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Consulting\Artifacts\Inventory Management\"/>
    </mc:Choice>
  </mc:AlternateContent>
  <xr:revisionPtr revIDLastSave="0" documentId="13_ncr:1_{6266E15C-AE8B-4FA9-A88F-F77D46DD32F7}" xr6:coauthVersionLast="45" xr6:coauthVersionMax="45" xr10:uidLastSave="{00000000-0000-0000-0000-000000000000}"/>
  <bookViews>
    <workbookView xWindow="-120" yWindow="-120" windowWidth="29040" windowHeight="16440" xr2:uid="{F4B50B2B-DD2B-4175-9DB4-0E61924C36A5}"/>
  </bookViews>
  <sheets>
    <sheet name="Stock Optimiser" sheetId="1" r:id="rId1"/>
    <sheet name="Heat Map" sheetId="4" r:id="rId2"/>
  </sheets>
  <definedNames>
    <definedName name="Avg_Dmd">'Stock Optimiser'!$C$16</definedName>
    <definedName name="Calendar_Days">'Stock Optimiser'!#REF!</definedName>
    <definedName name="Cycle_Stk_Cost">'Stock Optimiser'!$F$12</definedName>
    <definedName name="Dmd_StdDev">'Stock Optimiser'!$C$18</definedName>
    <definedName name="Inv_Cost">'Stock Optimiser'!$C$10</definedName>
    <definedName name="Leadtime">'Stock Optimiser'!$C$12</definedName>
    <definedName name="Lost_Sale_Fact">'Stock Optimiser'!$C$8</definedName>
    <definedName name="LT_StdDev">'Stock Optimiser'!$C$14</definedName>
    <definedName name="Max_Cover">'Stock Optimiser'!$I$18</definedName>
    <definedName name="Plan_Shelf">'Stock Optimiser'!$C$22</definedName>
    <definedName name="Prod_Lot">'Stock Optimiser'!$F$18</definedName>
    <definedName name="Prod_Orders">'Stock Optimiser'!$C$24</definedName>
    <definedName name="Safety_Cover">'Stock Optimiser'!$I$16</definedName>
    <definedName name="Safety_Stock">'Stock Optimiser'!$F$16</definedName>
    <definedName name="Sell_Price">'Stock Optimiser'!$C$4</definedName>
    <definedName name="Serv_Level">'Stock Optimiser'!$C$26</definedName>
    <definedName name="Setup">'Stock Optimiser'!$C$20</definedName>
    <definedName name="Shortage_Cost">'Stock Optimiser'!$F$6</definedName>
    <definedName name="SLOB_Cost">'Stock Optimiser'!$F$10</definedName>
    <definedName name="solver_adj" localSheetId="0" hidden="1">'Stock Optimiser'!$C$24,'Stock Optimiser'!$C$26</definedName>
    <definedName name="solver_cvg" localSheetId="0" hidden="1">0.00001</definedName>
    <definedName name="solver_drv" localSheetId="0" hidden="1">2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'Stock Optimiser'!$C$24</definedName>
    <definedName name="solver_lhs2" localSheetId="0" hidden="1">'Stock Optimiser'!$C$24</definedName>
    <definedName name="solver_lhs3" localSheetId="0" hidden="1">'Stock Optimiser'!$C$24</definedName>
    <definedName name="solver_lhs4" localSheetId="0" hidden="1">'Stock Optimiser'!$C$26</definedName>
    <definedName name="solver_lhs5" localSheetId="0" hidden="1">'Stock Optimiser'!$C$26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1</definedName>
    <definedName name="solver_neg" localSheetId="0" hidden="1">1</definedName>
    <definedName name="solver_nod" localSheetId="0" hidden="1">2147483647</definedName>
    <definedName name="solver_num" localSheetId="0" hidden="1">5</definedName>
    <definedName name="solver_nwt" localSheetId="0" hidden="1">1</definedName>
    <definedName name="solver_opt" localSheetId="0" hidden="1">'Stock Optimiser'!$I$10</definedName>
    <definedName name="solver_pre" localSheetId="0" hidden="1">0.00001</definedName>
    <definedName name="solver_rbv" localSheetId="0" hidden="1">1</definedName>
    <definedName name="solver_rel1" localSheetId="0" hidden="1">1</definedName>
    <definedName name="solver_rel2" localSheetId="0" hidden="1">4</definedName>
    <definedName name="solver_rel3" localSheetId="0" hidden="1">3</definedName>
    <definedName name="solver_rel4" localSheetId="0" hidden="1">1</definedName>
    <definedName name="solver_rel5" localSheetId="0" hidden="1">3</definedName>
    <definedName name="solver_rhs1" localSheetId="0" hidden="1">365</definedName>
    <definedName name="solver_rhs2" localSheetId="0" hidden="1">integer</definedName>
    <definedName name="solver_rhs3" localSheetId="0" hidden="1">1</definedName>
    <definedName name="solver_rhs4" localSheetId="0" hidden="1">0.9995</definedName>
    <definedName name="solver_rhs5" localSheetId="0" hidden="1">0.9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SS_Cost">'Stock Optimiser'!$F$8</definedName>
    <definedName name="Std_Cost">'Stock Optimiser'!$C$6</definedName>
    <definedName name="Total_Inventory_Cost">'Stock Optimiser'!$I$10</definedName>
    <definedName name="Total_Setup">'Stock Optimiser'!$F$14</definedName>
    <definedName name="Trading_Days">'Stock Optimiser'!#REF!</definedName>
    <definedName name="WBEUDF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4" i="4" l="1"/>
  <c r="H4" i="4"/>
  <c r="F14" i="1"/>
  <c r="F12" i="1"/>
  <c r="F8" i="1"/>
  <c r="F6" i="1"/>
  <c r="F18" i="1"/>
  <c r="F16" i="1"/>
  <c r="I35" i="4" s="1"/>
  <c r="S4" i="4" l="1"/>
  <c r="P5" i="4"/>
  <c r="CM6" i="4"/>
  <c r="CK8" i="4"/>
  <c r="AS11" i="4"/>
  <c r="CW13" i="4"/>
  <c r="CW22" i="4"/>
  <c r="I4" i="4"/>
  <c r="T4" i="4"/>
  <c r="AE4" i="4"/>
  <c r="AO4" i="4"/>
  <c r="BA4" i="4"/>
  <c r="BO4" i="4"/>
  <c r="CA4" i="4"/>
  <c r="CN4" i="4"/>
  <c r="E5" i="4"/>
  <c r="Q5" i="4"/>
  <c r="AE5" i="4"/>
  <c r="AU5" i="4"/>
  <c r="BQ5" i="4"/>
  <c r="CW5" i="4"/>
  <c r="AG6" i="4"/>
  <c r="BM6" i="4"/>
  <c r="CS6" i="4"/>
  <c r="AC7" i="4"/>
  <c r="BI7" i="4"/>
  <c r="CO7" i="4"/>
  <c r="Y8" i="4"/>
  <c r="BE8" i="4"/>
  <c r="CS8" i="4"/>
  <c r="BI9" i="4"/>
  <c r="Y10" i="4"/>
  <c r="CK10" i="4"/>
  <c r="BA11" i="4"/>
  <c r="Q12" i="4"/>
  <c r="CC12" i="4"/>
  <c r="AS13" i="4"/>
  <c r="I14" i="4"/>
  <c r="CG14" i="4"/>
  <c r="AA17" i="4"/>
  <c r="CE19" i="4"/>
  <c r="BM23" i="4"/>
  <c r="AZ4" i="4"/>
  <c r="AS5" i="4"/>
  <c r="BC7" i="4"/>
  <c r="Q10" i="4"/>
  <c r="BQ14" i="4"/>
  <c r="K4" i="4"/>
  <c r="U4" i="4"/>
  <c r="AF4" i="4"/>
  <c r="AQ4" i="4"/>
  <c r="BC4" i="4"/>
  <c r="BP4" i="4"/>
  <c r="CC4" i="4"/>
  <c r="CO4" i="4"/>
  <c r="G5" i="4"/>
  <c r="S5" i="4"/>
  <c r="AF5" i="4"/>
  <c r="AV5" i="4"/>
  <c r="BS5" i="4"/>
  <c r="CY5" i="4"/>
  <c r="AI6" i="4"/>
  <c r="BO6" i="4"/>
  <c r="CU6" i="4"/>
  <c r="AE7" i="4"/>
  <c r="BK7" i="4"/>
  <c r="CQ7" i="4"/>
  <c r="AA8" i="4"/>
  <c r="BG8" i="4"/>
  <c r="E9" i="4"/>
  <c r="BQ9" i="4"/>
  <c r="AG10" i="4"/>
  <c r="CS10" i="4"/>
  <c r="BI11" i="4"/>
  <c r="Y12" i="4"/>
  <c r="CK12" i="4"/>
  <c r="BA13" i="4"/>
  <c r="Q14" i="4"/>
  <c r="CY14" i="4"/>
  <c r="BG17" i="4"/>
  <c r="O20" i="4"/>
  <c r="AG24" i="4"/>
  <c r="CM4" i="4"/>
  <c r="AA6" i="4"/>
  <c r="AY8" i="4"/>
  <c r="I12" i="4"/>
  <c r="CQ16" i="4"/>
  <c r="L4" i="4"/>
  <c r="AG4" i="4"/>
  <c r="AR4" i="4"/>
  <c r="BE4" i="4"/>
  <c r="BQ4" i="4"/>
  <c r="CE4" i="4"/>
  <c r="CQ4" i="4"/>
  <c r="H5" i="4"/>
  <c r="U5" i="4"/>
  <c r="AI5" i="4"/>
  <c r="AY5" i="4"/>
  <c r="BY5" i="4"/>
  <c r="I6" i="4"/>
  <c r="AO6" i="4"/>
  <c r="BU6" i="4"/>
  <c r="E7" i="4"/>
  <c r="AK7" i="4"/>
  <c r="BQ7" i="4"/>
  <c r="CW7" i="4"/>
  <c r="AG8" i="4"/>
  <c r="BM8" i="4"/>
  <c r="M9" i="4"/>
  <c r="BY9" i="4"/>
  <c r="AO10" i="4"/>
  <c r="E11" i="4"/>
  <c r="BQ11" i="4"/>
  <c r="AG12" i="4"/>
  <c r="CS12" i="4"/>
  <c r="BI13" i="4"/>
  <c r="Y14" i="4"/>
  <c r="AI15" i="4"/>
  <c r="CM17" i="4"/>
  <c r="AU20" i="4"/>
  <c r="J25" i="4"/>
  <c r="AN4" i="4"/>
  <c r="AC5" i="4"/>
  <c r="W7" i="4"/>
  <c r="BA9" i="4"/>
  <c r="CC10" i="4"/>
  <c r="AK13" i="4"/>
  <c r="AY19" i="4"/>
  <c r="W4" i="4"/>
  <c r="M4" i="4"/>
  <c r="X4" i="4"/>
  <c r="AI4" i="4"/>
  <c r="AS4" i="4"/>
  <c r="BG4" i="4"/>
  <c r="BS4" i="4"/>
  <c r="CF4" i="4"/>
  <c r="CS4" i="4"/>
  <c r="I5" i="4"/>
  <c r="W5" i="4"/>
  <c r="AK5" i="4"/>
  <c r="BA5" i="4"/>
  <c r="CA5" i="4"/>
  <c r="K6" i="4"/>
  <c r="AQ6" i="4"/>
  <c r="BW6" i="4"/>
  <c r="G7" i="4"/>
  <c r="AM7" i="4"/>
  <c r="BS7" i="4"/>
  <c r="CY7" i="4"/>
  <c r="AI8" i="4"/>
  <c r="BO8" i="4"/>
  <c r="U9" i="4"/>
  <c r="CG9" i="4"/>
  <c r="AW10" i="4"/>
  <c r="M11" i="4"/>
  <c r="BY11" i="4"/>
  <c r="AO12" i="4"/>
  <c r="E13" i="4"/>
  <c r="BQ13" i="4"/>
  <c r="AG14" i="4"/>
  <c r="BO15" i="4"/>
  <c r="W18" i="4"/>
  <c r="CA20" i="4"/>
  <c r="U26" i="4"/>
  <c r="BY4" i="4"/>
  <c r="CQ5" i="4"/>
  <c r="CI7" i="4"/>
  <c r="BU12" i="4"/>
  <c r="O4" i="4"/>
  <c r="Y4" i="4"/>
  <c r="AJ4" i="4"/>
  <c r="AU4" i="4"/>
  <c r="BH4" i="4"/>
  <c r="BU4" i="4"/>
  <c r="CG4" i="4"/>
  <c r="CU4" i="4"/>
  <c r="K5" i="4"/>
  <c r="X5" i="4"/>
  <c r="AM5" i="4"/>
  <c r="BC5" i="4"/>
  <c r="CG5" i="4"/>
  <c r="Q6" i="4"/>
  <c r="AW6" i="4"/>
  <c r="CC6" i="4"/>
  <c r="M7" i="4"/>
  <c r="AS7" i="4"/>
  <c r="BY7" i="4"/>
  <c r="I8" i="4"/>
  <c r="AO8" i="4"/>
  <c r="BU8" i="4"/>
  <c r="AC9" i="4"/>
  <c r="CO9" i="4"/>
  <c r="BE10" i="4"/>
  <c r="U11" i="4"/>
  <c r="CG11" i="4"/>
  <c r="AW12" i="4"/>
  <c r="M13" i="4"/>
  <c r="BY13" i="4"/>
  <c r="AO14" i="4"/>
  <c r="CU15" i="4"/>
  <c r="BC18" i="4"/>
  <c r="K21" i="4"/>
  <c r="BJ27" i="4"/>
  <c r="BM4" i="4"/>
  <c r="BK5" i="4"/>
  <c r="S8" i="4"/>
  <c r="AA4" i="4"/>
  <c r="AK4" i="4"/>
  <c r="AW4" i="4"/>
  <c r="BI4" i="4"/>
  <c r="BW4" i="4"/>
  <c r="CI4" i="4"/>
  <c r="CV4" i="4"/>
  <c r="M5" i="4"/>
  <c r="Y5" i="4"/>
  <c r="AN5" i="4"/>
  <c r="BD5" i="4"/>
  <c r="CI5" i="4"/>
  <c r="S6" i="4"/>
  <c r="AY6" i="4"/>
  <c r="CE6" i="4"/>
  <c r="O7" i="4"/>
  <c r="AU7" i="4"/>
  <c r="CA7" i="4"/>
  <c r="K8" i="4"/>
  <c r="AQ8" i="4"/>
  <c r="BW8" i="4"/>
  <c r="AK9" i="4"/>
  <c r="CW9" i="4"/>
  <c r="BM10" i="4"/>
  <c r="AC11" i="4"/>
  <c r="CO11" i="4"/>
  <c r="BE12" i="4"/>
  <c r="U13" i="4"/>
  <c r="CG13" i="4"/>
  <c r="AW14" i="4"/>
  <c r="AE16" i="4"/>
  <c r="CI18" i="4"/>
  <c r="BU21" i="4"/>
  <c r="AG29" i="4"/>
  <c r="CY4" i="4"/>
  <c r="BG6" i="4"/>
  <c r="E4" i="4"/>
  <c r="P4" i="4"/>
  <c r="G4" i="4"/>
  <c r="Q4" i="4"/>
  <c r="AB4" i="4"/>
  <c r="AM4" i="4"/>
  <c r="AY4" i="4"/>
  <c r="BK4" i="4"/>
  <c r="BX4" i="4"/>
  <c r="CK4" i="4"/>
  <c r="CW4" i="4"/>
  <c r="O5" i="4"/>
  <c r="AA5" i="4"/>
  <c r="AQ5" i="4"/>
  <c r="BI5" i="4"/>
  <c r="CO5" i="4"/>
  <c r="Y6" i="4"/>
  <c r="BE6" i="4"/>
  <c r="CK6" i="4"/>
  <c r="U7" i="4"/>
  <c r="BA7" i="4"/>
  <c r="CG7" i="4"/>
  <c r="Q8" i="4"/>
  <c r="AW8" i="4"/>
  <c r="CC8" i="4"/>
  <c r="AS9" i="4"/>
  <c r="I10" i="4"/>
  <c r="BU10" i="4"/>
  <c r="AK11" i="4"/>
  <c r="CW11" i="4"/>
  <c r="BM12" i="4"/>
  <c r="AC13" i="4"/>
  <c r="CO13" i="4"/>
  <c r="BG14" i="4"/>
  <c r="BK16" i="4"/>
  <c r="S19" i="4"/>
  <c r="AK22" i="4"/>
  <c r="BA32" i="4"/>
  <c r="F10" i="1"/>
  <c r="J4" i="4"/>
  <c r="R4" i="4"/>
  <c r="Z4" i="4"/>
  <c r="AH4" i="4"/>
  <c r="AP4" i="4"/>
  <c r="AX4" i="4"/>
  <c r="BF4" i="4"/>
  <c r="BN4" i="4"/>
  <c r="BV4" i="4"/>
  <c r="CD4" i="4"/>
  <c r="CL4" i="4"/>
  <c r="CT4" i="4"/>
  <c r="F5" i="4"/>
  <c r="N5" i="4"/>
  <c r="V5" i="4"/>
  <c r="AD5" i="4"/>
  <c r="AL5" i="4"/>
  <c r="AT5" i="4"/>
  <c r="BB5" i="4"/>
  <c r="BJ5" i="4"/>
  <c r="BR5" i="4"/>
  <c r="BZ5" i="4"/>
  <c r="CH5" i="4"/>
  <c r="CP5" i="4"/>
  <c r="CX5" i="4"/>
  <c r="J6" i="4"/>
  <c r="R6" i="4"/>
  <c r="Z6" i="4"/>
  <c r="AH6" i="4"/>
  <c r="AP6" i="4"/>
  <c r="AX6" i="4"/>
  <c r="BF6" i="4"/>
  <c r="BN6" i="4"/>
  <c r="BV6" i="4"/>
  <c r="CD6" i="4"/>
  <c r="CL6" i="4"/>
  <c r="CT6" i="4"/>
  <c r="F7" i="4"/>
  <c r="N7" i="4"/>
  <c r="V7" i="4"/>
  <c r="AD7" i="4"/>
  <c r="AL7" i="4"/>
  <c r="AT7" i="4"/>
  <c r="BB7" i="4"/>
  <c r="BJ7" i="4"/>
  <c r="BR7" i="4"/>
  <c r="BZ7" i="4"/>
  <c r="CH7" i="4"/>
  <c r="CP7" i="4"/>
  <c r="CX7" i="4"/>
  <c r="J8" i="4"/>
  <c r="R8" i="4"/>
  <c r="Z8" i="4"/>
  <c r="AH8" i="4"/>
  <c r="AP8" i="4"/>
  <c r="AX8" i="4"/>
  <c r="BF8" i="4"/>
  <c r="BN8" i="4"/>
  <c r="BV8" i="4"/>
  <c r="CD8" i="4"/>
  <c r="CL8" i="4"/>
  <c r="CT8" i="4"/>
  <c r="F9" i="4"/>
  <c r="N9" i="4"/>
  <c r="V9" i="4"/>
  <c r="AD9" i="4"/>
  <c r="AL9" i="4"/>
  <c r="AT9" i="4"/>
  <c r="BB9" i="4"/>
  <c r="BJ9" i="4"/>
  <c r="BR9" i="4"/>
  <c r="BZ9" i="4"/>
  <c r="CH9" i="4"/>
  <c r="CP9" i="4"/>
  <c r="CX9" i="4"/>
  <c r="J10" i="4"/>
  <c r="R10" i="4"/>
  <c r="Z10" i="4"/>
  <c r="AH10" i="4"/>
  <c r="AP10" i="4"/>
  <c r="AX10" i="4"/>
  <c r="BF10" i="4"/>
  <c r="BN10" i="4"/>
  <c r="BV10" i="4"/>
  <c r="CD10" i="4"/>
  <c r="CL10" i="4"/>
  <c r="CT10" i="4"/>
  <c r="F11" i="4"/>
  <c r="N11" i="4"/>
  <c r="V11" i="4"/>
  <c r="AD11" i="4"/>
  <c r="AL11" i="4"/>
  <c r="AT11" i="4"/>
  <c r="BB11" i="4"/>
  <c r="BJ11" i="4"/>
  <c r="BR11" i="4"/>
  <c r="BZ11" i="4"/>
  <c r="CH11" i="4"/>
  <c r="CP11" i="4"/>
  <c r="CX11" i="4"/>
  <c r="J12" i="4"/>
  <c r="R12" i="4"/>
  <c r="Z12" i="4"/>
  <c r="AH12" i="4"/>
  <c r="AP12" i="4"/>
  <c r="AX12" i="4"/>
  <c r="BF12" i="4"/>
  <c r="BN12" i="4"/>
  <c r="BV12" i="4"/>
  <c r="CD12" i="4"/>
  <c r="CL12" i="4"/>
  <c r="CT12" i="4"/>
  <c r="F13" i="4"/>
  <c r="N13" i="4"/>
  <c r="V13" i="4"/>
  <c r="AD13" i="4"/>
  <c r="AL13" i="4"/>
  <c r="AT13" i="4"/>
  <c r="BB13" i="4"/>
  <c r="BJ13" i="4"/>
  <c r="BR13" i="4"/>
  <c r="BZ13" i="4"/>
  <c r="CH13" i="4"/>
  <c r="CP13" i="4"/>
  <c r="CX13" i="4"/>
  <c r="J14" i="4"/>
  <c r="R14" i="4"/>
  <c r="Z14" i="4"/>
  <c r="AH14" i="4"/>
  <c r="AP14" i="4"/>
  <c r="AX14" i="4"/>
  <c r="BH14" i="4"/>
  <c r="BS14" i="4"/>
  <c r="CI14" i="4"/>
  <c r="I15" i="4"/>
  <c r="AO15" i="4"/>
  <c r="BU15" i="4"/>
  <c r="E16" i="4"/>
  <c r="AK16" i="4"/>
  <c r="BQ16" i="4"/>
  <c r="CW16" i="4"/>
  <c r="AG17" i="4"/>
  <c r="BM17" i="4"/>
  <c r="CS17" i="4"/>
  <c r="AC18" i="4"/>
  <c r="BI18" i="4"/>
  <c r="CO18" i="4"/>
  <c r="Y19" i="4"/>
  <c r="BE19" i="4"/>
  <c r="CK19" i="4"/>
  <c r="U20" i="4"/>
  <c r="BA20" i="4"/>
  <c r="CG20" i="4"/>
  <c r="Q21" i="4"/>
  <c r="CC21" i="4"/>
  <c r="AS22" i="4"/>
  <c r="I23" i="4"/>
  <c r="BU23" i="4"/>
  <c r="AP24" i="4"/>
  <c r="U25" i="4"/>
  <c r="AK26" i="4"/>
  <c r="CD27" i="4"/>
  <c r="BE29" i="4"/>
  <c r="Q33" i="4"/>
  <c r="CE8" i="4"/>
  <c r="CM8" i="4"/>
  <c r="CU8" i="4"/>
  <c r="G9" i="4"/>
  <c r="O9" i="4"/>
  <c r="W9" i="4"/>
  <c r="AE9" i="4"/>
  <c r="AM9" i="4"/>
  <c r="AU9" i="4"/>
  <c r="BC9" i="4"/>
  <c r="BK9" i="4"/>
  <c r="BS9" i="4"/>
  <c r="CA9" i="4"/>
  <c r="CI9" i="4"/>
  <c r="CQ9" i="4"/>
  <c r="CY9" i="4"/>
  <c r="K10" i="4"/>
  <c r="S10" i="4"/>
  <c r="AA10" i="4"/>
  <c r="AI10" i="4"/>
  <c r="AQ10" i="4"/>
  <c r="AY10" i="4"/>
  <c r="BG10" i="4"/>
  <c r="BO10" i="4"/>
  <c r="BW10" i="4"/>
  <c r="CE10" i="4"/>
  <c r="CM10" i="4"/>
  <c r="CU10" i="4"/>
  <c r="G11" i="4"/>
  <c r="O11" i="4"/>
  <c r="W11" i="4"/>
  <c r="AE11" i="4"/>
  <c r="AM11" i="4"/>
  <c r="AU11" i="4"/>
  <c r="BC11" i="4"/>
  <c r="BK11" i="4"/>
  <c r="BS11" i="4"/>
  <c r="CA11" i="4"/>
  <c r="CI11" i="4"/>
  <c r="CQ11" i="4"/>
  <c r="CY11" i="4"/>
  <c r="K12" i="4"/>
  <c r="S12" i="4"/>
  <c r="AA12" i="4"/>
  <c r="AI12" i="4"/>
  <c r="AQ12" i="4"/>
  <c r="AY12" i="4"/>
  <c r="BG12" i="4"/>
  <c r="BO12" i="4"/>
  <c r="BW12" i="4"/>
  <c r="CE12" i="4"/>
  <c r="CM12" i="4"/>
  <c r="CU12" i="4"/>
  <c r="G13" i="4"/>
  <c r="O13" i="4"/>
  <c r="W13" i="4"/>
  <c r="AE13" i="4"/>
  <c r="AM13" i="4"/>
  <c r="AU13" i="4"/>
  <c r="BC13" i="4"/>
  <c r="BK13" i="4"/>
  <c r="BS13" i="4"/>
  <c r="CA13" i="4"/>
  <c r="CI13" i="4"/>
  <c r="CQ13" i="4"/>
  <c r="CY13" i="4"/>
  <c r="K14" i="4"/>
  <c r="S14" i="4"/>
  <c r="AA14" i="4"/>
  <c r="AI14" i="4"/>
  <c r="AQ14" i="4"/>
  <c r="AY14" i="4"/>
  <c r="BI14" i="4"/>
  <c r="BT14" i="4"/>
  <c r="CJ14" i="4"/>
  <c r="K15" i="4"/>
  <c r="AQ15" i="4"/>
  <c r="BW15" i="4"/>
  <c r="G16" i="4"/>
  <c r="AM16" i="4"/>
  <c r="BS16" i="4"/>
  <c r="CY16" i="4"/>
  <c r="AI17" i="4"/>
  <c r="BO17" i="4"/>
  <c r="CU17" i="4"/>
  <c r="AE18" i="4"/>
  <c r="BK18" i="4"/>
  <c r="CQ18" i="4"/>
  <c r="AA19" i="4"/>
  <c r="BG19" i="4"/>
  <c r="CM19" i="4"/>
  <c r="W20" i="4"/>
  <c r="BC20" i="4"/>
  <c r="CI20" i="4"/>
  <c r="Y21" i="4"/>
  <c r="CK21" i="4"/>
  <c r="BA22" i="4"/>
  <c r="Q23" i="4"/>
  <c r="CC23" i="4"/>
  <c r="AY24" i="4"/>
  <c r="AG25" i="4"/>
  <c r="BA26" i="4"/>
  <c r="E28" i="4"/>
  <c r="CK29" i="4"/>
  <c r="CC33" i="4"/>
  <c r="BL5" i="4"/>
  <c r="BT5" i="4"/>
  <c r="CB5" i="4"/>
  <c r="CJ5" i="4"/>
  <c r="CR5" i="4"/>
  <c r="CZ5" i="4"/>
  <c r="L6" i="4"/>
  <c r="T6" i="4"/>
  <c r="AB6" i="4"/>
  <c r="AJ6" i="4"/>
  <c r="AR6" i="4"/>
  <c r="AZ6" i="4"/>
  <c r="BH6" i="4"/>
  <c r="BP6" i="4"/>
  <c r="BX6" i="4"/>
  <c r="CF6" i="4"/>
  <c r="CN6" i="4"/>
  <c r="CV6" i="4"/>
  <c r="H7" i="4"/>
  <c r="P7" i="4"/>
  <c r="X7" i="4"/>
  <c r="AF7" i="4"/>
  <c r="AN7" i="4"/>
  <c r="AV7" i="4"/>
  <c r="BD7" i="4"/>
  <c r="BL7" i="4"/>
  <c r="BT7" i="4"/>
  <c r="CB7" i="4"/>
  <c r="CJ7" i="4"/>
  <c r="CR7" i="4"/>
  <c r="CZ7" i="4"/>
  <c r="L8" i="4"/>
  <c r="T8" i="4"/>
  <c r="AB8" i="4"/>
  <c r="AJ8" i="4"/>
  <c r="AR8" i="4"/>
  <c r="AZ8" i="4"/>
  <c r="BH8" i="4"/>
  <c r="BP8" i="4"/>
  <c r="BX8" i="4"/>
  <c r="CF8" i="4"/>
  <c r="CN8" i="4"/>
  <c r="CV8" i="4"/>
  <c r="H9" i="4"/>
  <c r="P9" i="4"/>
  <c r="X9" i="4"/>
  <c r="AF9" i="4"/>
  <c r="AN9" i="4"/>
  <c r="AV9" i="4"/>
  <c r="BD9" i="4"/>
  <c r="BL9" i="4"/>
  <c r="BT9" i="4"/>
  <c r="CB9" i="4"/>
  <c r="CJ9" i="4"/>
  <c r="CR9" i="4"/>
  <c r="CZ9" i="4"/>
  <c r="L10" i="4"/>
  <c r="T10" i="4"/>
  <c r="AB10" i="4"/>
  <c r="AJ10" i="4"/>
  <c r="AR10" i="4"/>
  <c r="AZ10" i="4"/>
  <c r="BH10" i="4"/>
  <c r="BP10" i="4"/>
  <c r="BX10" i="4"/>
  <c r="CF10" i="4"/>
  <c r="CN10" i="4"/>
  <c r="CV10" i="4"/>
  <c r="H11" i="4"/>
  <c r="P11" i="4"/>
  <c r="X11" i="4"/>
  <c r="AF11" i="4"/>
  <c r="AN11" i="4"/>
  <c r="AV11" i="4"/>
  <c r="BD11" i="4"/>
  <c r="BL11" i="4"/>
  <c r="BT11" i="4"/>
  <c r="CB11" i="4"/>
  <c r="CJ11" i="4"/>
  <c r="CR11" i="4"/>
  <c r="CZ11" i="4"/>
  <c r="L12" i="4"/>
  <c r="T12" i="4"/>
  <c r="AB12" i="4"/>
  <c r="AJ12" i="4"/>
  <c r="AR12" i="4"/>
  <c r="AZ12" i="4"/>
  <c r="BH12" i="4"/>
  <c r="BP12" i="4"/>
  <c r="BX12" i="4"/>
  <c r="CF12" i="4"/>
  <c r="CN12" i="4"/>
  <c r="CV12" i="4"/>
  <c r="H13" i="4"/>
  <c r="P13" i="4"/>
  <c r="X13" i="4"/>
  <c r="AF13" i="4"/>
  <c r="AN13" i="4"/>
  <c r="AV13" i="4"/>
  <c r="BD13" i="4"/>
  <c r="BL13" i="4"/>
  <c r="BT13" i="4"/>
  <c r="CB13" i="4"/>
  <c r="CJ13" i="4"/>
  <c r="CR13" i="4"/>
  <c r="CZ13" i="4"/>
  <c r="L14" i="4"/>
  <c r="T14" i="4"/>
  <c r="AB14" i="4"/>
  <c r="AJ14" i="4"/>
  <c r="AR14" i="4"/>
  <c r="AZ14" i="4"/>
  <c r="BK14" i="4"/>
  <c r="BW14" i="4"/>
  <c r="CM14" i="4"/>
  <c r="Q15" i="4"/>
  <c r="AW15" i="4"/>
  <c r="CC15" i="4"/>
  <c r="M16" i="4"/>
  <c r="AS16" i="4"/>
  <c r="BY16" i="4"/>
  <c r="I17" i="4"/>
  <c r="AO17" i="4"/>
  <c r="BU17" i="4"/>
  <c r="E18" i="4"/>
  <c r="AK18" i="4"/>
  <c r="BQ18" i="4"/>
  <c r="CW18" i="4"/>
  <c r="AG19" i="4"/>
  <c r="BM19" i="4"/>
  <c r="CS19" i="4"/>
  <c r="AC20" i="4"/>
  <c r="BI20" i="4"/>
  <c r="CO20" i="4"/>
  <c r="AG21" i="4"/>
  <c r="CS21" i="4"/>
  <c r="BI22" i="4"/>
  <c r="Y23" i="4"/>
  <c r="CK23" i="4"/>
  <c r="BH24" i="4"/>
  <c r="AS25" i="4"/>
  <c r="BQ26" i="4"/>
  <c r="Z28" i="4"/>
  <c r="U30" i="4"/>
  <c r="AS34" i="4"/>
  <c r="AG5" i="4"/>
  <c r="AO5" i="4"/>
  <c r="AW5" i="4"/>
  <c r="BE5" i="4"/>
  <c r="BM5" i="4"/>
  <c r="BU5" i="4"/>
  <c r="CC5" i="4"/>
  <c r="CK5" i="4"/>
  <c r="CS5" i="4"/>
  <c r="E6" i="4"/>
  <c r="M6" i="4"/>
  <c r="U6" i="4"/>
  <c r="AC6" i="4"/>
  <c r="AK6" i="4"/>
  <c r="AS6" i="4"/>
  <c r="BA6" i="4"/>
  <c r="BI6" i="4"/>
  <c r="BQ6" i="4"/>
  <c r="BY6" i="4"/>
  <c r="CG6" i="4"/>
  <c r="CO6" i="4"/>
  <c r="CW6" i="4"/>
  <c r="I7" i="4"/>
  <c r="Q7" i="4"/>
  <c r="Y7" i="4"/>
  <c r="AG7" i="4"/>
  <c r="AO7" i="4"/>
  <c r="AW7" i="4"/>
  <c r="BE7" i="4"/>
  <c r="BM7" i="4"/>
  <c r="BU7" i="4"/>
  <c r="CC7" i="4"/>
  <c r="CK7" i="4"/>
  <c r="CS7" i="4"/>
  <c r="E8" i="4"/>
  <c r="M8" i="4"/>
  <c r="U8" i="4"/>
  <c r="AC8" i="4"/>
  <c r="AK8" i="4"/>
  <c r="AS8" i="4"/>
  <c r="BA8" i="4"/>
  <c r="BI8" i="4"/>
  <c r="BQ8" i="4"/>
  <c r="BY8" i="4"/>
  <c r="CG8" i="4"/>
  <c r="CO8" i="4"/>
  <c r="CW8" i="4"/>
  <c r="I9" i="4"/>
  <c r="Q9" i="4"/>
  <c r="Y9" i="4"/>
  <c r="AG9" i="4"/>
  <c r="AO9" i="4"/>
  <c r="AW9" i="4"/>
  <c r="BE9" i="4"/>
  <c r="BM9" i="4"/>
  <c r="BU9" i="4"/>
  <c r="CC9" i="4"/>
  <c r="CK9" i="4"/>
  <c r="CS9" i="4"/>
  <c r="E10" i="4"/>
  <c r="M10" i="4"/>
  <c r="U10" i="4"/>
  <c r="AC10" i="4"/>
  <c r="AK10" i="4"/>
  <c r="AS10" i="4"/>
  <c r="BA10" i="4"/>
  <c r="BI10" i="4"/>
  <c r="BQ10" i="4"/>
  <c r="BY10" i="4"/>
  <c r="CG10" i="4"/>
  <c r="CO10" i="4"/>
  <c r="CW10" i="4"/>
  <c r="I11" i="4"/>
  <c r="Q11" i="4"/>
  <c r="Y11" i="4"/>
  <c r="AG11" i="4"/>
  <c r="AO11" i="4"/>
  <c r="AW11" i="4"/>
  <c r="BE11" i="4"/>
  <c r="BM11" i="4"/>
  <c r="BU11" i="4"/>
  <c r="CC11" i="4"/>
  <c r="CK11" i="4"/>
  <c r="CS11" i="4"/>
  <c r="E12" i="4"/>
  <c r="M12" i="4"/>
  <c r="U12" i="4"/>
  <c r="AC12" i="4"/>
  <c r="AK12" i="4"/>
  <c r="AS12" i="4"/>
  <c r="BA12" i="4"/>
  <c r="BI12" i="4"/>
  <c r="BQ12" i="4"/>
  <c r="BY12" i="4"/>
  <c r="CG12" i="4"/>
  <c r="CO12" i="4"/>
  <c r="CW12" i="4"/>
  <c r="I13" i="4"/>
  <c r="Q13" i="4"/>
  <c r="Y13" i="4"/>
  <c r="AG13" i="4"/>
  <c r="AO13" i="4"/>
  <c r="AW13" i="4"/>
  <c r="BE13" i="4"/>
  <c r="BM13" i="4"/>
  <c r="BU13" i="4"/>
  <c r="CC13" i="4"/>
  <c r="CK13" i="4"/>
  <c r="CS13" i="4"/>
  <c r="E14" i="4"/>
  <c r="M14" i="4"/>
  <c r="U14" i="4"/>
  <c r="AC14" i="4"/>
  <c r="AK14" i="4"/>
  <c r="AS14" i="4"/>
  <c r="BA14" i="4"/>
  <c r="BL14" i="4"/>
  <c r="BY14" i="4"/>
  <c r="CO14" i="4"/>
  <c r="S15" i="4"/>
  <c r="AY15" i="4"/>
  <c r="CE15" i="4"/>
  <c r="O16" i="4"/>
  <c r="AU16" i="4"/>
  <c r="CA16" i="4"/>
  <c r="K17" i="4"/>
  <c r="AQ17" i="4"/>
  <c r="BW17" i="4"/>
  <c r="G18" i="4"/>
  <c r="AM18" i="4"/>
  <c r="BS18" i="4"/>
  <c r="CY18" i="4"/>
  <c r="AI19" i="4"/>
  <c r="BO19" i="4"/>
  <c r="CU19" i="4"/>
  <c r="AE20" i="4"/>
  <c r="BK20" i="4"/>
  <c r="CQ20" i="4"/>
  <c r="AO21" i="4"/>
  <c r="E22" i="4"/>
  <c r="BQ22" i="4"/>
  <c r="AG23" i="4"/>
  <c r="CS23" i="4"/>
  <c r="BQ24" i="4"/>
  <c r="BF25" i="4"/>
  <c r="CG26" i="4"/>
  <c r="AT28" i="4"/>
  <c r="BA30" i="4"/>
  <c r="CZ103" i="4"/>
  <c r="CR103" i="4"/>
  <c r="CJ103" i="4"/>
  <c r="CB103" i="4"/>
  <c r="BT103" i="4"/>
  <c r="BL103" i="4"/>
  <c r="BD103" i="4"/>
  <c r="AV103" i="4"/>
  <c r="AN103" i="4"/>
  <c r="AF103" i="4"/>
  <c r="X103" i="4"/>
  <c r="P103" i="4"/>
  <c r="H103" i="4"/>
  <c r="CV102" i="4"/>
  <c r="CN102" i="4"/>
  <c r="CF102" i="4"/>
  <c r="BX102" i="4"/>
  <c r="BP102" i="4"/>
  <c r="BH102" i="4"/>
  <c r="AZ102" i="4"/>
  <c r="AR102" i="4"/>
  <c r="AJ102" i="4"/>
  <c r="AB102" i="4"/>
  <c r="T102" i="4"/>
  <c r="L102" i="4"/>
  <c r="CZ101" i="4"/>
  <c r="CR101" i="4"/>
  <c r="CJ101" i="4"/>
  <c r="CB101" i="4"/>
  <c r="BT101" i="4"/>
  <c r="BL101" i="4"/>
  <c r="BD101" i="4"/>
  <c r="AV101" i="4"/>
  <c r="AN101" i="4"/>
  <c r="AF101" i="4"/>
  <c r="X101" i="4"/>
  <c r="P101" i="4"/>
  <c r="H101" i="4"/>
  <c r="CV100" i="4"/>
  <c r="CN100" i="4"/>
  <c r="CF100" i="4"/>
  <c r="BX100" i="4"/>
  <c r="BP100" i="4"/>
  <c r="BH100" i="4"/>
  <c r="AZ100" i="4"/>
  <c r="AR100" i="4"/>
  <c r="AJ100" i="4"/>
  <c r="AB100" i="4"/>
  <c r="T100" i="4"/>
  <c r="L100" i="4"/>
  <c r="CZ99" i="4"/>
  <c r="CR99" i="4"/>
  <c r="CJ99" i="4"/>
  <c r="CB99" i="4"/>
  <c r="BT99" i="4"/>
  <c r="BL99" i="4"/>
  <c r="BD99" i="4"/>
  <c r="AV99" i="4"/>
  <c r="AN99" i="4"/>
  <c r="AF99" i="4"/>
  <c r="X99" i="4"/>
  <c r="P99" i="4"/>
  <c r="H99" i="4"/>
  <c r="CV98" i="4"/>
  <c r="CN98" i="4"/>
  <c r="CF98" i="4"/>
  <c r="BX98" i="4"/>
  <c r="BP98" i="4"/>
  <c r="BH98" i="4"/>
  <c r="AZ98" i="4"/>
  <c r="AR98" i="4"/>
  <c r="AJ98" i="4"/>
  <c r="AB98" i="4"/>
  <c r="T98" i="4"/>
  <c r="L98" i="4"/>
  <c r="CZ97" i="4"/>
  <c r="CY103" i="4"/>
  <c r="CQ103" i="4"/>
  <c r="CI103" i="4"/>
  <c r="CA103" i="4"/>
  <c r="BS103" i="4"/>
  <c r="BK103" i="4"/>
  <c r="BC103" i="4"/>
  <c r="AU103" i="4"/>
  <c r="AM103" i="4"/>
  <c r="AE103" i="4"/>
  <c r="W103" i="4"/>
  <c r="O103" i="4"/>
  <c r="G103" i="4"/>
  <c r="CU102" i="4"/>
  <c r="CM102" i="4"/>
  <c r="CE102" i="4"/>
  <c r="BW102" i="4"/>
  <c r="BO102" i="4"/>
  <c r="BG102" i="4"/>
  <c r="AY102" i="4"/>
  <c r="AQ102" i="4"/>
  <c r="AI102" i="4"/>
  <c r="AA102" i="4"/>
  <c r="S102" i="4"/>
  <c r="K102" i="4"/>
  <c r="CY101" i="4"/>
  <c r="CQ101" i="4"/>
  <c r="CI101" i="4"/>
  <c r="CA101" i="4"/>
  <c r="BS101" i="4"/>
  <c r="BK101" i="4"/>
  <c r="BC101" i="4"/>
  <c r="AU101" i="4"/>
  <c r="AM101" i="4"/>
  <c r="AE101" i="4"/>
  <c r="W101" i="4"/>
  <c r="O101" i="4"/>
  <c r="G101" i="4"/>
  <c r="CU100" i="4"/>
  <c r="CM100" i="4"/>
  <c r="CE100" i="4"/>
  <c r="BW100" i="4"/>
  <c r="BO100" i="4"/>
  <c r="BG100" i="4"/>
  <c r="AY100" i="4"/>
  <c r="AQ100" i="4"/>
  <c r="AI100" i="4"/>
  <c r="AA100" i="4"/>
  <c r="S100" i="4"/>
  <c r="K100" i="4"/>
  <c r="CY99" i="4"/>
  <c r="CQ99" i="4"/>
  <c r="CI99" i="4"/>
  <c r="CA99" i="4"/>
  <c r="BS99" i="4"/>
  <c r="BK99" i="4"/>
  <c r="BC99" i="4"/>
  <c r="AU99" i="4"/>
  <c r="AM99" i="4"/>
  <c r="AE99" i="4"/>
  <c r="W99" i="4"/>
  <c r="O99" i="4"/>
  <c r="G99" i="4"/>
  <c r="CU98" i="4"/>
  <c r="CM98" i="4"/>
  <c r="CE98" i="4"/>
  <c r="BW98" i="4"/>
  <c r="BO98" i="4"/>
  <c r="BG98" i="4"/>
  <c r="AY98" i="4"/>
  <c r="CX103" i="4"/>
  <c r="CP103" i="4"/>
  <c r="CH103" i="4"/>
  <c r="BZ103" i="4"/>
  <c r="BR103" i="4"/>
  <c r="BJ103" i="4"/>
  <c r="BB103" i="4"/>
  <c r="AT103" i="4"/>
  <c r="AL103" i="4"/>
  <c r="AD103" i="4"/>
  <c r="V103" i="4"/>
  <c r="N103" i="4"/>
  <c r="F103" i="4"/>
  <c r="CT102" i="4"/>
  <c r="CL102" i="4"/>
  <c r="CD102" i="4"/>
  <c r="BV102" i="4"/>
  <c r="BN102" i="4"/>
  <c r="BF102" i="4"/>
  <c r="AX102" i="4"/>
  <c r="AP102" i="4"/>
  <c r="AH102" i="4"/>
  <c r="Z102" i="4"/>
  <c r="R102" i="4"/>
  <c r="J102" i="4"/>
  <c r="CX101" i="4"/>
  <c r="CP101" i="4"/>
  <c r="CH101" i="4"/>
  <c r="BZ101" i="4"/>
  <c r="BR101" i="4"/>
  <c r="BJ101" i="4"/>
  <c r="BB101" i="4"/>
  <c r="AT101" i="4"/>
  <c r="AL101" i="4"/>
  <c r="AD101" i="4"/>
  <c r="V101" i="4"/>
  <c r="N101" i="4"/>
  <c r="F101" i="4"/>
  <c r="CT100" i="4"/>
  <c r="CL100" i="4"/>
  <c r="CD100" i="4"/>
  <c r="BV100" i="4"/>
  <c r="BN100" i="4"/>
  <c r="BF100" i="4"/>
  <c r="AX100" i="4"/>
  <c r="AP100" i="4"/>
  <c r="AH100" i="4"/>
  <c r="Z100" i="4"/>
  <c r="R100" i="4"/>
  <c r="J100" i="4"/>
  <c r="CX99" i="4"/>
  <c r="CP99" i="4"/>
  <c r="CH99" i="4"/>
  <c r="BZ99" i="4"/>
  <c r="BR99" i="4"/>
  <c r="BJ99" i="4"/>
  <c r="BB99" i="4"/>
  <c r="AT99" i="4"/>
  <c r="AL99" i="4"/>
  <c r="AD99" i="4"/>
  <c r="V99" i="4"/>
  <c r="N99" i="4"/>
  <c r="F99" i="4"/>
  <c r="CT98" i="4"/>
  <c r="CL98" i="4"/>
  <c r="CD98" i="4"/>
  <c r="BV98" i="4"/>
  <c r="BN98" i="4"/>
  <c r="BF98" i="4"/>
  <c r="AX98" i="4"/>
  <c r="AP98" i="4"/>
  <c r="AH98" i="4"/>
  <c r="Z98" i="4"/>
  <c r="R98" i="4"/>
  <c r="J98" i="4"/>
  <c r="CX97" i="4"/>
  <c r="CP97" i="4"/>
  <c r="CH97" i="4"/>
  <c r="BZ97" i="4"/>
  <c r="BR97" i="4"/>
  <c r="BJ97" i="4"/>
  <c r="CW103" i="4"/>
  <c r="CO103" i="4"/>
  <c r="CG103" i="4"/>
  <c r="BY103" i="4"/>
  <c r="BQ103" i="4"/>
  <c r="BI103" i="4"/>
  <c r="BA103" i="4"/>
  <c r="AS103" i="4"/>
  <c r="AK103" i="4"/>
  <c r="AC103" i="4"/>
  <c r="U103" i="4"/>
  <c r="M103" i="4"/>
  <c r="E103" i="4"/>
  <c r="CS102" i="4"/>
  <c r="CK102" i="4"/>
  <c r="CC102" i="4"/>
  <c r="BU102" i="4"/>
  <c r="BM102" i="4"/>
  <c r="BE102" i="4"/>
  <c r="AW102" i="4"/>
  <c r="AO102" i="4"/>
  <c r="AG102" i="4"/>
  <c r="Y102" i="4"/>
  <c r="Q102" i="4"/>
  <c r="I102" i="4"/>
  <c r="CW101" i="4"/>
  <c r="CO101" i="4"/>
  <c r="CG101" i="4"/>
  <c r="BY101" i="4"/>
  <c r="BQ101" i="4"/>
  <c r="BI101" i="4"/>
  <c r="BA101" i="4"/>
  <c r="AS101" i="4"/>
  <c r="AK101" i="4"/>
  <c r="AC101" i="4"/>
  <c r="U101" i="4"/>
  <c r="M101" i="4"/>
  <c r="E101" i="4"/>
  <c r="CS100" i="4"/>
  <c r="CK100" i="4"/>
  <c r="CC100" i="4"/>
  <c r="BU100" i="4"/>
  <c r="BM100" i="4"/>
  <c r="BE100" i="4"/>
  <c r="AW100" i="4"/>
  <c r="AO100" i="4"/>
  <c r="AG100" i="4"/>
  <c r="Y100" i="4"/>
  <c r="Q100" i="4"/>
  <c r="I100" i="4"/>
  <c r="CW99" i="4"/>
  <c r="CO99" i="4"/>
  <c r="CG99" i="4"/>
  <c r="BY99" i="4"/>
  <c r="BQ99" i="4"/>
  <c r="BI99" i="4"/>
  <c r="BA99" i="4"/>
  <c r="AS99" i="4"/>
  <c r="AK99" i="4"/>
  <c r="AC99" i="4"/>
  <c r="U99" i="4"/>
  <c r="M99" i="4"/>
  <c r="E99" i="4"/>
  <c r="CS98" i="4"/>
  <c r="CK98" i="4"/>
  <c r="CC98" i="4"/>
  <c r="BU98" i="4"/>
  <c r="BM98" i="4"/>
  <c r="BE98" i="4"/>
  <c r="AW98" i="4"/>
  <c r="AO98" i="4"/>
  <c r="AG98" i="4"/>
  <c r="Y98" i="4"/>
  <c r="Q98" i="4"/>
  <c r="I98" i="4"/>
  <c r="CW97" i="4"/>
  <c r="CO97" i="4"/>
  <c r="CG97" i="4"/>
  <c r="BY97" i="4"/>
  <c r="BQ97" i="4"/>
  <c r="BI97" i="4"/>
  <c r="BA97" i="4"/>
  <c r="AS97" i="4"/>
  <c r="AK97" i="4"/>
  <c r="AC97" i="4"/>
  <c r="CV103" i="4"/>
  <c r="CN103" i="4"/>
  <c r="CF103" i="4"/>
  <c r="BX103" i="4"/>
  <c r="BP103" i="4"/>
  <c r="BH103" i="4"/>
  <c r="AZ103" i="4"/>
  <c r="AR103" i="4"/>
  <c r="AJ103" i="4"/>
  <c r="AB103" i="4"/>
  <c r="T103" i="4"/>
  <c r="L103" i="4"/>
  <c r="CZ102" i="4"/>
  <c r="CR102" i="4"/>
  <c r="CJ102" i="4"/>
  <c r="CB102" i="4"/>
  <c r="BT102" i="4"/>
  <c r="BL102" i="4"/>
  <c r="BD102" i="4"/>
  <c r="AV102" i="4"/>
  <c r="AN102" i="4"/>
  <c r="AF102" i="4"/>
  <c r="X102" i="4"/>
  <c r="P102" i="4"/>
  <c r="H102" i="4"/>
  <c r="CV101" i="4"/>
  <c r="CN101" i="4"/>
  <c r="CF101" i="4"/>
  <c r="BX101" i="4"/>
  <c r="BP101" i="4"/>
  <c r="BH101" i="4"/>
  <c r="AZ101" i="4"/>
  <c r="AR101" i="4"/>
  <c r="AJ101" i="4"/>
  <c r="AB101" i="4"/>
  <c r="T101" i="4"/>
  <c r="L101" i="4"/>
  <c r="CZ100" i="4"/>
  <c r="CR100" i="4"/>
  <c r="CJ100" i="4"/>
  <c r="CB100" i="4"/>
  <c r="BT100" i="4"/>
  <c r="BL100" i="4"/>
  <c r="BD100" i="4"/>
  <c r="AV100" i="4"/>
  <c r="AN100" i="4"/>
  <c r="AF100" i="4"/>
  <c r="X100" i="4"/>
  <c r="P100" i="4"/>
  <c r="H100" i="4"/>
  <c r="CV99" i="4"/>
  <c r="CN99" i="4"/>
  <c r="CF99" i="4"/>
  <c r="BX99" i="4"/>
  <c r="BP99" i="4"/>
  <c r="BH99" i="4"/>
  <c r="AZ99" i="4"/>
  <c r="AR99" i="4"/>
  <c r="AJ99" i="4"/>
  <c r="AB99" i="4"/>
  <c r="T99" i="4"/>
  <c r="L99" i="4"/>
  <c r="CZ98" i="4"/>
  <c r="CR98" i="4"/>
  <c r="CJ98" i="4"/>
  <c r="CB98" i="4"/>
  <c r="BT98" i="4"/>
  <c r="BL98" i="4"/>
  <c r="CU103" i="4"/>
  <c r="CM103" i="4"/>
  <c r="CE103" i="4"/>
  <c r="BW103" i="4"/>
  <c r="BO103" i="4"/>
  <c r="BG103" i="4"/>
  <c r="AY103" i="4"/>
  <c r="AQ103" i="4"/>
  <c r="AI103" i="4"/>
  <c r="AA103" i="4"/>
  <c r="S103" i="4"/>
  <c r="K103" i="4"/>
  <c r="CY102" i="4"/>
  <c r="CQ102" i="4"/>
  <c r="CI102" i="4"/>
  <c r="CA102" i="4"/>
  <c r="BS102" i="4"/>
  <c r="BK102" i="4"/>
  <c r="BC102" i="4"/>
  <c r="AU102" i="4"/>
  <c r="AM102" i="4"/>
  <c r="AE102" i="4"/>
  <c r="W102" i="4"/>
  <c r="O102" i="4"/>
  <c r="G102" i="4"/>
  <c r="CU101" i="4"/>
  <c r="CM101" i="4"/>
  <c r="CE101" i="4"/>
  <c r="BW101" i="4"/>
  <c r="BO101" i="4"/>
  <c r="BG101" i="4"/>
  <c r="AY101" i="4"/>
  <c r="AQ101" i="4"/>
  <c r="AI101" i="4"/>
  <c r="AA101" i="4"/>
  <c r="S101" i="4"/>
  <c r="K101" i="4"/>
  <c r="CY100" i="4"/>
  <c r="CQ100" i="4"/>
  <c r="CI100" i="4"/>
  <c r="CA100" i="4"/>
  <c r="BS100" i="4"/>
  <c r="BK100" i="4"/>
  <c r="BC100" i="4"/>
  <c r="AU100" i="4"/>
  <c r="AM100" i="4"/>
  <c r="AE100" i="4"/>
  <c r="W100" i="4"/>
  <c r="O100" i="4"/>
  <c r="G100" i="4"/>
  <c r="CU99" i="4"/>
  <c r="CM99" i="4"/>
  <c r="CE99" i="4"/>
  <c r="BW99" i="4"/>
  <c r="BO99" i="4"/>
  <c r="BG99" i="4"/>
  <c r="AY99" i="4"/>
  <c r="AQ99" i="4"/>
  <c r="AI99" i="4"/>
  <c r="AA99" i="4"/>
  <c r="S99" i="4"/>
  <c r="K99" i="4"/>
  <c r="CY98" i="4"/>
  <c r="CQ98" i="4"/>
  <c r="CI98" i="4"/>
  <c r="CA98" i="4"/>
  <c r="BS98" i="4"/>
  <c r="BK98" i="4"/>
  <c r="BC98" i="4"/>
  <c r="AU98" i="4"/>
  <c r="AM98" i="4"/>
  <c r="AE98" i="4"/>
  <c r="W98" i="4"/>
  <c r="O98" i="4"/>
  <c r="G98" i="4"/>
  <c r="CU97" i="4"/>
  <c r="CM97" i="4"/>
  <c r="CT103" i="4"/>
  <c r="CL103" i="4"/>
  <c r="CD103" i="4"/>
  <c r="BV103" i="4"/>
  <c r="BN103" i="4"/>
  <c r="BF103" i="4"/>
  <c r="AX103" i="4"/>
  <c r="AP103" i="4"/>
  <c r="AH103" i="4"/>
  <c r="Z103" i="4"/>
  <c r="R103" i="4"/>
  <c r="J103" i="4"/>
  <c r="CX102" i="4"/>
  <c r="CP102" i="4"/>
  <c r="CH102" i="4"/>
  <c r="BZ102" i="4"/>
  <c r="BR102" i="4"/>
  <c r="BJ102" i="4"/>
  <c r="BB102" i="4"/>
  <c r="AT102" i="4"/>
  <c r="AL102" i="4"/>
  <c r="AD102" i="4"/>
  <c r="V102" i="4"/>
  <c r="N102" i="4"/>
  <c r="F102" i="4"/>
  <c r="CT101" i="4"/>
  <c r="CL101" i="4"/>
  <c r="CD101" i="4"/>
  <c r="BV101" i="4"/>
  <c r="BN101" i="4"/>
  <c r="BF101" i="4"/>
  <c r="AX101" i="4"/>
  <c r="AP101" i="4"/>
  <c r="AH101" i="4"/>
  <c r="Z101" i="4"/>
  <c r="R101" i="4"/>
  <c r="J101" i="4"/>
  <c r="CX100" i="4"/>
  <c r="CP100" i="4"/>
  <c r="CH100" i="4"/>
  <c r="BZ100" i="4"/>
  <c r="BR100" i="4"/>
  <c r="BJ100" i="4"/>
  <c r="BB100" i="4"/>
  <c r="AT100" i="4"/>
  <c r="AL100" i="4"/>
  <c r="AD100" i="4"/>
  <c r="V100" i="4"/>
  <c r="N100" i="4"/>
  <c r="F100" i="4"/>
  <c r="CT99" i="4"/>
  <c r="CL99" i="4"/>
  <c r="CD99" i="4"/>
  <c r="BV99" i="4"/>
  <c r="BN99" i="4"/>
  <c r="BF99" i="4"/>
  <c r="AX99" i="4"/>
  <c r="AP99" i="4"/>
  <c r="AH99" i="4"/>
  <c r="Z99" i="4"/>
  <c r="R99" i="4"/>
  <c r="J99" i="4"/>
  <c r="CX98" i="4"/>
  <c r="CP98" i="4"/>
  <c r="CH98" i="4"/>
  <c r="BZ98" i="4"/>
  <c r="BR98" i="4"/>
  <c r="BJ98" i="4"/>
  <c r="BB98" i="4"/>
  <c r="AT98" i="4"/>
  <c r="AL98" i="4"/>
  <c r="AD98" i="4"/>
  <c r="V98" i="4"/>
  <c r="N98" i="4"/>
  <c r="F98" i="4"/>
  <c r="CS103" i="4"/>
  <c r="CK103" i="4"/>
  <c r="CC103" i="4"/>
  <c r="BU103" i="4"/>
  <c r="BM103" i="4"/>
  <c r="BE103" i="4"/>
  <c r="AW103" i="4"/>
  <c r="AO103" i="4"/>
  <c r="AG103" i="4"/>
  <c r="Y103" i="4"/>
  <c r="Q103" i="4"/>
  <c r="I103" i="4"/>
  <c r="CW102" i="4"/>
  <c r="CO102" i="4"/>
  <c r="CG102" i="4"/>
  <c r="BY102" i="4"/>
  <c r="BQ102" i="4"/>
  <c r="BI102" i="4"/>
  <c r="BA102" i="4"/>
  <c r="AS102" i="4"/>
  <c r="AK102" i="4"/>
  <c r="AC102" i="4"/>
  <c r="U102" i="4"/>
  <c r="M102" i="4"/>
  <c r="E102" i="4"/>
  <c r="CS101" i="4"/>
  <c r="CK101" i="4"/>
  <c r="CC101" i="4"/>
  <c r="BU101" i="4"/>
  <c r="BM101" i="4"/>
  <c r="BE101" i="4"/>
  <c r="AW101" i="4"/>
  <c r="AO101" i="4"/>
  <c r="AG101" i="4"/>
  <c r="Y101" i="4"/>
  <c r="Q101" i="4"/>
  <c r="I101" i="4"/>
  <c r="CW100" i="4"/>
  <c r="CO100" i="4"/>
  <c r="CG100" i="4"/>
  <c r="BY100" i="4"/>
  <c r="BQ100" i="4"/>
  <c r="BI100" i="4"/>
  <c r="BA100" i="4"/>
  <c r="AS100" i="4"/>
  <c r="AK100" i="4"/>
  <c r="AC100" i="4"/>
  <c r="U100" i="4"/>
  <c r="M100" i="4"/>
  <c r="E100" i="4"/>
  <c r="CS99" i="4"/>
  <c r="CK99" i="4"/>
  <c r="CC99" i="4"/>
  <c r="BU99" i="4"/>
  <c r="BM99" i="4"/>
  <c r="BE99" i="4"/>
  <c r="AW99" i="4"/>
  <c r="AO99" i="4"/>
  <c r="AG99" i="4"/>
  <c r="Y99" i="4"/>
  <c r="Q99" i="4"/>
  <c r="I99" i="4"/>
  <c r="CW98" i="4"/>
  <c r="CO98" i="4"/>
  <c r="CG98" i="4"/>
  <c r="BY98" i="4"/>
  <c r="BQ98" i="4"/>
  <c r="BI98" i="4"/>
  <c r="BA98" i="4"/>
  <c r="AS98" i="4"/>
  <c r="AK98" i="4"/>
  <c r="AC98" i="4"/>
  <c r="U98" i="4"/>
  <c r="M98" i="4"/>
  <c r="E98" i="4"/>
  <c r="CS97" i="4"/>
  <c r="BD98" i="4"/>
  <c r="S98" i="4"/>
  <c r="CQ97" i="4"/>
  <c r="CD97" i="4"/>
  <c r="BT97" i="4"/>
  <c r="BH97" i="4"/>
  <c r="AY97" i="4"/>
  <c r="AP97" i="4"/>
  <c r="AG97" i="4"/>
  <c r="X97" i="4"/>
  <c r="P97" i="4"/>
  <c r="H97" i="4"/>
  <c r="CV96" i="4"/>
  <c r="CN96" i="4"/>
  <c r="CF96" i="4"/>
  <c r="BX96" i="4"/>
  <c r="BP96" i="4"/>
  <c r="BH96" i="4"/>
  <c r="AZ96" i="4"/>
  <c r="AR96" i="4"/>
  <c r="AJ96" i="4"/>
  <c r="AB96" i="4"/>
  <c r="T96" i="4"/>
  <c r="L96" i="4"/>
  <c r="CZ95" i="4"/>
  <c r="CR95" i="4"/>
  <c r="CJ95" i="4"/>
  <c r="CB95" i="4"/>
  <c r="BT95" i="4"/>
  <c r="BL95" i="4"/>
  <c r="BD95" i="4"/>
  <c r="AV95" i="4"/>
  <c r="AN95" i="4"/>
  <c r="AF95" i="4"/>
  <c r="X95" i="4"/>
  <c r="P95" i="4"/>
  <c r="H95" i="4"/>
  <c r="CV94" i="4"/>
  <c r="CN94" i="4"/>
  <c r="CF94" i="4"/>
  <c r="BX94" i="4"/>
  <c r="BP94" i="4"/>
  <c r="BH94" i="4"/>
  <c r="AZ94" i="4"/>
  <c r="AR94" i="4"/>
  <c r="AJ94" i="4"/>
  <c r="AB94" i="4"/>
  <c r="T94" i="4"/>
  <c r="L94" i="4"/>
  <c r="CZ93" i="4"/>
  <c r="CR93" i="4"/>
  <c r="CJ93" i="4"/>
  <c r="CB93" i="4"/>
  <c r="BT93" i="4"/>
  <c r="BL93" i="4"/>
  <c r="BD93" i="4"/>
  <c r="AV93" i="4"/>
  <c r="AN93" i="4"/>
  <c r="AF93" i="4"/>
  <c r="X93" i="4"/>
  <c r="P93" i="4"/>
  <c r="H93" i="4"/>
  <c r="CV92" i="4"/>
  <c r="CN92" i="4"/>
  <c r="CF92" i="4"/>
  <c r="BX92" i="4"/>
  <c r="BP92" i="4"/>
  <c r="BH92" i="4"/>
  <c r="AZ92" i="4"/>
  <c r="AR92" i="4"/>
  <c r="AJ92" i="4"/>
  <c r="AB92" i="4"/>
  <c r="T92" i="4"/>
  <c r="L92" i="4"/>
  <c r="CZ91" i="4"/>
  <c r="CR91" i="4"/>
  <c r="CJ91" i="4"/>
  <c r="CB91" i="4"/>
  <c r="BT91" i="4"/>
  <c r="BL91" i="4"/>
  <c r="BD91" i="4"/>
  <c r="AV91" i="4"/>
  <c r="AN91" i="4"/>
  <c r="AF91" i="4"/>
  <c r="X91" i="4"/>
  <c r="AV98" i="4"/>
  <c r="P98" i="4"/>
  <c r="CN97" i="4"/>
  <c r="CC97" i="4"/>
  <c r="BS97" i="4"/>
  <c r="BG97" i="4"/>
  <c r="AX97" i="4"/>
  <c r="AO97" i="4"/>
  <c r="AF97" i="4"/>
  <c r="W97" i="4"/>
  <c r="O97" i="4"/>
  <c r="G97" i="4"/>
  <c r="CU96" i="4"/>
  <c r="CM96" i="4"/>
  <c r="CE96" i="4"/>
  <c r="BW96" i="4"/>
  <c r="BO96" i="4"/>
  <c r="BG96" i="4"/>
  <c r="AY96" i="4"/>
  <c r="AQ96" i="4"/>
  <c r="AI96" i="4"/>
  <c r="AA96" i="4"/>
  <c r="S96" i="4"/>
  <c r="K96" i="4"/>
  <c r="CY95" i="4"/>
  <c r="CQ95" i="4"/>
  <c r="CI95" i="4"/>
  <c r="CA95" i="4"/>
  <c r="BS95" i="4"/>
  <c r="BK95" i="4"/>
  <c r="BC95" i="4"/>
  <c r="AU95" i="4"/>
  <c r="AM95" i="4"/>
  <c r="AE95" i="4"/>
  <c r="W95" i="4"/>
  <c r="O95" i="4"/>
  <c r="G95" i="4"/>
  <c r="CU94" i="4"/>
  <c r="CM94" i="4"/>
  <c r="CE94" i="4"/>
  <c r="BW94" i="4"/>
  <c r="BO94" i="4"/>
  <c r="BG94" i="4"/>
  <c r="AY94" i="4"/>
  <c r="AQ94" i="4"/>
  <c r="AI94" i="4"/>
  <c r="AA94" i="4"/>
  <c r="S94" i="4"/>
  <c r="K94" i="4"/>
  <c r="CY93" i="4"/>
  <c r="CQ93" i="4"/>
  <c r="CI93" i="4"/>
  <c r="CA93" i="4"/>
  <c r="BS93" i="4"/>
  <c r="BK93" i="4"/>
  <c r="BC93" i="4"/>
  <c r="AU93" i="4"/>
  <c r="AM93" i="4"/>
  <c r="AE93" i="4"/>
  <c r="W93" i="4"/>
  <c r="O93" i="4"/>
  <c r="G93" i="4"/>
  <c r="CU92" i="4"/>
  <c r="CM92" i="4"/>
  <c r="CE92" i="4"/>
  <c r="BW92" i="4"/>
  <c r="BO92" i="4"/>
  <c r="BG92" i="4"/>
  <c r="AY92" i="4"/>
  <c r="AQ92" i="4"/>
  <c r="AI92" i="4"/>
  <c r="AA92" i="4"/>
  <c r="S92" i="4"/>
  <c r="K92" i="4"/>
  <c r="AQ98" i="4"/>
  <c r="K98" i="4"/>
  <c r="CL97" i="4"/>
  <c r="CB97" i="4"/>
  <c r="BP97" i="4"/>
  <c r="BF97" i="4"/>
  <c r="AW97" i="4"/>
  <c r="AN97" i="4"/>
  <c r="AE97" i="4"/>
  <c r="V97" i="4"/>
  <c r="N97" i="4"/>
  <c r="F97" i="4"/>
  <c r="CT96" i="4"/>
  <c r="CL96" i="4"/>
  <c r="CD96" i="4"/>
  <c r="BV96" i="4"/>
  <c r="BN96" i="4"/>
  <c r="BF96" i="4"/>
  <c r="AX96" i="4"/>
  <c r="AP96" i="4"/>
  <c r="AH96" i="4"/>
  <c r="Z96" i="4"/>
  <c r="R96" i="4"/>
  <c r="J96" i="4"/>
  <c r="CX95" i="4"/>
  <c r="CP95" i="4"/>
  <c r="CH95" i="4"/>
  <c r="BZ95" i="4"/>
  <c r="BR95" i="4"/>
  <c r="BJ95" i="4"/>
  <c r="BB95" i="4"/>
  <c r="AT95" i="4"/>
  <c r="AL95" i="4"/>
  <c r="AD95" i="4"/>
  <c r="V95" i="4"/>
  <c r="N95" i="4"/>
  <c r="F95" i="4"/>
  <c r="CT94" i="4"/>
  <c r="CL94" i="4"/>
  <c r="CD94" i="4"/>
  <c r="BV94" i="4"/>
  <c r="BN94" i="4"/>
  <c r="BF94" i="4"/>
  <c r="AX94" i="4"/>
  <c r="AP94" i="4"/>
  <c r="AH94" i="4"/>
  <c r="Z94" i="4"/>
  <c r="R94" i="4"/>
  <c r="J94" i="4"/>
  <c r="CX93" i="4"/>
  <c r="CP93" i="4"/>
  <c r="CH93" i="4"/>
  <c r="BZ93" i="4"/>
  <c r="BR93" i="4"/>
  <c r="BJ93" i="4"/>
  <c r="BB93" i="4"/>
  <c r="AT93" i="4"/>
  <c r="AL93" i="4"/>
  <c r="AD93" i="4"/>
  <c r="V93" i="4"/>
  <c r="N93" i="4"/>
  <c r="F93" i="4"/>
  <c r="CT92" i="4"/>
  <c r="CL92" i="4"/>
  <c r="CD92" i="4"/>
  <c r="BV92" i="4"/>
  <c r="BN92" i="4"/>
  <c r="BF92" i="4"/>
  <c r="AX92" i="4"/>
  <c r="AP92" i="4"/>
  <c r="AH92" i="4"/>
  <c r="Z92" i="4"/>
  <c r="R92" i="4"/>
  <c r="J92" i="4"/>
  <c r="CX91" i="4"/>
  <c r="CP91" i="4"/>
  <c r="CH91" i="4"/>
  <c r="BZ91" i="4"/>
  <c r="BR91" i="4"/>
  <c r="BJ91" i="4"/>
  <c r="AN98" i="4"/>
  <c r="H98" i="4"/>
  <c r="CK97" i="4"/>
  <c r="CA97" i="4"/>
  <c r="BO97" i="4"/>
  <c r="BE97" i="4"/>
  <c r="AV97" i="4"/>
  <c r="AM97" i="4"/>
  <c r="AD97" i="4"/>
  <c r="U97" i="4"/>
  <c r="M97" i="4"/>
  <c r="E97" i="4"/>
  <c r="CS96" i="4"/>
  <c r="CK96" i="4"/>
  <c r="CC96" i="4"/>
  <c r="BU96" i="4"/>
  <c r="BM96" i="4"/>
  <c r="BE96" i="4"/>
  <c r="AW96" i="4"/>
  <c r="AO96" i="4"/>
  <c r="AG96" i="4"/>
  <c r="Y96" i="4"/>
  <c r="Q96" i="4"/>
  <c r="I96" i="4"/>
  <c r="CW95" i="4"/>
  <c r="CO95" i="4"/>
  <c r="CG95" i="4"/>
  <c r="BY95" i="4"/>
  <c r="BQ95" i="4"/>
  <c r="BI95" i="4"/>
  <c r="BA95" i="4"/>
  <c r="AS95" i="4"/>
  <c r="AK95" i="4"/>
  <c r="AC95" i="4"/>
  <c r="U95" i="4"/>
  <c r="M95" i="4"/>
  <c r="E95" i="4"/>
  <c r="CS94" i="4"/>
  <c r="CK94" i="4"/>
  <c r="CC94" i="4"/>
  <c r="BU94" i="4"/>
  <c r="BM94" i="4"/>
  <c r="BE94" i="4"/>
  <c r="AW94" i="4"/>
  <c r="AO94" i="4"/>
  <c r="AG94" i="4"/>
  <c r="Y94" i="4"/>
  <c r="Q94" i="4"/>
  <c r="I94" i="4"/>
  <c r="CW93" i="4"/>
  <c r="CO93" i="4"/>
  <c r="CG93" i="4"/>
  <c r="BY93" i="4"/>
  <c r="BQ93" i="4"/>
  <c r="BI93" i="4"/>
  <c r="BA93" i="4"/>
  <c r="AS93" i="4"/>
  <c r="AK93" i="4"/>
  <c r="AC93" i="4"/>
  <c r="U93" i="4"/>
  <c r="M93" i="4"/>
  <c r="E93" i="4"/>
  <c r="CS92" i="4"/>
  <c r="CK92" i="4"/>
  <c r="CC92" i="4"/>
  <c r="BU92" i="4"/>
  <c r="BM92" i="4"/>
  <c r="BE92" i="4"/>
  <c r="AW92" i="4"/>
  <c r="AO92" i="4"/>
  <c r="AG92" i="4"/>
  <c r="Y92" i="4"/>
  <c r="Q92" i="4"/>
  <c r="I92" i="4"/>
  <c r="CW91" i="4"/>
  <c r="CO91" i="4"/>
  <c r="CG91" i="4"/>
  <c r="BY91" i="4"/>
  <c r="BQ91" i="4"/>
  <c r="BI91" i="4"/>
  <c r="BA91" i="4"/>
  <c r="AS91" i="4"/>
  <c r="AK91" i="4"/>
  <c r="AC91" i="4"/>
  <c r="U91" i="4"/>
  <c r="AI98" i="4"/>
  <c r="CY97" i="4"/>
  <c r="CJ97" i="4"/>
  <c r="BX97" i="4"/>
  <c r="BN97" i="4"/>
  <c r="BD97" i="4"/>
  <c r="AU97" i="4"/>
  <c r="AL97" i="4"/>
  <c r="AB97" i="4"/>
  <c r="T97" i="4"/>
  <c r="L97" i="4"/>
  <c r="CZ96" i="4"/>
  <c r="CR96" i="4"/>
  <c r="CJ96" i="4"/>
  <c r="CB96" i="4"/>
  <c r="BT96" i="4"/>
  <c r="BL96" i="4"/>
  <c r="BD96" i="4"/>
  <c r="AV96" i="4"/>
  <c r="AN96" i="4"/>
  <c r="AF96" i="4"/>
  <c r="X96" i="4"/>
  <c r="P96" i="4"/>
  <c r="H96" i="4"/>
  <c r="CV95" i="4"/>
  <c r="CN95" i="4"/>
  <c r="CF95" i="4"/>
  <c r="BX95" i="4"/>
  <c r="BP95" i="4"/>
  <c r="BH95" i="4"/>
  <c r="AZ95" i="4"/>
  <c r="AR95" i="4"/>
  <c r="AJ95" i="4"/>
  <c r="AB95" i="4"/>
  <c r="T95" i="4"/>
  <c r="L95" i="4"/>
  <c r="CZ94" i="4"/>
  <c r="CR94" i="4"/>
  <c r="CJ94" i="4"/>
  <c r="CB94" i="4"/>
  <c r="BT94" i="4"/>
  <c r="BL94" i="4"/>
  <c r="BD94" i="4"/>
  <c r="AV94" i="4"/>
  <c r="AN94" i="4"/>
  <c r="AF94" i="4"/>
  <c r="X94" i="4"/>
  <c r="P94" i="4"/>
  <c r="H94" i="4"/>
  <c r="CV93" i="4"/>
  <c r="CN93" i="4"/>
  <c r="CF93" i="4"/>
  <c r="BX93" i="4"/>
  <c r="BP93" i="4"/>
  <c r="BH93" i="4"/>
  <c r="AZ93" i="4"/>
  <c r="AR93" i="4"/>
  <c r="AJ93" i="4"/>
  <c r="AB93" i="4"/>
  <c r="T93" i="4"/>
  <c r="L93" i="4"/>
  <c r="CZ92" i="4"/>
  <c r="CR92" i="4"/>
  <c r="CJ92" i="4"/>
  <c r="CB92" i="4"/>
  <c r="BT92" i="4"/>
  <c r="BL92" i="4"/>
  <c r="BD92" i="4"/>
  <c r="AV92" i="4"/>
  <c r="AN92" i="4"/>
  <c r="AF92" i="4"/>
  <c r="X92" i="4"/>
  <c r="P92" i="4"/>
  <c r="H92" i="4"/>
  <c r="AF98" i="4"/>
  <c r="CV97" i="4"/>
  <c r="CI97" i="4"/>
  <c r="BW97" i="4"/>
  <c r="BM97" i="4"/>
  <c r="BC97" i="4"/>
  <c r="AT97" i="4"/>
  <c r="AJ97" i="4"/>
  <c r="AA97" i="4"/>
  <c r="S97" i="4"/>
  <c r="K97" i="4"/>
  <c r="CY96" i="4"/>
  <c r="CQ96" i="4"/>
  <c r="CI96" i="4"/>
  <c r="CA96" i="4"/>
  <c r="BS96" i="4"/>
  <c r="BK96" i="4"/>
  <c r="BC96" i="4"/>
  <c r="AU96" i="4"/>
  <c r="AM96" i="4"/>
  <c r="AE96" i="4"/>
  <c r="W96" i="4"/>
  <c r="O96" i="4"/>
  <c r="G96" i="4"/>
  <c r="CU95" i="4"/>
  <c r="CM95" i="4"/>
  <c r="CE95" i="4"/>
  <c r="BW95" i="4"/>
  <c r="BO95" i="4"/>
  <c r="BG95" i="4"/>
  <c r="AY95" i="4"/>
  <c r="AQ95" i="4"/>
  <c r="AI95" i="4"/>
  <c r="AA95" i="4"/>
  <c r="S95" i="4"/>
  <c r="K95" i="4"/>
  <c r="CY94" i="4"/>
  <c r="CQ94" i="4"/>
  <c r="CI94" i="4"/>
  <c r="CA94" i="4"/>
  <c r="BS94" i="4"/>
  <c r="BK94" i="4"/>
  <c r="BC94" i="4"/>
  <c r="AU94" i="4"/>
  <c r="AM94" i="4"/>
  <c r="AE94" i="4"/>
  <c r="W94" i="4"/>
  <c r="O94" i="4"/>
  <c r="G94" i="4"/>
  <c r="CU93" i="4"/>
  <c r="CM93" i="4"/>
  <c r="CE93" i="4"/>
  <c r="BW93" i="4"/>
  <c r="AA98" i="4"/>
  <c r="CT97" i="4"/>
  <c r="CF97" i="4"/>
  <c r="BV97" i="4"/>
  <c r="BL97" i="4"/>
  <c r="BB97" i="4"/>
  <c r="AR97" i="4"/>
  <c r="AI97" i="4"/>
  <c r="Z97" i="4"/>
  <c r="R97" i="4"/>
  <c r="J97" i="4"/>
  <c r="CX96" i="4"/>
  <c r="CP96" i="4"/>
  <c r="CH96" i="4"/>
  <c r="BZ96" i="4"/>
  <c r="BR96" i="4"/>
  <c r="BJ96" i="4"/>
  <c r="BB96" i="4"/>
  <c r="AT96" i="4"/>
  <c r="AL96" i="4"/>
  <c r="AD96" i="4"/>
  <c r="V96" i="4"/>
  <c r="N96" i="4"/>
  <c r="F96" i="4"/>
  <c r="CT95" i="4"/>
  <c r="CL95" i="4"/>
  <c r="CD95" i="4"/>
  <c r="BV95" i="4"/>
  <c r="BN95" i="4"/>
  <c r="BF95" i="4"/>
  <c r="AX95" i="4"/>
  <c r="AP95" i="4"/>
  <c r="AH95" i="4"/>
  <c r="Z95" i="4"/>
  <c r="R95" i="4"/>
  <c r="J95" i="4"/>
  <c r="CX94" i="4"/>
  <c r="CP94" i="4"/>
  <c r="CH94" i="4"/>
  <c r="BZ94" i="4"/>
  <c r="BR94" i="4"/>
  <c r="BJ94" i="4"/>
  <c r="BB94" i="4"/>
  <c r="AT94" i="4"/>
  <c r="AL94" i="4"/>
  <c r="AD94" i="4"/>
  <c r="V94" i="4"/>
  <c r="N94" i="4"/>
  <c r="F94" i="4"/>
  <c r="CT93" i="4"/>
  <c r="CL93" i="4"/>
  <c r="CD93" i="4"/>
  <c r="BV93" i="4"/>
  <c r="BN93" i="4"/>
  <c r="BF93" i="4"/>
  <c r="AX93" i="4"/>
  <c r="AP93" i="4"/>
  <c r="AH93" i="4"/>
  <c r="Z93" i="4"/>
  <c r="R93" i="4"/>
  <c r="J93" i="4"/>
  <c r="CX92" i="4"/>
  <c r="CP92" i="4"/>
  <c r="CH92" i="4"/>
  <c r="BZ92" i="4"/>
  <c r="BR92" i="4"/>
  <c r="BJ92" i="4"/>
  <c r="BB92" i="4"/>
  <c r="AT92" i="4"/>
  <c r="AL92" i="4"/>
  <c r="AD92" i="4"/>
  <c r="V92" i="4"/>
  <c r="N92" i="4"/>
  <c r="F92" i="4"/>
  <c r="CT91" i="4"/>
  <c r="CL91" i="4"/>
  <c r="CD91" i="4"/>
  <c r="BV91" i="4"/>
  <c r="BN91" i="4"/>
  <c r="BF91" i="4"/>
  <c r="X98" i="4"/>
  <c r="Y97" i="4"/>
  <c r="BI96" i="4"/>
  <c r="CS95" i="4"/>
  <c r="AG95" i="4"/>
  <c r="BQ94" i="4"/>
  <c r="E94" i="4"/>
  <c r="BE93" i="4"/>
  <c r="Y93" i="4"/>
  <c r="CO92" i="4"/>
  <c r="BI92" i="4"/>
  <c r="AC92" i="4"/>
  <c r="CV91" i="4"/>
  <c r="CF91" i="4"/>
  <c r="BP91" i="4"/>
  <c r="BB91" i="4"/>
  <c r="AQ91" i="4"/>
  <c r="AG91" i="4"/>
  <c r="V91" i="4"/>
  <c r="M91" i="4"/>
  <c r="E91" i="4"/>
  <c r="CS90" i="4"/>
  <c r="CK90" i="4"/>
  <c r="CC90" i="4"/>
  <c r="BU90" i="4"/>
  <c r="BM90" i="4"/>
  <c r="BE90" i="4"/>
  <c r="AW90" i="4"/>
  <c r="AO90" i="4"/>
  <c r="AG90" i="4"/>
  <c r="Y90" i="4"/>
  <c r="Q90" i="4"/>
  <c r="I90" i="4"/>
  <c r="CW89" i="4"/>
  <c r="CO89" i="4"/>
  <c r="CG89" i="4"/>
  <c r="BY89" i="4"/>
  <c r="BQ89" i="4"/>
  <c r="BI89" i="4"/>
  <c r="BA89" i="4"/>
  <c r="AS89" i="4"/>
  <c r="AK89" i="4"/>
  <c r="AC89" i="4"/>
  <c r="U89" i="4"/>
  <c r="M89" i="4"/>
  <c r="E89" i="4"/>
  <c r="CS88" i="4"/>
  <c r="CK88" i="4"/>
  <c r="CC88" i="4"/>
  <c r="BU88" i="4"/>
  <c r="BM88" i="4"/>
  <c r="BE88" i="4"/>
  <c r="AW88" i="4"/>
  <c r="AO88" i="4"/>
  <c r="AG88" i="4"/>
  <c r="Y88" i="4"/>
  <c r="Q88" i="4"/>
  <c r="I88" i="4"/>
  <c r="CW87" i="4"/>
  <c r="CO87" i="4"/>
  <c r="CG87" i="4"/>
  <c r="BY87" i="4"/>
  <c r="BQ87" i="4"/>
  <c r="BI87" i="4"/>
  <c r="BA87" i="4"/>
  <c r="AS87" i="4"/>
  <c r="AK87" i="4"/>
  <c r="AC87" i="4"/>
  <c r="U87" i="4"/>
  <c r="M87" i="4"/>
  <c r="E87" i="4"/>
  <c r="CR97" i="4"/>
  <c r="Q97" i="4"/>
  <c r="BA96" i="4"/>
  <c r="CK95" i="4"/>
  <c r="Y95" i="4"/>
  <c r="BI94" i="4"/>
  <c r="CS93" i="4"/>
  <c r="AY93" i="4"/>
  <c r="S93" i="4"/>
  <c r="CI92" i="4"/>
  <c r="BC92" i="4"/>
  <c r="W92" i="4"/>
  <c r="CU91" i="4"/>
  <c r="CE91" i="4"/>
  <c r="BO91" i="4"/>
  <c r="AZ91" i="4"/>
  <c r="AP91" i="4"/>
  <c r="AE91" i="4"/>
  <c r="T91" i="4"/>
  <c r="L91" i="4"/>
  <c r="CZ90" i="4"/>
  <c r="CR90" i="4"/>
  <c r="CJ90" i="4"/>
  <c r="CB90" i="4"/>
  <c r="BT90" i="4"/>
  <c r="BL90" i="4"/>
  <c r="BD90" i="4"/>
  <c r="AV90" i="4"/>
  <c r="AN90" i="4"/>
  <c r="AF90" i="4"/>
  <c r="X90" i="4"/>
  <c r="P90" i="4"/>
  <c r="H90" i="4"/>
  <c r="CV89" i="4"/>
  <c r="CN89" i="4"/>
  <c r="CF89" i="4"/>
  <c r="BX89" i="4"/>
  <c r="BP89" i="4"/>
  <c r="BH89" i="4"/>
  <c r="AZ89" i="4"/>
  <c r="AR89" i="4"/>
  <c r="AJ89" i="4"/>
  <c r="AB89" i="4"/>
  <c r="T89" i="4"/>
  <c r="L89" i="4"/>
  <c r="CZ88" i="4"/>
  <c r="CR88" i="4"/>
  <c r="CJ88" i="4"/>
  <c r="CB88" i="4"/>
  <c r="BT88" i="4"/>
  <c r="BL88" i="4"/>
  <c r="BD88" i="4"/>
  <c r="AV88" i="4"/>
  <c r="AN88" i="4"/>
  <c r="AF88" i="4"/>
  <c r="X88" i="4"/>
  <c r="P88" i="4"/>
  <c r="H88" i="4"/>
  <c r="CV87" i="4"/>
  <c r="CN87" i="4"/>
  <c r="CF87" i="4"/>
  <c r="BX87" i="4"/>
  <c r="BP87" i="4"/>
  <c r="BH87" i="4"/>
  <c r="AZ87" i="4"/>
  <c r="AR87" i="4"/>
  <c r="AJ87" i="4"/>
  <c r="AB87" i="4"/>
  <c r="T87" i="4"/>
  <c r="L87" i="4"/>
  <c r="CZ86" i="4"/>
  <c r="CR86" i="4"/>
  <c r="CJ86" i="4"/>
  <c r="CB86" i="4"/>
  <c r="BT86" i="4"/>
  <c r="BL86" i="4"/>
  <c r="BD86" i="4"/>
  <c r="AV86" i="4"/>
  <c r="CE97" i="4"/>
  <c r="I97" i="4"/>
  <c r="AS96" i="4"/>
  <c r="CC95" i="4"/>
  <c r="Q95" i="4"/>
  <c r="BA94" i="4"/>
  <c r="CK93" i="4"/>
  <c r="AW93" i="4"/>
  <c r="Q93" i="4"/>
  <c r="CG92" i="4"/>
  <c r="BA92" i="4"/>
  <c r="U92" i="4"/>
  <c r="CS91" i="4"/>
  <c r="CC91" i="4"/>
  <c r="BM91" i="4"/>
  <c r="AY91" i="4"/>
  <c r="AO91" i="4"/>
  <c r="AD91" i="4"/>
  <c r="S91" i="4"/>
  <c r="K91" i="4"/>
  <c r="CY90" i="4"/>
  <c r="CQ90" i="4"/>
  <c r="CI90" i="4"/>
  <c r="CA90" i="4"/>
  <c r="BS90" i="4"/>
  <c r="BK90" i="4"/>
  <c r="BC90" i="4"/>
  <c r="AU90" i="4"/>
  <c r="AM90" i="4"/>
  <c r="AE90" i="4"/>
  <c r="W90" i="4"/>
  <c r="O90" i="4"/>
  <c r="G90" i="4"/>
  <c r="CU89" i="4"/>
  <c r="CM89" i="4"/>
  <c r="CE89" i="4"/>
  <c r="BW89" i="4"/>
  <c r="BO89" i="4"/>
  <c r="BG89" i="4"/>
  <c r="AY89" i="4"/>
  <c r="AQ89" i="4"/>
  <c r="AI89" i="4"/>
  <c r="AA89" i="4"/>
  <c r="S89" i="4"/>
  <c r="K89" i="4"/>
  <c r="CY88" i="4"/>
  <c r="CQ88" i="4"/>
  <c r="CI88" i="4"/>
  <c r="CA88" i="4"/>
  <c r="BS88" i="4"/>
  <c r="BK88" i="4"/>
  <c r="BC88" i="4"/>
  <c r="AU88" i="4"/>
  <c r="AM88" i="4"/>
  <c r="AE88" i="4"/>
  <c r="W88" i="4"/>
  <c r="O88" i="4"/>
  <c r="G88" i="4"/>
  <c r="CU87" i="4"/>
  <c r="CM87" i="4"/>
  <c r="CE87" i="4"/>
  <c r="BW87" i="4"/>
  <c r="BO87" i="4"/>
  <c r="BG87" i="4"/>
  <c r="AY87" i="4"/>
  <c r="AQ87" i="4"/>
  <c r="AI87" i="4"/>
  <c r="AA87" i="4"/>
  <c r="S87" i="4"/>
  <c r="K87" i="4"/>
  <c r="CY86" i="4"/>
  <c r="CQ86" i="4"/>
  <c r="CI86" i="4"/>
  <c r="CA86" i="4"/>
  <c r="BS86" i="4"/>
  <c r="BK86" i="4"/>
  <c r="BC86" i="4"/>
  <c r="AU86" i="4"/>
  <c r="AM86" i="4"/>
  <c r="AE86" i="4"/>
  <c r="W86" i="4"/>
  <c r="O86" i="4"/>
  <c r="G86" i="4"/>
  <c r="CU85" i="4"/>
  <c r="BU97" i="4"/>
  <c r="CW96" i="4"/>
  <c r="AK96" i="4"/>
  <c r="BU95" i="4"/>
  <c r="I95" i="4"/>
  <c r="AS94" i="4"/>
  <c r="CC93" i="4"/>
  <c r="AQ93" i="4"/>
  <c r="K93" i="4"/>
  <c r="CA92" i="4"/>
  <c r="AU92" i="4"/>
  <c r="O92" i="4"/>
  <c r="CQ91" i="4"/>
  <c r="CA91" i="4"/>
  <c r="BK91" i="4"/>
  <c r="AX91" i="4"/>
  <c r="AM91" i="4"/>
  <c r="AB91" i="4"/>
  <c r="R91" i="4"/>
  <c r="J91" i="4"/>
  <c r="CX90" i="4"/>
  <c r="CP90" i="4"/>
  <c r="CH90" i="4"/>
  <c r="BZ90" i="4"/>
  <c r="BR90" i="4"/>
  <c r="BJ90" i="4"/>
  <c r="BB90" i="4"/>
  <c r="AT90" i="4"/>
  <c r="AL90" i="4"/>
  <c r="AD90" i="4"/>
  <c r="V90" i="4"/>
  <c r="N90" i="4"/>
  <c r="F90" i="4"/>
  <c r="CT89" i="4"/>
  <c r="CL89" i="4"/>
  <c r="CD89" i="4"/>
  <c r="BV89" i="4"/>
  <c r="BN89" i="4"/>
  <c r="BF89" i="4"/>
  <c r="AX89" i="4"/>
  <c r="AP89" i="4"/>
  <c r="AH89" i="4"/>
  <c r="Z89" i="4"/>
  <c r="R89" i="4"/>
  <c r="J89" i="4"/>
  <c r="CX88" i="4"/>
  <c r="CP88" i="4"/>
  <c r="CH88" i="4"/>
  <c r="BZ88" i="4"/>
  <c r="BR88" i="4"/>
  <c r="BJ88" i="4"/>
  <c r="BB88" i="4"/>
  <c r="AT88" i="4"/>
  <c r="AL88" i="4"/>
  <c r="AD88" i="4"/>
  <c r="V88" i="4"/>
  <c r="N88" i="4"/>
  <c r="F88" i="4"/>
  <c r="CT87" i="4"/>
  <c r="CL87" i="4"/>
  <c r="CD87" i="4"/>
  <c r="BV87" i="4"/>
  <c r="BN87" i="4"/>
  <c r="BF87" i="4"/>
  <c r="AX87" i="4"/>
  <c r="AP87" i="4"/>
  <c r="AH87" i="4"/>
  <c r="Z87" i="4"/>
  <c r="R87" i="4"/>
  <c r="J87" i="4"/>
  <c r="CX86" i="4"/>
  <c r="CP86" i="4"/>
  <c r="CH86" i="4"/>
  <c r="BZ86" i="4"/>
  <c r="BR86" i="4"/>
  <c r="BJ86" i="4"/>
  <c r="BB86" i="4"/>
  <c r="AT86" i="4"/>
  <c r="AL86" i="4"/>
  <c r="AD86" i="4"/>
  <c r="V86" i="4"/>
  <c r="N86" i="4"/>
  <c r="F86" i="4"/>
  <c r="CT85" i="4"/>
  <c r="CL85" i="4"/>
  <c r="CD85" i="4"/>
  <c r="BV85" i="4"/>
  <c r="BN85" i="4"/>
  <c r="BF85" i="4"/>
  <c r="AX85" i="4"/>
  <c r="AP85" i="4"/>
  <c r="BK97" i="4"/>
  <c r="CO96" i="4"/>
  <c r="AC96" i="4"/>
  <c r="BM95" i="4"/>
  <c r="CW94" i="4"/>
  <c r="AK94" i="4"/>
  <c r="BU93" i="4"/>
  <c r="AO93" i="4"/>
  <c r="I93" i="4"/>
  <c r="BY92" i="4"/>
  <c r="AS92" i="4"/>
  <c r="M92" i="4"/>
  <c r="CN91" i="4"/>
  <c r="BX91" i="4"/>
  <c r="BH91" i="4"/>
  <c r="AW91" i="4"/>
  <c r="AL91" i="4"/>
  <c r="AA91" i="4"/>
  <c r="Q91" i="4"/>
  <c r="I91" i="4"/>
  <c r="CW90" i="4"/>
  <c r="CO90" i="4"/>
  <c r="CG90" i="4"/>
  <c r="BY90" i="4"/>
  <c r="BQ90" i="4"/>
  <c r="BI90" i="4"/>
  <c r="BA90" i="4"/>
  <c r="AS90" i="4"/>
  <c r="AK90" i="4"/>
  <c r="AC90" i="4"/>
  <c r="U90" i="4"/>
  <c r="M90" i="4"/>
  <c r="E90" i="4"/>
  <c r="CS89" i="4"/>
  <c r="CK89" i="4"/>
  <c r="CC89" i="4"/>
  <c r="BU89" i="4"/>
  <c r="BM89" i="4"/>
  <c r="BE89" i="4"/>
  <c r="AW89" i="4"/>
  <c r="AO89" i="4"/>
  <c r="AG89" i="4"/>
  <c r="Y89" i="4"/>
  <c r="Q89" i="4"/>
  <c r="I89" i="4"/>
  <c r="CW88" i="4"/>
  <c r="CO88" i="4"/>
  <c r="CG88" i="4"/>
  <c r="BY88" i="4"/>
  <c r="BQ88" i="4"/>
  <c r="BI88" i="4"/>
  <c r="BA88" i="4"/>
  <c r="AS88" i="4"/>
  <c r="AK88" i="4"/>
  <c r="AC88" i="4"/>
  <c r="U88" i="4"/>
  <c r="M88" i="4"/>
  <c r="E88" i="4"/>
  <c r="CS87" i="4"/>
  <c r="CK87" i="4"/>
  <c r="CC87" i="4"/>
  <c r="BU87" i="4"/>
  <c r="BM87" i="4"/>
  <c r="BE87" i="4"/>
  <c r="AW87" i="4"/>
  <c r="AO87" i="4"/>
  <c r="AG87" i="4"/>
  <c r="AZ97" i="4"/>
  <c r="CG96" i="4"/>
  <c r="U96" i="4"/>
  <c r="BE95" i="4"/>
  <c r="CO94" i="4"/>
  <c r="AC94" i="4"/>
  <c r="BO93" i="4"/>
  <c r="AI93" i="4"/>
  <c r="CY92" i="4"/>
  <c r="BS92" i="4"/>
  <c r="AM92" i="4"/>
  <c r="G92" i="4"/>
  <c r="CM91" i="4"/>
  <c r="BW91" i="4"/>
  <c r="BG91" i="4"/>
  <c r="AU91" i="4"/>
  <c r="AJ91" i="4"/>
  <c r="Z91" i="4"/>
  <c r="P91" i="4"/>
  <c r="H91" i="4"/>
  <c r="CV90" i="4"/>
  <c r="CN90" i="4"/>
  <c r="CF90" i="4"/>
  <c r="BX90" i="4"/>
  <c r="BP90" i="4"/>
  <c r="BH90" i="4"/>
  <c r="AZ90" i="4"/>
  <c r="AR90" i="4"/>
  <c r="AJ90" i="4"/>
  <c r="AB90" i="4"/>
  <c r="T90" i="4"/>
  <c r="L90" i="4"/>
  <c r="CZ89" i="4"/>
  <c r="CR89" i="4"/>
  <c r="CJ89" i="4"/>
  <c r="CB89" i="4"/>
  <c r="BT89" i="4"/>
  <c r="BL89" i="4"/>
  <c r="BD89" i="4"/>
  <c r="AV89" i="4"/>
  <c r="AN89" i="4"/>
  <c r="AF89" i="4"/>
  <c r="X89" i="4"/>
  <c r="P89" i="4"/>
  <c r="H89" i="4"/>
  <c r="CV88" i="4"/>
  <c r="CN88" i="4"/>
  <c r="CF88" i="4"/>
  <c r="BX88" i="4"/>
  <c r="BP88" i="4"/>
  <c r="BH88" i="4"/>
  <c r="AZ88" i="4"/>
  <c r="AR88" i="4"/>
  <c r="AJ88" i="4"/>
  <c r="AB88" i="4"/>
  <c r="T88" i="4"/>
  <c r="L88" i="4"/>
  <c r="CZ87" i="4"/>
  <c r="CR87" i="4"/>
  <c r="CJ87" i="4"/>
  <c r="CB87" i="4"/>
  <c r="BT87" i="4"/>
  <c r="BL87" i="4"/>
  <c r="BD87" i="4"/>
  <c r="AV87" i="4"/>
  <c r="AN87" i="4"/>
  <c r="AF87" i="4"/>
  <c r="X87" i="4"/>
  <c r="P87" i="4"/>
  <c r="H87" i="4"/>
  <c r="CV86" i="4"/>
  <c r="CN86" i="4"/>
  <c r="CF86" i="4"/>
  <c r="BX86" i="4"/>
  <c r="BP86" i="4"/>
  <c r="BH86" i="4"/>
  <c r="AZ86" i="4"/>
  <c r="AR86" i="4"/>
  <c r="AJ86" i="4"/>
  <c r="AB86" i="4"/>
  <c r="AQ97" i="4"/>
  <c r="BY96" i="4"/>
  <c r="M96" i="4"/>
  <c r="AW95" i="4"/>
  <c r="CG94" i="4"/>
  <c r="U94" i="4"/>
  <c r="BM93" i="4"/>
  <c r="AG93" i="4"/>
  <c r="CW92" i="4"/>
  <c r="BQ92" i="4"/>
  <c r="AK92" i="4"/>
  <c r="E92" i="4"/>
  <c r="CK91" i="4"/>
  <c r="BU91" i="4"/>
  <c r="BE91" i="4"/>
  <c r="AT91" i="4"/>
  <c r="AI91" i="4"/>
  <c r="Y91" i="4"/>
  <c r="O91" i="4"/>
  <c r="G91" i="4"/>
  <c r="CU90" i="4"/>
  <c r="CM90" i="4"/>
  <c r="CE90" i="4"/>
  <c r="BW90" i="4"/>
  <c r="BO90" i="4"/>
  <c r="BG90" i="4"/>
  <c r="AY90" i="4"/>
  <c r="AQ90" i="4"/>
  <c r="AI90" i="4"/>
  <c r="AA90" i="4"/>
  <c r="S90" i="4"/>
  <c r="K90" i="4"/>
  <c r="CY89" i="4"/>
  <c r="CQ89" i="4"/>
  <c r="CI89" i="4"/>
  <c r="CA89" i="4"/>
  <c r="BS89" i="4"/>
  <c r="BK89" i="4"/>
  <c r="BC89" i="4"/>
  <c r="AU89" i="4"/>
  <c r="AM89" i="4"/>
  <c r="AE89" i="4"/>
  <c r="W89" i="4"/>
  <c r="O89" i="4"/>
  <c r="G89" i="4"/>
  <c r="CU88" i="4"/>
  <c r="CM88" i="4"/>
  <c r="CE88" i="4"/>
  <c r="BW88" i="4"/>
  <c r="BO88" i="4"/>
  <c r="BG88" i="4"/>
  <c r="AY88" i="4"/>
  <c r="AQ88" i="4"/>
  <c r="AI88" i="4"/>
  <c r="AA88" i="4"/>
  <c r="S88" i="4"/>
  <c r="K88" i="4"/>
  <c r="CY87" i="4"/>
  <c r="CQ87" i="4"/>
  <c r="CI87" i="4"/>
  <c r="CA87" i="4"/>
  <c r="BS87" i="4"/>
  <c r="BK87" i="4"/>
  <c r="BC87" i="4"/>
  <c r="AU87" i="4"/>
  <c r="AM87" i="4"/>
  <c r="AE87" i="4"/>
  <c r="W87" i="4"/>
  <c r="O87" i="4"/>
  <c r="G87" i="4"/>
  <c r="CU86" i="4"/>
  <c r="CM86" i="4"/>
  <c r="CE86" i="4"/>
  <c r="BW86" i="4"/>
  <c r="BO86" i="4"/>
  <c r="BG86" i="4"/>
  <c r="AY86" i="4"/>
  <c r="AQ86" i="4"/>
  <c r="AI86" i="4"/>
  <c r="AA86" i="4"/>
  <c r="S86" i="4"/>
  <c r="K86" i="4"/>
  <c r="CY85" i="4"/>
  <c r="CQ85" i="4"/>
  <c r="CI85" i="4"/>
  <c r="AH97" i="4"/>
  <c r="CQ92" i="4"/>
  <c r="AH91" i="4"/>
  <c r="BN90" i="4"/>
  <c r="CX89" i="4"/>
  <c r="AL89" i="4"/>
  <c r="BV88" i="4"/>
  <c r="J88" i="4"/>
  <c r="AT87" i="4"/>
  <c r="F87" i="4"/>
  <c r="CD86" i="4"/>
  <c r="BI86" i="4"/>
  <c r="AO86" i="4"/>
  <c r="Y86" i="4"/>
  <c r="L86" i="4"/>
  <c r="CV85" i="4"/>
  <c r="CJ85" i="4"/>
  <c r="BZ85" i="4"/>
  <c r="BQ85" i="4"/>
  <c r="BH85" i="4"/>
  <c r="AY85" i="4"/>
  <c r="AO85" i="4"/>
  <c r="AG85" i="4"/>
  <c r="Y85" i="4"/>
  <c r="Q85" i="4"/>
  <c r="I85" i="4"/>
  <c r="CW84" i="4"/>
  <c r="CO84" i="4"/>
  <c r="CG84" i="4"/>
  <c r="BY84" i="4"/>
  <c r="BQ84" i="4"/>
  <c r="BI84" i="4"/>
  <c r="BA84" i="4"/>
  <c r="AS84" i="4"/>
  <c r="AK84" i="4"/>
  <c r="AC84" i="4"/>
  <c r="U84" i="4"/>
  <c r="M84" i="4"/>
  <c r="E84" i="4"/>
  <c r="CS83" i="4"/>
  <c r="CK83" i="4"/>
  <c r="CC83" i="4"/>
  <c r="BU83" i="4"/>
  <c r="BM83" i="4"/>
  <c r="BE83" i="4"/>
  <c r="AW83" i="4"/>
  <c r="AO83" i="4"/>
  <c r="AG83" i="4"/>
  <c r="Y83" i="4"/>
  <c r="Q83" i="4"/>
  <c r="I83" i="4"/>
  <c r="CW82" i="4"/>
  <c r="CO82" i="4"/>
  <c r="CG82" i="4"/>
  <c r="BY82" i="4"/>
  <c r="BQ82" i="4"/>
  <c r="BI82" i="4"/>
  <c r="BA82" i="4"/>
  <c r="AS82" i="4"/>
  <c r="AK82" i="4"/>
  <c r="AC82" i="4"/>
  <c r="BQ96" i="4"/>
  <c r="BK92" i="4"/>
  <c r="W91" i="4"/>
  <c r="BF90" i="4"/>
  <c r="CP89" i="4"/>
  <c r="AD89" i="4"/>
  <c r="BN88" i="4"/>
  <c r="CX87" i="4"/>
  <c r="AL87" i="4"/>
  <c r="CW86" i="4"/>
  <c r="CC86" i="4"/>
  <c r="BF86" i="4"/>
  <c r="AN86" i="4"/>
  <c r="X86" i="4"/>
  <c r="J86" i="4"/>
  <c r="CS85" i="4"/>
  <c r="CH85" i="4"/>
  <c r="BY85" i="4"/>
  <c r="BP85" i="4"/>
  <c r="BG85" i="4"/>
  <c r="AW85" i="4"/>
  <c r="AN85" i="4"/>
  <c r="AF85" i="4"/>
  <c r="X85" i="4"/>
  <c r="P85" i="4"/>
  <c r="H85" i="4"/>
  <c r="CV84" i="4"/>
  <c r="CN84" i="4"/>
  <c r="CF84" i="4"/>
  <c r="BX84" i="4"/>
  <c r="BP84" i="4"/>
  <c r="BH84" i="4"/>
  <c r="AZ84" i="4"/>
  <c r="AR84" i="4"/>
  <c r="AJ84" i="4"/>
  <c r="AB84" i="4"/>
  <c r="T84" i="4"/>
  <c r="L84" i="4"/>
  <c r="CZ83" i="4"/>
  <c r="CR83" i="4"/>
  <c r="CJ83" i="4"/>
  <c r="CB83" i="4"/>
  <c r="BT83" i="4"/>
  <c r="BL83" i="4"/>
  <c r="BD83" i="4"/>
  <c r="AV83" i="4"/>
  <c r="AN83" i="4"/>
  <c r="AF83" i="4"/>
  <c r="X83" i="4"/>
  <c r="P83" i="4"/>
  <c r="H83" i="4"/>
  <c r="CV82" i="4"/>
  <c r="CN82" i="4"/>
  <c r="CF82" i="4"/>
  <c r="BX82" i="4"/>
  <c r="BP82" i="4"/>
  <c r="BH82" i="4"/>
  <c r="AZ82" i="4"/>
  <c r="AR82" i="4"/>
  <c r="AJ82" i="4"/>
  <c r="AB82" i="4"/>
  <c r="T82" i="4"/>
  <c r="L82" i="4"/>
  <c r="CZ81" i="4"/>
  <c r="CR81" i="4"/>
  <c r="CJ81" i="4"/>
  <c r="CB81" i="4"/>
  <c r="BT81" i="4"/>
  <c r="BL81" i="4"/>
  <c r="BD81" i="4"/>
  <c r="AV81" i="4"/>
  <c r="AN81" i="4"/>
  <c r="AF81" i="4"/>
  <c r="X81" i="4"/>
  <c r="P81" i="4"/>
  <c r="H81" i="4"/>
  <c r="CV80" i="4"/>
  <c r="CN80" i="4"/>
  <c r="CF80" i="4"/>
  <c r="BX80" i="4"/>
  <c r="BP80" i="4"/>
  <c r="BH80" i="4"/>
  <c r="E96" i="4"/>
  <c r="AE92" i="4"/>
  <c r="N91" i="4"/>
  <c r="AX90" i="4"/>
  <c r="CH89" i="4"/>
  <c r="V89" i="4"/>
  <c r="BF88" i="4"/>
  <c r="CP87" i="4"/>
  <c r="AD87" i="4"/>
  <c r="CT86" i="4"/>
  <c r="BY86" i="4"/>
  <c r="BE86" i="4"/>
  <c r="AK86" i="4"/>
  <c r="U86" i="4"/>
  <c r="I86" i="4"/>
  <c r="CR85" i="4"/>
  <c r="CG85" i="4"/>
  <c r="BX85" i="4"/>
  <c r="BO85" i="4"/>
  <c r="BE85" i="4"/>
  <c r="AV85" i="4"/>
  <c r="AM85" i="4"/>
  <c r="AE85" i="4"/>
  <c r="W85" i="4"/>
  <c r="O85" i="4"/>
  <c r="G85" i="4"/>
  <c r="CU84" i="4"/>
  <c r="CM84" i="4"/>
  <c r="CE84" i="4"/>
  <c r="BW84" i="4"/>
  <c r="BO84" i="4"/>
  <c r="BG84" i="4"/>
  <c r="AY84" i="4"/>
  <c r="AQ84" i="4"/>
  <c r="AI84" i="4"/>
  <c r="AA84" i="4"/>
  <c r="S84" i="4"/>
  <c r="K84" i="4"/>
  <c r="CY83" i="4"/>
  <c r="CQ83" i="4"/>
  <c r="CI83" i="4"/>
  <c r="CA83" i="4"/>
  <c r="BS83" i="4"/>
  <c r="BK83" i="4"/>
  <c r="BC83" i="4"/>
  <c r="AU83" i="4"/>
  <c r="AM83" i="4"/>
  <c r="AE83" i="4"/>
  <c r="W83" i="4"/>
  <c r="O83" i="4"/>
  <c r="G83" i="4"/>
  <c r="CU82" i="4"/>
  <c r="CM82" i="4"/>
  <c r="CE82" i="4"/>
  <c r="BW82" i="4"/>
  <c r="BO82" i="4"/>
  <c r="BG82" i="4"/>
  <c r="AY82" i="4"/>
  <c r="AQ82" i="4"/>
  <c r="AI82" i="4"/>
  <c r="AA82" i="4"/>
  <c r="S82" i="4"/>
  <c r="K82" i="4"/>
  <c r="CY81" i="4"/>
  <c r="CQ81" i="4"/>
  <c r="CI81" i="4"/>
  <c r="CA81" i="4"/>
  <c r="BS81" i="4"/>
  <c r="BK81" i="4"/>
  <c r="BC81" i="4"/>
  <c r="AU81" i="4"/>
  <c r="AM81" i="4"/>
  <c r="AE81" i="4"/>
  <c r="W81" i="4"/>
  <c r="O81" i="4"/>
  <c r="G81" i="4"/>
  <c r="CU80" i="4"/>
  <c r="AO95" i="4"/>
  <c r="CY91" i="4"/>
  <c r="F91" i="4"/>
  <c r="AP90" i="4"/>
  <c r="BZ89" i="4"/>
  <c r="N89" i="4"/>
  <c r="AX88" i="4"/>
  <c r="CH87" i="4"/>
  <c r="Y87" i="4"/>
  <c r="CS86" i="4"/>
  <c r="BV86" i="4"/>
  <c r="BA86" i="4"/>
  <c r="AH86" i="4"/>
  <c r="T86" i="4"/>
  <c r="H86" i="4"/>
  <c r="CP85" i="4"/>
  <c r="CF85" i="4"/>
  <c r="BW85" i="4"/>
  <c r="BM85" i="4"/>
  <c r="BD85" i="4"/>
  <c r="AU85" i="4"/>
  <c r="AL85" i="4"/>
  <c r="AD85" i="4"/>
  <c r="V85" i="4"/>
  <c r="N85" i="4"/>
  <c r="F85" i="4"/>
  <c r="CT84" i="4"/>
  <c r="CL84" i="4"/>
  <c r="CD84" i="4"/>
  <c r="BV84" i="4"/>
  <c r="BN84" i="4"/>
  <c r="BF84" i="4"/>
  <c r="AX84" i="4"/>
  <c r="AP84" i="4"/>
  <c r="AH84" i="4"/>
  <c r="Z84" i="4"/>
  <c r="R84" i="4"/>
  <c r="J84" i="4"/>
  <c r="CX83" i="4"/>
  <c r="CP83" i="4"/>
  <c r="CH83" i="4"/>
  <c r="BZ83" i="4"/>
  <c r="BR83" i="4"/>
  <c r="BJ83" i="4"/>
  <c r="BB83" i="4"/>
  <c r="AT83" i="4"/>
  <c r="AL83" i="4"/>
  <c r="AD83" i="4"/>
  <c r="V83" i="4"/>
  <c r="N83" i="4"/>
  <c r="F83" i="4"/>
  <c r="CT82" i="4"/>
  <c r="CL82" i="4"/>
  <c r="CD82" i="4"/>
  <c r="BV82" i="4"/>
  <c r="BN82" i="4"/>
  <c r="BF82" i="4"/>
  <c r="AX82" i="4"/>
  <c r="AP82" i="4"/>
  <c r="AH82" i="4"/>
  <c r="Z82" i="4"/>
  <c r="R82" i="4"/>
  <c r="J82" i="4"/>
  <c r="CX81" i="4"/>
  <c r="CP81" i="4"/>
  <c r="CH81" i="4"/>
  <c r="BZ81" i="4"/>
  <c r="BR81" i="4"/>
  <c r="BJ81" i="4"/>
  <c r="BB81" i="4"/>
  <c r="AT81" i="4"/>
  <c r="AL81" i="4"/>
  <c r="AD81" i="4"/>
  <c r="V81" i="4"/>
  <c r="N81" i="4"/>
  <c r="F81" i="4"/>
  <c r="CT80" i="4"/>
  <c r="CL80" i="4"/>
  <c r="CD80" i="4"/>
  <c r="BV80" i="4"/>
  <c r="BN80" i="4"/>
  <c r="BF80" i="4"/>
  <c r="AX80" i="4"/>
  <c r="AP80" i="4"/>
  <c r="AH80" i="4"/>
  <c r="Z80" i="4"/>
  <c r="R80" i="4"/>
  <c r="J80" i="4"/>
  <c r="CX79" i="4"/>
  <c r="CP79" i="4"/>
  <c r="CH79" i="4"/>
  <c r="BY94" i="4"/>
  <c r="CI91" i="4"/>
  <c r="CT90" i="4"/>
  <c r="AH90" i="4"/>
  <c r="BR89" i="4"/>
  <c r="F89" i="4"/>
  <c r="AP88" i="4"/>
  <c r="BZ87" i="4"/>
  <c r="V87" i="4"/>
  <c r="CO86" i="4"/>
  <c r="BU86" i="4"/>
  <c r="AX86" i="4"/>
  <c r="AG86" i="4"/>
  <c r="R86" i="4"/>
  <c r="E86" i="4"/>
  <c r="CO85" i="4"/>
  <c r="CE85" i="4"/>
  <c r="BU85" i="4"/>
  <c r="BL85" i="4"/>
  <c r="BC85" i="4"/>
  <c r="AT85" i="4"/>
  <c r="AK85" i="4"/>
  <c r="AC85" i="4"/>
  <c r="U85" i="4"/>
  <c r="M85" i="4"/>
  <c r="E85" i="4"/>
  <c r="CS84" i="4"/>
  <c r="CK84" i="4"/>
  <c r="CC84" i="4"/>
  <c r="BU84" i="4"/>
  <c r="BM84" i="4"/>
  <c r="BE84" i="4"/>
  <c r="AW84" i="4"/>
  <c r="AO84" i="4"/>
  <c r="AG84" i="4"/>
  <c r="Y84" i="4"/>
  <c r="Q84" i="4"/>
  <c r="I84" i="4"/>
  <c r="CW83" i="4"/>
  <c r="CO83" i="4"/>
  <c r="CG83" i="4"/>
  <c r="BY83" i="4"/>
  <c r="BQ83" i="4"/>
  <c r="BI83" i="4"/>
  <c r="BA83" i="4"/>
  <c r="AS83" i="4"/>
  <c r="AK83" i="4"/>
  <c r="AC83" i="4"/>
  <c r="U83" i="4"/>
  <c r="M83" i="4"/>
  <c r="E83" i="4"/>
  <c r="CS82" i="4"/>
  <c r="CK82" i="4"/>
  <c r="CC82" i="4"/>
  <c r="BU82" i="4"/>
  <c r="BM82" i="4"/>
  <c r="BE82" i="4"/>
  <c r="AW82" i="4"/>
  <c r="AO82" i="4"/>
  <c r="AG82" i="4"/>
  <c r="Y82" i="4"/>
  <c r="Q82" i="4"/>
  <c r="I82" i="4"/>
  <c r="CW81" i="4"/>
  <c r="CO81" i="4"/>
  <c r="CG81" i="4"/>
  <c r="BY81" i="4"/>
  <c r="BQ81" i="4"/>
  <c r="BI81" i="4"/>
  <c r="BA81" i="4"/>
  <c r="AS81" i="4"/>
  <c r="AK81" i="4"/>
  <c r="AC81" i="4"/>
  <c r="U81" i="4"/>
  <c r="M81" i="4"/>
  <c r="E81" i="4"/>
  <c r="CS80" i="4"/>
  <c r="CK80" i="4"/>
  <c r="CC80" i="4"/>
  <c r="BU80" i="4"/>
  <c r="BM80" i="4"/>
  <c r="BE80" i="4"/>
  <c r="AW80" i="4"/>
  <c r="AO80" i="4"/>
  <c r="AG80" i="4"/>
  <c r="M94" i="4"/>
  <c r="BS91" i="4"/>
  <c r="CL90" i="4"/>
  <c r="Z90" i="4"/>
  <c r="BJ89" i="4"/>
  <c r="CT88" i="4"/>
  <c r="AH88" i="4"/>
  <c r="BR87" i="4"/>
  <c r="Q87" i="4"/>
  <c r="CL86" i="4"/>
  <c r="BQ86" i="4"/>
  <c r="AW86" i="4"/>
  <c r="AF86" i="4"/>
  <c r="Q86" i="4"/>
  <c r="CZ85" i="4"/>
  <c r="CN85" i="4"/>
  <c r="CC85" i="4"/>
  <c r="BT85" i="4"/>
  <c r="BK85" i="4"/>
  <c r="BB85" i="4"/>
  <c r="AS85" i="4"/>
  <c r="AJ85" i="4"/>
  <c r="AB85" i="4"/>
  <c r="T85" i="4"/>
  <c r="L85" i="4"/>
  <c r="CZ84" i="4"/>
  <c r="CR84" i="4"/>
  <c r="CJ84" i="4"/>
  <c r="CB84" i="4"/>
  <c r="BT84" i="4"/>
  <c r="BL84" i="4"/>
  <c r="BD84" i="4"/>
  <c r="AV84" i="4"/>
  <c r="AN84" i="4"/>
  <c r="AF84" i="4"/>
  <c r="X84" i="4"/>
  <c r="P84" i="4"/>
  <c r="H84" i="4"/>
  <c r="CV83" i="4"/>
  <c r="CN83" i="4"/>
  <c r="CF83" i="4"/>
  <c r="BX83" i="4"/>
  <c r="BP83" i="4"/>
  <c r="BH83" i="4"/>
  <c r="AZ83" i="4"/>
  <c r="AR83" i="4"/>
  <c r="AJ83" i="4"/>
  <c r="AB83" i="4"/>
  <c r="T83" i="4"/>
  <c r="L83" i="4"/>
  <c r="CZ82" i="4"/>
  <c r="CR82" i="4"/>
  <c r="CJ82" i="4"/>
  <c r="CB82" i="4"/>
  <c r="BT82" i="4"/>
  <c r="BL82" i="4"/>
  <c r="BD82" i="4"/>
  <c r="AV82" i="4"/>
  <c r="AN82" i="4"/>
  <c r="AF82" i="4"/>
  <c r="X82" i="4"/>
  <c r="P82" i="4"/>
  <c r="H82" i="4"/>
  <c r="CV81" i="4"/>
  <c r="CN81" i="4"/>
  <c r="CF81" i="4"/>
  <c r="BX81" i="4"/>
  <c r="BP81" i="4"/>
  <c r="BH81" i="4"/>
  <c r="AZ81" i="4"/>
  <c r="AR81" i="4"/>
  <c r="AJ81" i="4"/>
  <c r="AB81" i="4"/>
  <c r="T81" i="4"/>
  <c r="L81" i="4"/>
  <c r="CZ80" i="4"/>
  <c r="CR80" i="4"/>
  <c r="CJ80" i="4"/>
  <c r="BG93" i="4"/>
  <c r="BC91" i="4"/>
  <c r="CD90" i="4"/>
  <c r="R90" i="4"/>
  <c r="BB89" i="4"/>
  <c r="CL88" i="4"/>
  <c r="Z88" i="4"/>
  <c r="BJ87" i="4"/>
  <c r="N87" i="4"/>
  <c r="CK86" i="4"/>
  <c r="BN86" i="4"/>
  <c r="AS86" i="4"/>
  <c r="AC86" i="4"/>
  <c r="P86" i="4"/>
  <c r="CX85" i="4"/>
  <c r="CM85" i="4"/>
  <c r="CB85" i="4"/>
  <c r="BS85" i="4"/>
  <c r="BJ85" i="4"/>
  <c r="BA85" i="4"/>
  <c r="AR85" i="4"/>
  <c r="AI85" i="4"/>
  <c r="AA85" i="4"/>
  <c r="S85" i="4"/>
  <c r="K85" i="4"/>
  <c r="CY84" i="4"/>
  <c r="CQ84" i="4"/>
  <c r="CI84" i="4"/>
  <c r="CA84" i="4"/>
  <c r="BS84" i="4"/>
  <c r="BK84" i="4"/>
  <c r="BC84" i="4"/>
  <c r="AU84" i="4"/>
  <c r="AM84" i="4"/>
  <c r="AE84" i="4"/>
  <c r="W84" i="4"/>
  <c r="O84" i="4"/>
  <c r="G84" i="4"/>
  <c r="CU83" i="4"/>
  <c r="CM83" i="4"/>
  <c r="CE83" i="4"/>
  <c r="BW83" i="4"/>
  <c r="BO83" i="4"/>
  <c r="BG83" i="4"/>
  <c r="AY83" i="4"/>
  <c r="AQ83" i="4"/>
  <c r="AI83" i="4"/>
  <c r="AA83" i="4"/>
  <c r="S83" i="4"/>
  <c r="K83" i="4"/>
  <c r="CY82" i="4"/>
  <c r="CQ82" i="4"/>
  <c r="CI82" i="4"/>
  <c r="CA82" i="4"/>
  <c r="BS82" i="4"/>
  <c r="BK82" i="4"/>
  <c r="BC82" i="4"/>
  <c r="AU82" i="4"/>
  <c r="AM82" i="4"/>
  <c r="AE82" i="4"/>
  <c r="W82" i="4"/>
  <c r="O82" i="4"/>
  <c r="G82" i="4"/>
  <c r="CU81" i="4"/>
  <c r="CM81" i="4"/>
  <c r="CE81" i="4"/>
  <c r="BW81" i="4"/>
  <c r="BO81" i="4"/>
  <c r="BG81" i="4"/>
  <c r="AY81" i="4"/>
  <c r="AQ81" i="4"/>
  <c r="AI81" i="4"/>
  <c r="AA81" i="4"/>
  <c r="S81" i="4"/>
  <c r="K81" i="4"/>
  <c r="CY80" i="4"/>
  <c r="CQ80" i="4"/>
  <c r="CI80" i="4"/>
  <c r="CA80" i="4"/>
  <c r="BS80" i="4"/>
  <c r="BK80" i="4"/>
  <c r="BC80" i="4"/>
  <c r="AU80" i="4"/>
  <c r="AM80" i="4"/>
  <c r="AE80" i="4"/>
  <c r="W80" i="4"/>
  <c r="O80" i="4"/>
  <c r="G80" i="4"/>
  <c r="CU79" i="4"/>
  <c r="CM79" i="4"/>
  <c r="CE79" i="4"/>
  <c r="BW79" i="4"/>
  <c r="BO79" i="4"/>
  <c r="AA93" i="4"/>
  <c r="I87" i="4"/>
  <c r="CA85" i="4"/>
  <c r="J85" i="4"/>
  <c r="AT84" i="4"/>
  <c r="CD83" i="4"/>
  <c r="R83" i="4"/>
  <c r="BB82" i="4"/>
  <c r="F82" i="4"/>
  <c r="BV81" i="4"/>
  <c r="AP81" i="4"/>
  <c r="J81" i="4"/>
  <c r="CG80" i="4"/>
  <c r="BQ80" i="4"/>
  <c r="BA80" i="4"/>
  <c r="AN80" i="4"/>
  <c r="AB80" i="4"/>
  <c r="Q80" i="4"/>
  <c r="F80" i="4"/>
  <c r="CR79" i="4"/>
  <c r="CG79" i="4"/>
  <c r="BX79" i="4"/>
  <c r="BN79" i="4"/>
  <c r="BF79" i="4"/>
  <c r="AX79" i="4"/>
  <c r="AP79" i="4"/>
  <c r="AH79" i="4"/>
  <c r="Z79" i="4"/>
  <c r="R79" i="4"/>
  <c r="J79" i="4"/>
  <c r="CX78" i="4"/>
  <c r="CP78" i="4"/>
  <c r="CH78" i="4"/>
  <c r="BZ78" i="4"/>
  <c r="BR78" i="4"/>
  <c r="BJ78" i="4"/>
  <c r="BB78" i="4"/>
  <c r="AT78" i="4"/>
  <c r="AL78" i="4"/>
  <c r="AD78" i="4"/>
  <c r="V78" i="4"/>
  <c r="N78" i="4"/>
  <c r="F78" i="4"/>
  <c r="CT77" i="4"/>
  <c r="CL77" i="4"/>
  <c r="CD77" i="4"/>
  <c r="BV77" i="4"/>
  <c r="BN77" i="4"/>
  <c r="BF77" i="4"/>
  <c r="AX77" i="4"/>
  <c r="AP77" i="4"/>
  <c r="AH77" i="4"/>
  <c r="Z77" i="4"/>
  <c r="R77" i="4"/>
  <c r="J77" i="4"/>
  <c r="CX76" i="4"/>
  <c r="CP76" i="4"/>
  <c r="CH76" i="4"/>
  <c r="BZ76" i="4"/>
  <c r="BR76" i="4"/>
  <c r="BJ76" i="4"/>
  <c r="BB76" i="4"/>
  <c r="AT76" i="4"/>
  <c r="AL76" i="4"/>
  <c r="AD76" i="4"/>
  <c r="V76" i="4"/>
  <c r="N76" i="4"/>
  <c r="F76" i="4"/>
  <c r="CT75" i="4"/>
  <c r="CL75" i="4"/>
  <c r="CD75" i="4"/>
  <c r="BV75" i="4"/>
  <c r="BN75" i="4"/>
  <c r="BF75" i="4"/>
  <c r="AX75" i="4"/>
  <c r="AP75" i="4"/>
  <c r="AH75" i="4"/>
  <c r="Z75" i="4"/>
  <c r="R75" i="4"/>
  <c r="J75" i="4"/>
  <c r="CX74" i="4"/>
  <c r="CP74" i="4"/>
  <c r="CH74" i="4"/>
  <c r="BZ74" i="4"/>
  <c r="BR74" i="4"/>
  <c r="BJ74" i="4"/>
  <c r="AR91" i="4"/>
  <c r="CG86" i="4"/>
  <c r="BR85" i="4"/>
  <c r="CX84" i="4"/>
  <c r="AL84" i="4"/>
  <c r="BV83" i="4"/>
  <c r="J83" i="4"/>
  <c r="AT82" i="4"/>
  <c r="E82" i="4"/>
  <c r="BU81" i="4"/>
  <c r="AO81" i="4"/>
  <c r="I81" i="4"/>
  <c r="CE80" i="4"/>
  <c r="BO80" i="4"/>
  <c r="AZ80" i="4"/>
  <c r="AL80" i="4"/>
  <c r="AA80" i="4"/>
  <c r="P80" i="4"/>
  <c r="E80" i="4"/>
  <c r="CQ79" i="4"/>
  <c r="CF79" i="4"/>
  <c r="BV79" i="4"/>
  <c r="BM79" i="4"/>
  <c r="BE79" i="4"/>
  <c r="AW79" i="4"/>
  <c r="AO79" i="4"/>
  <c r="AG79" i="4"/>
  <c r="Y79" i="4"/>
  <c r="Q79" i="4"/>
  <c r="I79" i="4"/>
  <c r="CW78" i="4"/>
  <c r="CO78" i="4"/>
  <c r="CG78" i="4"/>
  <c r="BY78" i="4"/>
  <c r="BQ78" i="4"/>
  <c r="BI78" i="4"/>
  <c r="BA78" i="4"/>
  <c r="AS78" i="4"/>
  <c r="AK78" i="4"/>
  <c r="AC78" i="4"/>
  <c r="U78" i="4"/>
  <c r="M78" i="4"/>
  <c r="E78" i="4"/>
  <c r="CS77" i="4"/>
  <c r="CK77" i="4"/>
  <c r="CC77" i="4"/>
  <c r="BU77" i="4"/>
  <c r="BM77" i="4"/>
  <c r="BE77" i="4"/>
  <c r="AW77" i="4"/>
  <c r="AO77" i="4"/>
  <c r="AG77" i="4"/>
  <c r="Y77" i="4"/>
  <c r="Q77" i="4"/>
  <c r="I77" i="4"/>
  <c r="CW76" i="4"/>
  <c r="CO76" i="4"/>
  <c r="CG76" i="4"/>
  <c r="BY76" i="4"/>
  <c r="BQ76" i="4"/>
  <c r="BI76" i="4"/>
  <c r="BA76" i="4"/>
  <c r="AS76" i="4"/>
  <c r="AK76" i="4"/>
  <c r="AC76" i="4"/>
  <c r="U76" i="4"/>
  <c r="M76" i="4"/>
  <c r="E76" i="4"/>
  <c r="CS75" i="4"/>
  <c r="CK75" i="4"/>
  <c r="CC75" i="4"/>
  <c r="BU75" i="4"/>
  <c r="BM75" i="4"/>
  <c r="BE75" i="4"/>
  <c r="AW75" i="4"/>
  <c r="AO75" i="4"/>
  <c r="AG75" i="4"/>
  <c r="Y75" i="4"/>
  <c r="BV90" i="4"/>
  <c r="BM86" i="4"/>
  <c r="BI85" i="4"/>
  <c r="CP84" i="4"/>
  <c r="AD84" i="4"/>
  <c r="BN83" i="4"/>
  <c r="CX82" i="4"/>
  <c r="AL82" i="4"/>
  <c r="CT81" i="4"/>
  <c r="BN81" i="4"/>
  <c r="AH81" i="4"/>
  <c r="CX80" i="4"/>
  <c r="CB80" i="4"/>
  <c r="BL80" i="4"/>
  <c r="AY80" i="4"/>
  <c r="AK80" i="4"/>
  <c r="Y80" i="4"/>
  <c r="N80" i="4"/>
  <c r="CZ79" i="4"/>
  <c r="CO79" i="4"/>
  <c r="CD79" i="4"/>
  <c r="BU79" i="4"/>
  <c r="BL79" i="4"/>
  <c r="BD79" i="4"/>
  <c r="AV79" i="4"/>
  <c r="AN79" i="4"/>
  <c r="AF79" i="4"/>
  <c r="X79" i="4"/>
  <c r="P79" i="4"/>
  <c r="H79" i="4"/>
  <c r="CV78" i="4"/>
  <c r="CN78" i="4"/>
  <c r="CF78" i="4"/>
  <c r="BX78" i="4"/>
  <c r="BP78" i="4"/>
  <c r="BH78" i="4"/>
  <c r="AZ78" i="4"/>
  <c r="AR78" i="4"/>
  <c r="AJ78" i="4"/>
  <c r="AB78" i="4"/>
  <c r="T78" i="4"/>
  <c r="L78" i="4"/>
  <c r="CZ77" i="4"/>
  <c r="CR77" i="4"/>
  <c r="CJ77" i="4"/>
  <c r="CB77" i="4"/>
  <c r="BT77" i="4"/>
  <c r="BL77" i="4"/>
  <c r="BD77" i="4"/>
  <c r="AV77" i="4"/>
  <c r="AN77" i="4"/>
  <c r="AF77" i="4"/>
  <c r="X77" i="4"/>
  <c r="P77" i="4"/>
  <c r="H77" i="4"/>
  <c r="CV76" i="4"/>
  <c r="CN76" i="4"/>
  <c r="CF76" i="4"/>
  <c r="BX76" i="4"/>
  <c r="J90" i="4"/>
  <c r="AP86" i="4"/>
  <c r="AZ85" i="4"/>
  <c r="CH84" i="4"/>
  <c r="V84" i="4"/>
  <c r="BF83" i="4"/>
  <c r="CP82" i="4"/>
  <c r="AD82" i="4"/>
  <c r="CS81" i="4"/>
  <c r="BM81" i="4"/>
  <c r="AG81" i="4"/>
  <c r="CW80" i="4"/>
  <c r="BZ80" i="4"/>
  <c r="BJ80" i="4"/>
  <c r="AV80" i="4"/>
  <c r="AJ80" i="4"/>
  <c r="X80" i="4"/>
  <c r="M80" i="4"/>
  <c r="CY79" i="4"/>
  <c r="CN79" i="4"/>
  <c r="CC79" i="4"/>
  <c r="BT79" i="4"/>
  <c r="BK79" i="4"/>
  <c r="BC79" i="4"/>
  <c r="AU79" i="4"/>
  <c r="AM79" i="4"/>
  <c r="AE79" i="4"/>
  <c r="W79" i="4"/>
  <c r="O79" i="4"/>
  <c r="G79" i="4"/>
  <c r="CU78" i="4"/>
  <c r="CM78" i="4"/>
  <c r="CE78" i="4"/>
  <c r="BW78" i="4"/>
  <c r="BO78" i="4"/>
  <c r="BG78" i="4"/>
  <c r="AY78" i="4"/>
  <c r="AQ78" i="4"/>
  <c r="AI78" i="4"/>
  <c r="AA78" i="4"/>
  <c r="S78" i="4"/>
  <c r="K78" i="4"/>
  <c r="CY77" i="4"/>
  <c r="CQ77" i="4"/>
  <c r="CI77" i="4"/>
  <c r="CA77" i="4"/>
  <c r="BS77" i="4"/>
  <c r="BK77" i="4"/>
  <c r="BC77" i="4"/>
  <c r="AU77" i="4"/>
  <c r="AM77" i="4"/>
  <c r="AE77" i="4"/>
  <c r="W77" i="4"/>
  <c r="O77" i="4"/>
  <c r="G77" i="4"/>
  <c r="CU76" i="4"/>
  <c r="CM76" i="4"/>
  <c r="CE76" i="4"/>
  <c r="BW76" i="4"/>
  <c r="BO76" i="4"/>
  <c r="BG76" i="4"/>
  <c r="AY76" i="4"/>
  <c r="AQ76" i="4"/>
  <c r="AI76" i="4"/>
  <c r="AA76" i="4"/>
  <c r="S76" i="4"/>
  <c r="K76" i="4"/>
  <c r="CY75" i="4"/>
  <c r="CQ75" i="4"/>
  <c r="CI75" i="4"/>
  <c r="CA75" i="4"/>
  <c r="BS75" i="4"/>
  <c r="BK75" i="4"/>
  <c r="BC75" i="4"/>
  <c r="AU75" i="4"/>
  <c r="AM75" i="4"/>
  <c r="AE75" i="4"/>
  <c r="W75" i="4"/>
  <c r="O75" i="4"/>
  <c r="G75" i="4"/>
  <c r="CU74" i="4"/>
  <c r="CM74" i="4"/>
  <c r="CE74" i="4"/>
  <c r="BW74" i="4"/>
  <c r="BO74" i="4"/>
  <c r="BG74" i="4"/>
  <c r="AY74" i="4"/>
  <c r="AQ74" i="4"/>
  <c r="AI74" i="4"/>
  <c r="AT89" i="4"/>
  <c r="Z86" i="4"/>
  <c r="AQ85" i="4"/>
  <c r="BZ84" i="4"/>
  <c r="N84" i="4"/>
  <c r="AX83" i="4"/>
  <c r="CH82" i="4"/>
  <c r="V82" i="4"/>
  <c r="CL81" i="4"/>
  <c r="BF81" i="4"/>
  <c r="Z81" i="4"/>
  <c r="CP80" i="4"/>
  <c r="BY80" i="4"/>
  <c r="BI80" i="4"/>
  <c r="AT80" i="4"/>
  <c r="AI80" i="4"/>
  <c r="V80" i="4"/>
  <c r="L80" i="4"/>
  <c r="CW79" i="4"/>
  <c r="CL79" i="4"/>
  <c r="CB79" i="4"/>
  <c r="BS79" i="4"/>
  <c r="BJ79" i="4"/>
  <c r="BB79" i="4"/>
  <c r="AT79" i="4"/>
  <c r="AL79" i="4"/>
  <c r="AD79" i="4"/>
  <c r="V79" i="4"/>
  <c r="N79" i="4"/>
  <c r="F79" i="4"/>
  <c r="CT78" i="4"/>
  <c r="CL78" i="4"/>
  <c r="CD78" i="4"/>
  <c r="BV78" i="4"/>
  <c r="BN78" i="4"/>
  <c r="BF78" i="4"/>
  <c r="AX78" i="4"/>
  <c r="AP78" i="4"/>
  <c r="AH78" i="4"/>
  <c r="Z78" i="4"/>
  <c r="R78" i="4"/>
  <c r="J78" i="4"/>
  <c r="CX77" i="4"/>
  <c r="CP77" i="4"/>
  <c r="CH77" i="4"/>
  <c r="BZ77" i="4"/>
  <c r="BR77" i="4"/>
  <c r="BJ77" i="4"/>
  <c r="BB77" i="4"/>
  <c r="AT77" i="4"/>
  <c r="AL77" i="4"/>
  <c r="AD77" i="4"/>
  <c r="V77" i="4"/>
  <c r="N77" i="4"/>
  <c r="F77" i="4"/>
  <c r="CT76" i="4"/>
  <c r="CL76" i="4"/>
  <c r="CD76" i="4"/>
  <c r="BV76" i="4"/>
  <c r="BN76" i="4"/>
  <c r="BF76" i="4"/>
  <c r="AX76" i="4"/>
  <c r="AP76" i="4"/>
  <c r="AH76" i="4"/>
  <c r="Z76" i="4"/>
  <c r="R76" i="4"/>
  <c r="J76" i="4"/>
  <c r="CX75" i="4"/>
  <c r="CP75" i="4"/>
  <c r="CH75" i="4"/>
  <c r="BZ75" i="4"/>
  <c r="BR75" i="4"/>
  <c r="BJ75" i="4"/>
  <c r="BB75" i="4"/>
  <c r="AT75" i="4"/>
  <c r="AL75" i="4"/>
  <c r="AD75" i="4"/>
  <c r="V75" i="4"/>
  <c r="CD88" i="4"/>
  <c r="M86" i="4"/>
  <c r="AH85" i="4"/>
  <c r="BR84" i="4"/>
  <c r="F84" i="4"/>
  <c r="AP83" i="4"/>
  <c r="BZ82" i="4"/>
  <c r="U82" i="4"/>
  <c r="CK81" i="4"/>
  <c r="BE81" i="4"/>
  <c r="Y81" i="4"/>
  <c r="CO80" i="4"/>
  <c r="BW80" i="4"/>
  <c r="BG80" i="4"/>
  <c r="AS80" i="4"/>
  <c r="AF80" i="4"/>
  <c r="U80" i="4"/>
  <c r="K80" i="4"/>
  <c r="CV79" i="4"/>
  <c r="CK79" i="4"/>
  <c r="CA79" i="4"/>
  <c r="BR79" i="4"/>
  <c r="BI79" i="4"/>
  <c r="BA79" i="4"/>
  <c r="AS79" i="4"/>
  <c r="AK79" i="4"/>
  <c r="AC79" i="4"/>
  <c r="U79" i="4"/>
  <c r="M79" i="4"/>
  <c r="E79" i="4"/>
  <c r="CS78" i="4"/>
  <c r="CK78" i="4"/>
  <c r="CC78" i="4"/>
  <c r="BU78" i="4"/>
  <c r="BM78" i="4"/>
  <c r="BE78" i="4"/>
  <c r="AW78" i="4"/>
  <c r="AO78" i="4"/>
  <c r="AG78" i="4"/>
  <c r="Y78" i="4"/>
  <c r="Q78" i="4"/>
  <c r="I78" i="4"/>
  <c r="CW77" i="4"/>
  <c r="CO77" i="4"/>
  <c r="CG77" i="4"/>
  <c r="BY77" i="4"/>
  <c r="BQ77" i="4"/>
  <c r="BI77" i="4"/>
  <c r="BA77" i="4"/>
  <c r="AS77" i="4"/>
  <c r="AK77" i="4"/>
  <c r="AC77" i="4"/>
  <c r="U77" i="4"/>
  <c r="M77" i="4"/>
  <c r="E77" i="4"/>
  <c r="CS76" i="4"/>
  <c r="CK76" i="4"/>
  <c r="CC76" i="4"/>
  <c r="BU76" i="4"/>
  <c r="BM76" i="4"/>
  <c r="BE76" i="4"/>
  <c r="AW76" i="4"/>
  <c r="AO76" i="4"/>
  <c r="AG76" i="4"/>
  <c r="Y76" i="4"/>
  <c r="Q76" i="4"/>
  <c r="I76" i="4"/>
  <c r="CW75" i="4"/>
  <c r="CO75" i="4"/>
  <c r="CG75" i="4"/>
  <c r="BY75" i="4"/>
  <c r="BQ75" i="4"/>
  <c r="BI75" i="4"/>
  <c r="BA75" i="4"/>
  <c r="AS75" i="4"/>
  <c r="AK75" i="4"/>
  <c r="AC75" i="4"/>
  <c r="U75" i="4"/>
  <c r="M75" i="4"/>
  <c r="E75" i="4"/>
  <c r="CS74" i="4"/>
  <c r="CK74" i="4"/>
  <c r="CC74" i="4"/>
  <c r="BU74" i="4"/>
  <c r="BM74" i="4"/>
  <c r="R88" i="4"/>
  <c r="CW85" i="4"/>
  <c r="Z85" i="4"/>
  <c r="BJ84" i="4"/>
  <c r="CT83" i="4"/>
  <c r="AH83" i="4"/>
  <c r="BR82" i="4"/>
  <c r="N82" i="4"/>
  <c r="CD81" i="4"/>
  <c r="AX81" i="4"/>
  <c r="R81" i="4"/>
  <c r="CM80" i="4"/>
  <c r="BT80" i="4"/>
  <c r="BD80" i="4"/>
  <c r="AR80" i="4"/>
  <c r="AD80" i="4"/>
  <c r="T80" i="4"/>
  <c r="I80" i="4"/>
  <c r="CT79" i="4"/>
  <c r="CJ79" i="4"/>
  <c r="BZ79" i="4"/>
  <c r="BQ79" i="4"/>
  <c r="BH79" i="4"/>
  <c r="AZ79" i="4"/>
  <c r="AR79" i="4"/>
  <c r="AJ79" i="4"/>
  <c r="AB79" i="4"/>
  <c r="T79" i="4"/>
  <c r="L79" i="4"/>
  <c r="CZ78" i="4"/>
  <c r="CR78" i="4"/>
  <c r="CJ78" i="4"/>
  <c r="CB78" i="4"/>
  <c r="BT78" i="4"/>
  <c r="BL78" i="4"/>
  <c r="BD78" i="4"/>
  <c r="AV78" i="4"/>
  <c r="AN78" i="4"/>
  <c r="AF78" i="4"/>
  <c r="X78" i="4"/>
  <c r="P78" i="4"/>
  <c r="H78" i="4"/>
  <c r="CV77" i="4"/>
  <c r="CN77" i="4"/>
  <c r="CF77" i="4"/>
  <c r="BX77" i="4"/>
  <c r="BP77" i="4"/>
  <c r="BH77" i="4"/>
  <c r="AZ77" i="4"/>
  <c r="AR77" i="4"/>
  <c r="AJ77" i="4"/>
  <c r="AB77" i="4"/>
  <c r="T77" i="4"/>
  <c r="L77" i="4"/>
  <c r="CZ76" i="4"/>
  <c r="CR76" i="4"/>
  <c r="CJ76" i="4"/>
  <c r="CB76" i="4"/>
  <c r="BT76" i="4"/>
  <c r="BL76" i="4"/>
  <c r="BD76" i="4"/>
  <c r="AV76" i="4"/>
  <c r="AN76" i="4"/>
  <c r="AF76" i="4"/>
  <c r="X76" i="4"/>
  <c r="P76" i="4"/>
  <c r="H76" i="4"/>
  <c r="CV75" i="4"/>
  <c r="CN75" i="4"/>
  <c r="CF75" i="4"/>
  <c r="BX75" i="4"/>
  <c r="BP75" i="4"/>
  <c r="BH75" i="4"/>
  <c r="AZ75" i="4"/>
  <c r="AR75" i="4"/>
  <c r="AJ75" i="4"/>
  <c r="AB75" i="4"/>
  <c r="T75" i="4"/>
  <c r="L75" i="4"/>
  <c r="CZ74" i="4"/>
  <c r="CR74" i="4"/>
  <c r="CJ74" i="4"/>
  <c r="CB74" i="4"/>
  <c r="BT74" i="4"/>
  <c r="BL74" i="4"/>
  <c r="BD74" i="4"/>
  <c r="AV74" i="4"/>
  <c r="BB87" i="4"/>
  <c r="CC81" i="4"/>
  <c r="S80" i="4"/>
  <c r="AQ79" i="4"/>
  <c r="CA78" i="4"/>
  <c r="O78" i="4"/>
  <c r="AY77" i="4"/>
  <c r="CI76" i="4"/>
  <c r="AU76" i="4"/>
  <c r="O76" i="4"/>
  <c r="CE75" i="4"/>
  <c r="AY75" i="4"/>
  <c r="S75" i="4"/>
  <c r="CY74" i="4"/>
  <c r="CI74" i="4"/>
  <c r="BS74" i="4"/>
  <c r="BE74" i="4"/>
  <c r="AT74" i="4"/>
  <c r="AK74" i="4"/>
  <c r="AB74" i="4"/>
  <c r="T74" i="4"/>
  <c r="L74" i="4"/>
  <c r="CZ73" i="4"/>
  <c r="CR73" i="4"/>
  <c r="CJ73" i="4"/>
  <c r="CB73" i="4"/>
  <c r="BT73" i="4"/>
  <c r="BL73" i="4"/>
  <c r="BD73" i="4"/>
  <c r="AV73" i="4"/>
  <c r="AN73" i="4"/>
  <c r="AF73" i="4"/>
  <c r="X73" i="4"/>
  <c r="P73" i="4"/>
  <c r="H73" i="4"/>
  <c r="CV72" i="4"/>
  <c r="CN72" i="4"/>
  <c r="CF72" i="4"/>
  <c r="BX72" i="4"/>
  <c r="BP72" i="4"/>
  <c r="BH72" i="4"/>
  <c r="AZ72" i="4"/>
  <c r="AR72" i="4"/>
  <c r="AJ72" i="4"/>
  <c r="AB72" i="4"/>
  <c r="T72" i="4"/>
  <c r="L72" i="4"/>
  <c r="CZ71" i="4"/>
  <c r="CR71" i="4"/>
  <c r="CJ71" i="4"/>
  <c r="CB71" i="4"/>
  <c r="BT71" i="4"/>
  <c r="BL71" i="4"/>
  <c r="BD71" i="4"/>
  <c r="AV71" i="4"/>
  <c r="AN71" i="4"/>
  <c r="AF71" i="4"/>
  <c r="X71" i="4"/>
  <c r="P71" i="4"/>
  <c r="H71" i="4"/>
  <c r="CV70" i="4"/>
  <c r="CN70" i="4"/>
  <c r="CF70" i="4"/>
  <c r="BX70" i="4"/>
  <c r="BP70" i="4"/>
  <c r="BH70" i="4"/>
  <c r="AZ70" i="4"/>
  <c r="AR70" i="4"/>
  <c r="AJ70" i="4"/>
  <c r="AB70" i="4"/>
  <c r="T70" i="4"/>
  <c r="L70" i="4"/>
  <c r="CZ69" i="4"/>
  <c r="CR69" i="4"/>
  <c r="CJ69" i="4"/>
  <c r="CB69" i="4"/>
  <c r="BT69" i="4"/>
  <c r="BL69" i="4"/>
  <c r="BD69" i="4"/>
  <c r="AV69" i="4"/>
  <c r="AN69" i="4"/>
  <c r="AF69" i="4"/>
  <c r="X69" i="4"/>
  <c r="P69" i="4"/>
  <c r="H69" i="4"/>
  <c r="CV68" i="4"/>
  <c r="CN68" i="4"/>
  <c r="CF68" i="4"/>
  <c r="BX68" i="4"/>
  <c r="BP68" i="4"/>
  <c r="BH68" i="4"/>
  <c r="AZ68" i="4"/>
  <c r="AR68" i="4"/>
  <c r="CK85" i="4"/>
  <c r="AW81" i="4"/>
  <c r="H80" i="4"/>
  <c r="AI79" i="4"/>
  <c r="BS78" i="4"/>
  <c r="G78" i="4"/>
  <c r="AQ77" i="4"/>
  <c r="CA76" i="4"/>
  <c r="AR76" i="4"/>
  <c r="L76" i="4"/>
  <c r="CB75" i="4"/>
  <c r="AV75" i="4"/>
  <c r="Q75" i="4"/>
  <c r="CW74" i="4"/>
  <c r="CG74" i="4"/>
  <c r="BQ74" i="4"/>
  <c r="BC74" i="4"/>
  <c r="AS74" i="4"/>
  <c r="AJ74" i="4"/>
  <c r="AA74" i="4"/>
  <c r="S74" i="4"/>
  <c r="K74" i="4"/>
  <c r="CY73" i="4"/>
  <c r="CQ73" i="4"/>
  <c r="CI73" i="4"/>
  <c r="CA73" i="4"/>
  <c r="BS73" i="4"/>
  <c r="BK73" i="4"/>
  <c r="BC73" i="4"/>
  <c r="AU73" i="4"/>
  <c r="AM73" i="4"/>
  <c r="AE73" i="4"/>
  <c r="W73" i="4"/>
  <c r="O73" i="4"/>
  <c r="G73" i="4"/>
  <c r="CU72" i="4"/>
  <c r="CM72" i="4"/>
  <c r="CE72" i="4"/>
  <c r="BW72" i="4"/>
  <c r="BO72" i="4"/>
  <c r="BG72" i="4"/>
  <c r="AY72" i="4"/>
  <c r="AQ72" i="4"/>
  <c r="AI72" i="4"/>
  <c r="AA72" i="4"/>
  <c r="S72" i="4"/>
  <c r="K72" i="4"/>
  <c r="CY71" i="4"/>
  <c r="CQ71" i="4"/>
  <c r="CI71" i="4"/>
  <c r="CA71" i="4"/>
  <c r="BS71" i="4"/>
  <c r="BK71" i="4"/>
  <c r="BC71" i="4"/>
  <c r="AU71" i="4"/>
  <c r="AM71" i="4"/>
  <c r="AE71" i="4"/>
  <c r="W71" i="4"/>
  <c r="O71" i="4"/>
  <c r="G71" i="4"/>
  <c r="CU70" i="4"/>
  <c r="CM70" i="4"/>
  <c r="CE70" i="4"/>
  <c r="BW70" i="4"/>
  <c r="BO70" i="4"/>
  <c r="BG70" i="4"/>
  <c r="AY70" i="4"/>
  <c r="AQ70" i="4"/>
  <c r="AI70" i="4"/>
  <c r="AA70" i="4"/>
  <c r="S70" i="4"/>
  <c r="K70" i="4"/>
  <c r="CY69" i="4"/>
  <c r="CQ69" i="4"/>
  <c r="CI69" i="4"/>
  <c r="CA69" i="4"/>
  <c r="BS69" i="4"/>
  <c r="BK69" i="4"/>
  <c r="BC69" i="4"/>
  <c r="AU69" i="4"/>
  <c r="AM69" i="4"/>
  <c r="AE69" i="4"/>
  <c r="W69" i="4"/>
  <c r="O69" i="4"/>
  <c r="G69" i="4"/>
  <c r="R85" i="4"/>
  <c r="Q81" i="4"/>
  <c r="CS79" i="4"/>
  <c r="AA79" i="4"/>
  <c r="BK78" i="4"/>
  <c r="CU77" i="4"/>
  <c r="AI77" i="4"/>
  <c r="BS76" i="4"/>
  <c r="AM76" i="4"/>
  <c r="G76" i="4"/>
  <c r="BW75" i="4"/>
  <c r="AQ75" i="4"/>
  <c r="P75" i="4"/>
  <c r="CV74" i="4"/>
  <c r="CF74" i="4"/>
  <c r="BP74" i="4"/>
  <c r="BB74" i="4"/>
  <c r="AR74" i="4"/>
  <c r="AH74" i="4"/>
  <c r="Z74" i="4"/>
  <c r="R74" i="4"/>
  <c r="J74" i="4"/>
  <c r="CX73" i="4"/>
  <c r="CP73" i="4"/>
  <c r="CH73" i="4"/>
  <c r="BZ73" i="4"/>
  <c r="BR73" i="4"/>
  <c r="BJ73" i="4"/>
  <c r="BB73" i="4"/>
  <c r="AT73" i="4"/>
  <c r="AL73" i="4"/>
  <c r="AD73" i="4"/>
  <c r="V73" i="4"/>
  <c r="N73" i="4"/>
  <c r="F73" i="4"/>
  <c r="CT72" i="4"/>
  <c r="CL72" i="4"/>
  <c r="CD72" i="4"/>
  <c r="BV72" i="4"/>
  <c r="BN72" i="4"/>
  <c r="BF72" i="4"/>
  <c r="AX72" i="4"/>
  <c r="AP72" i="4"/>
  <c r="AH72" i="4"/>
  <c r="Z72" i="4"/>
  <c r="R72" i="4"/>
  <c r="J72" i="4"/>
  <c r="CX71" i="4"/>
  <c r="CP71" i="4"/>
  <c r="CH71" i="4"/>
  <c r="BZ71" i="4"/>
  <c r="BR71" i="4"/>
  <c r="BJ71" i="4"/>
  <c r="BB71" i="4"/>
  <c r="BB84" i="4"/>
  <c r="CH80" i="4"/>
  <c r="CI79" i="4"/>
  <c r="S79" i="4"/>
  <c r="BC78" i="4"/>
  <c r="CM77" i="4"/>
  <c r="AA77" i="4"/>
  <c r="BP76" i="4"/>
  <c r="AJ76" i="4"/>
  <c r="CZ75" i="4"/>
  <c r="BT75" i="4"/>
  <c r="AN75" i="4"/>
  <c r="N75" i="4"/>
  <c r="CT74" i="4"/>
  <c r="CD74" i="4"/>
  <c r="BN74" i="4"/>
  <c r="BA74" i="4"/>
  <c r="AP74" i="4"/>
  <c r="AG74" i="4"/>
  <c r="Y74" i="4"/>
  <c r="Q74" i="4"/>
  <c r="I74" i="4"/>
  <c r="CW73" i="4"/>
  <c r="CO73" i="4"/>
  <c r="CG73" i="4"/>
  <c r="BY73" i="4"/>
  <c r="BQ73" i="4"/>
  <c r="BI73" i="4"/>
  <c r="BA73" i="4"/>
  <c r="AS73" i="4"/>
  <c r="AK73" i="4"/>
  <c r="AC73" i="4"/>
  <c r="U73" i="4"/>
  <c r="M73" i="4"/>
  <c r="E73" i="4"/>
  <c r="CS72" i="4"/>
  <c r="CK72" i="4"/>
  <c r="CC72" i="4"/>
  <c r="BU72" i="4"/>
  <c r="BM72" i="4"/>
  <c r="BE72" i="4"/>
  <c r="AW72" i="4"/>
  <c r="AO72" i="4"/>
  <c r="AG72" i="4"/>
  <c r="Y72" i="4"/>
  <c r="Q72" i="4"/>
  <c r="I72" i="4"/>
  <c r="CW71" i="4"/>
  <c r="CO71" i="4"/>
  <c r="CG71" i="4"/>
  <c r="BY71" i="4"/>
  <c r="BQ71" i="4"/>
  <c r="BI71" i="4"/>
  <c r="BA71" i="4"/>
  <c r="AS71" i="4"/>
  <c r="AK71" i="4"/>
  <c r="AC71" i="4"/>
  <c r="U71" i="4"/>
  <c r="M71" i="4"/>
  <c r="E71" i="4"/>
  <c r="CS70" i="4"/>
  <c r="CK70" i="4"/>
  <c r="CC70" i="4"/>
  <c r="BU70" i="4"/>
  <c r="BM70" i="4"/>
  <c r="BE70" i="4"/>
  <c r="AW70" i="4"/>
  <c r="AO70" i="4"/>
  <c r="AG70" i="4"/>
  <c r="Y70" i="4"/>
  <c r="Q70" i="4"/>
  <c r="I70" i="4"/>
  <c r="CW69" i="4"/>
  <c r="CO69" i="4"/>
  <c r="CG69" i="4"/>
  <c r="BY69" i="4"/>
  <c r="BQ69" i="4"/>
  <c r="BI69" i="4"/>
  <c r="BA69" i="4"/>
  <c r="AS69" i="4"/>
  <c r="AK69" i="4"/>
  <c r="AC69" i="4"/>
  <c r="U69" i="4"/>
  <c r="M69" i="4"/>
  <c r="E69" i="4"/>
  <c r="CS68" i="4"/>
  <c r="CK68" i="4"/>
  <c r="CC68" i="4"/>
  <c r="BU68" i="4"/>
  <c r="BM68" i="4"/>
  <c r="BE68" i="4"/>
  <c r="AW68" i="4"/>
  <c r="AO68" i="4"/>
  <c r="AG68" i="4"/>
  <c r="Y68" i="4"/>
  <c r="Q68" i="4"/>
  <c r="I68" i="4"/>
  <c r="CW67" i="4"/>
  <c r="CO67" i="4"/>
  <c r="CG67" i="4"/>
  <c r="BY67" i="4"/>
  <c r="BQ67" i="4"/>
  <c r="BI67" i="4"/>
  <c r="BA67" i="4"/>
  <c r="CL83" i="4"/>
  <c r="BR80" i="4"/>
  <c r="BY79" i="4"/>
  <c r="K79" i="4"/>
  <c r="AU78" i="4"/>
  <c r="CE77" i="4"/>
  <c r="S77" i="4"/>
  <c r="BK76" i="4"/>
  <c r="AE76" i="4"/>
  <c r="CU75" i="4"/>
  <c r="BO75" i="4"/>
  <c r="AI75" i="4"/>
  <c r="K75" i="4"/>
  <c r="CQ74" i="4"/>
  <c r="CA74" i="4"/>
  <c r="BK74" i="4"/>
  <c r="AZ74" i="4"/>
  <c r="AO74" i="4"/>
  <c r="AF74" i="4"/>
  <c r="X74" i="4"/>
  <c r="P74" i="4"/>
  <c r="H74" i="4"/>
  <c r="CV73" i="4"/>
  <c r="CN73" i="4"/>
  <c r="CF73" i="4"/>
  <c r="BX73" i="4"/>
  <c r="BP73" i="4"/>
  <c r="BH73" i="4"/>
  <c r="AZ73" i="4"/>
  <c r="AR73" i="4"/>
  <c r="AJ73" i="4"/>
  <c r="AB73" i="4"/>
  <c r="T73" i="4"/>
  <c r="L73" i="4"/>
  <c r="CZ72" i="4"/>
  <c r="CR72" i="4"/>
  <c r="CJ72" i="4"/>
  <c r="CB72" i="4"/>
  <c r="BT72" i="4"/>
  <c r="BL72" i="4"/>
  <c r="BD72" i="4"/>
  <c r="AV72" i="4"/>
  <c r="AN72" i="4"/>
  <c r="AF72" i="4"/>
  <c r="X72" i="4"/>
  <c r="P72" i="4"/>
  <c r="H72" i="4"/>
  <c r="CV71" i="4"/>
  <c r="CN71" i="4"/>
  <c r="CF71" i="4"/>
  <c r="BX71" i="4"/>
  <c r="BP71" i="4"/>
  <c r="BH71" i="4"/>
  <c r="AZ71" i="4"/>
  <c r="AR71" i="4"/>
  <c r="AJ71" i="4"/>
  <c r="AB71" i="4"/>
  <c r="T71" i="4"/>
  <c r="L71" i="4"/>
  <c r="CZ70" i="4"/>
  <c r="CR70" i="4"/>
  <c r="CJ70" i="4"/>
  <c r="CB70" i="4"/>
  <c r="BT70" i="4"/>
  <c r="BL70" i="4"/>
  <c r="BD70" i="4"/>
  <c r="AV70" i="4"/>
  <c r="AN70" i="4"/>
  <c r="AF70" i="4"/>
  <c r="X70" i="4"/>
  <c r="P70" i="4"/>
  <c r="H70" i="4"/>
  <c r="CV69" i="4"/>
  <c r="CN69" i="4"/>
  <c r="CF69" i="4"/>
  <c r="BX69" i="4"/>
  <c r="BP69" i="4"/>
  <c r="BH69" i="4"/>
  <c r="AZ69" i="4"/>
  <c r="AR69" i="4"/>
  <c r="AJ69" i="4"/>
  <c r="AB69" i="4"/>
  <c r="Z83" i="4"/>
  <c r="BB80" i="4"/>
  <c r="BP79" i="4"/>
  <c r="CY78" i="4"/>
  <c r="AM78" i="4"/>
  <c r="BW77" i="4"/>
  <c r="K77" i="4"/>
  <c r="BH76" i="4"/>
  <c r="AB76" i="4"/>
  <c r="CR75" i="4"/>
  <c r="BL75" i="4"/>
  <c r="AF75" i="4"/>
  <c r="I75" i="4"/>
  <c r="CO74" i="4"/>
  <c r="BY74" i="4"/>
  <c r="BI74" i="4"/>
  <c r="AX74" i="4"/>
  <c r="AN74" i="4"/>
  <c r="AE74" i="4"/>
  <c r="W74" i="4"/>
  <c r="O74" i="4"/>
  <c r="G74" i="4"/>
  <c r="CU73" i="4"/>
  <c r="CM73" i="4"/>
  <c r="CE73" i="4"/>
  <c r="BW73" i="4"/>
  <c r="BO73" i="4"/>
  <c r="BG73" i="4"/>
  <c r="AY73" i="4"/>
  <c r="AQ73" i="4"/>
  <c r="AI73" i="4"/>
  <c r="AA73" i="4"/>
  <c r="S73" i="4"/>
  <c r="K73" i="4"/>
  <c r="CY72" i="4"/>
  <c r="CQ72" i="4"/>
  <c r="CI72" i="4"/>
  <c r="CA72" i="4"/>
  <c r="BS72" i="4"/>
  <c r="BK72" i="4"/>
  <c r="BC72" i="4"/>
  <c r="AU72" i="4"/>
  <c r="AM72" i="4"/>
  <c r="AE72" i="4"/>
  <c r="W72" i="4"/>
  <c r="O72" i="4"/>
  <c r="G72" i="4"/>
  <c r="CU71" i="4"/>
  <c r="CM71" i="4"/>
  <c r="CE71" i="4"/>
  <c r="BW71" i="4"/>
  <c r="BO71" i="4"/>
  <c r="BG71" i="4"/>
  <c r="AY71" i="4"/>
  <c r="AQ71" i="4"/>
  <c r="AI71" i="4"/>
  <c r="AA71" i="4"/>
  <c r="S71" i="4"/>
  <c r="K71" i="4"/>
  <c r="CY70" i="4"/>
  <c r="CQ70" i="4"/>
  <c r="CI70" i="4"/>
  <c r="CA70" i="4"/>
  <c r="BS70" i="4"/>
  <c r="BK70" i="4"/>
  <c r="BC70" i="4"/>
  <c r="AU70" i="4"/>
  <c r="AM70" i="4"/>
  <c r="AE70" i="4"/>
  <c r="W70" i="4"/>
  <c r="O70" i="4"/>
  <c r="G70" i="4"/>
  <c r="CU69" i="4"/>
  <c r="CM69" i="4"/>
  <c r="CE69" i="4"/>
  <c r="BW69" i="4"/>
  <c r="BO69" i="4"/>
  <c r="BG69" i="4"/>
  <c r="AY69" i="4"/>
  <c r="AQ69" i="4"/>
  <c r="AI69" i="4"/>
  <c r="AA69" i="4"/>
  <c r="S69" i="4"/>
  <c r="K69" i="4"/>
  <c r="CY68" i="4"/>
  <c r="CQ68" i="4"/>
  <c r="CI68" i="4"/>
  <c r="CA68" i="4"/>
  <c r="BS68" i="4"/>
  <c r="BK68" i="4"/>
  <c r="BC68" i="4"/>
  <c r="AU68" i="4"/>
  <c r="AM68" i="4"/>
  <c r="BJ82" i="4"/>
  <c r="AQ80" i="4"/>
  <c r="BG79" i="4"/>
  <c r="CQ78" i="4"/>
  <c r="AE78" i="4"/>
  <c r="BO77" i="4"/>
  <c r="CY76" i="4"/>
  <c r="BC76" i="4"/>
  <c r="W76" i="4"/>
  <c r="CM75" i="4"/>
  <c r="BG75" i="4"/>
  <c r="AA75" i="4"/>
  <c r="H75" i="4"/>
  <c r="CN74" i="4"/>
  <c r="BX74" i="4"/>
  <c r="BH74" i="4"/>
  <c r="AW74" i="4"/>
  <c r="AM74" i="4"/>
  <c r="AD74" i="4"/>
  <c r="V74" i="4"/>
  <c r="N74" i="4"/>
  <c r="F74" i="4"/>
  <c r="CT73" i="4"/>
  <c r="CL73" i="4"/>
  <c r="CD73" i="4"/>
  <c r="BV73" i="4"/>
  <c r="BN73" i="4"/>
  <c r="BF73" i="4"/>
  <c r="AX73" i="4"/>
  <c r="AP73" i="4"/>
  <c r="AH73" i="4"/>
  <c r="Z73" i="4"/>
  <c r="R73" i="4"/>
  <c r="J73" i="4"/>
  <c r="CX72" i="4"/>
  <c r="CP72" i="4"/>
  <c r="CH72" i="4"/>
  <c r="BZ72" i="4"/>
  <c r="BR72" i="4"/>
  <c r="BJ72" i="4"/>
  <c r="BB72" i="4"/>
  <c r="AT72" i="4"/>
  <c r="AL72" i="4"/>
  <c r="AD72" i="4"/>
  <c r="V72" i="4"/>
  <c r="N72" i="4"/>
  <c r="F72" i="4"/>
  <c r="CT71" i="4"/>
  <c r="CL71" i="4"/>
  <c r="CD71" i="4"/>
  <c r="BV71" i="4"/>
  <c r="BN71" i="4"/>
  <c r="BF71" i="4"/>
  <c r="AX71" i="4"/>
  <c r="AP71" i="4"/>
  <c r="AH71" i="4"/>
  <c r="Z71" i="4"/>
  <c r="R71" i="4"/>
  <c r="J71" i="4"/>
  <c r="CX70" i="4"/>
  <c r="CP70" i="4"/>
  <c r="CH70" i="4"/>
  <c r="BZ70" i="4"/>
  <c r="BR70" i="4"/>
  <c r="BJ70" i="4"/>
  <c r="BB70" i="4"/>
  <c r="AT70" i="4"/>
  <c r="AL70" i="4"/>
  <c r="AD70" i="4"/>
  <c r="V70" i="4"/>
  <c r="N70" i="4"/>
  <c r="F70" i="4"/>
  <c r="CT69" i="4"/>
  <c r="CL69" i="4"/>
  <c r="CD69" i="4"/>
  <c r="BV69" i="4"/>
  <c r="BN69" i="4"/>
  <c r="BF69" i="4"/>
  <c r="AX69" i="4"/>
  <c r="AP69" i="4"/>
  <c r="AH69" i="4"/>
  <c r="Z69" i="4"/>
  <c r="R69" i="4"/>
  <c r="J69" i="4"/>
  <c r="CX68" i="4"/>
  <c r="CP68" i="4"/>
  <c r="CH68" i="4"/>
  <c r="BZ68" i="4"/>
  <c r="BR68" i="4"/>
  <c r="BJ68" i="4"/>
  <c r="BB68" i="4"/>
  <c r="AT68" i="4"/>
  <c r="AL68" i="4"/>
  <c r="AD68" i="4"/>
  <c r="V68" i="4"/>
  <c r="N68" i="4"/>
  <c r="F68" i="4"/>
  <c r="CT67" i="4"/>
  <c r="CL67" i="4"/>
  <c r="M82" i="4"/>
  <c r="T76" i="4"/>
  <c r="AU74" i="4"/>
  <c r="CC73" i="4"/>
  <c r="Q73" i="4"/>
  <c r="BA72" i="4"/>
  <c r="CK71" i="4"/>
  <c r="AL71" i="4"/>
  <c r="F71" i="4"/>
  <c r="BV70" i="4"/>
  <c r="AP70" i="4"/>
  <c r="J70" i="4"/>
  <c r="BZ69" i="4"/>
  <c r="AT69" i="4"/>
  <c r="Q69" i="4"/>
  <c r="CT68" i="4"/>
  <c r="CD68" i="4"/>
  <c r="BN68" i="4"/>
  <c r="AX68" i="4"/>
  <c r="AI68" i="4"/>
  <c r="X68" i="4"/>
  <c r="M68" i="4"/>
  <c r="CY67" i="4"/>
  <c r="CN67" i="4"/>
  <c r="CD67" i="4"/>
  <c r="BU67" i="4"/>
  <c r="BL67" i="4"/>
  <c r="BC67" i="4"/>
  <c r="AT67" i="4"/>
  <c r="AL67" i="4"/>
  <c r="AD67" i="4"/>
  <c r="V67" i="4"/>
  <c r="N67" i="4"/>
  <c r="F67" i="4"/>
  <c r="CT66" i="4"/>
  <c r="CL66" i="4"/>
  <c r="CD66" i="4"/>
  <c r="BV66" i="4"/>
  <c r="BN66" i="4"/>
  <c r="BF66" i="4"/>
  <c r="AX66" i="4"/>
  <c r="AP66" i="4"/>
  <c r="AH66" i="4"/>
  <c r="Z66" i="4"/>
  <c r="R66" i="4"/>
  <c r="J66" i="4"/>
  <c r="CX65" i="4"/>
  <c r="CP65" i="4"/>
  <c r="CH65" i="4"/>
  <c r="BZ65" i="4"/>
  <c r="BR65" i="4"/>
  <c r="BJ65" i="4"/>
  <c r="BB65" i="4"/>
  <c r="AT65" i="4"/>
  <c r="AL65" i="4"/>
  <c r="AD65" i="4"/>
  <c r="V65" i="4"/>
  <c r="N65" i="4"/>
  <c r="F65" i="4"/>
  <c r="CT64" i="4"/>
  <c r="CL64" i="4"/>
  <c r="CD64" i="4"/>
  <c r="BV64" i="4"/>
  <c r="BN64" i="4"/>
  <c r="BF64" i="4"/>
  <c r="AX64" i="4"/>
  <c r="AP64" i="4"/>
  <c r="AH64" i="4"/>
  <c r="Z64" i="4"/>
  <c r="R64" i="4"/>
  <c r="J64" i="4"/>
  <c r="CX63" i="4"/>
  <c r="CP63" i="4"/>
  <c r="CH63" i="4"/>
  <c r="BZ63" i="4"/>
  <c r="BR63" i="4"/>
  <c r="BJ63" i="4"/>
  <c r="BB63" i="4"/>
  <c r="AT63" i="4"/>
  <c r="AL63" i="4"/>
  <c r="AD63" i="4"/>
  <c r="V63" i="4"/>
  <c r="N63" i="4"/>
  <c r="F63" i="4"/>
  <c r="CT62" i="4"/>
  <c r="CL62" i="4"/>
  <c r="CD62" i="4"/>
  <c r="BV62" i="4"/>
  <c r="BN62" i="4"/>
  <c r="BF62" i="4"/>
  <c r="AX62" i="4"/>
  <c r="AP62" i="4"/>
  <c r="AH62" i="4"/>
  <c r="Z62" i="4"/>
  <c r="R62" i="4"/>
  <c r="J62" i="4"/>
  <c r="CX61" i="4"/>
  <c r="CP61" i="4"/>
  <c r="CH61" i="4"/>
  <c r="BZ61" i="4"/>
  <c r="BR61" i="4"/>
  <c r="BJ61" i="4"/>
  <c r="BB61" i="4"/>
  <c r="AT61" i="4"/>
  <c r="AL61" i="4"/>
  <c r="AD61" i="4"/>
  <c r="V61" i="4"/>
  <c r="N61" i="4"/>
  <c r="F61" i="4"/>
  <c r="CT60" i="4"/>
  <c r="CL60" i="4"/>
  <c r="CD60" i="4"/>
  <c r="BV60" i="4"/>
  <c r="BN60" i="4"/>
  <c r="BF60" i="4"/>
  <c r="AX60" i="4"/>
  <c r="AP60" i="4"/>
  <c r="AH60" i="4"/>
  <c r="Z60" i="4"/>
  <c r="R60" i="4"/>
  <c r="J60" i="4"/>
  <c r="CX59" i="4"/>
  <c r="CP59" i="4"/>
  <c r="CH59" i="4"/>
  <c r="BZ59" i="4"/>
  <c r="BR59" i="4"/>
  <c r="BJ59" i="4"/>
  <c r="BB59" i="4"/>
  <c r="AT59" i="4"/>
  <c r="AL59" i="4"/>
  <c r="AD59" i="4"/>
  <c r="V59" i="4"/>
  <c r="N59" i="4"/>
  <c r="F59" i="4"/>
  <c r="CT58" i="4"/>
  <c r="CL58" i="4"/>
  <c r="CD58" i="4"/>
  <c r="BV58" i="4"/>
  <c r="BN58" i="4"/>
  <c r="BF58" i="4"/>
  <c r="AX58" i="4"/>
  <c r="AP58" i="4"/>
  <c r="AH58" i="4"/>
  <c r="Z58" i="4"/>
  <c r="R58" i="4"/>
  <c r="J58" i="4"/>
  <c r="CX57" i="4"/>
  <c r="CP57" i="4"/>
  <c r="CH57" i="4"/>
  <c r="BZ57" i="4"/>
  <c r="BR57" i="4"/>
  <c r="BJ57" i="4"/>
  <c r="BB57" i="4"/>
  <c r="AT57" i="4"/>
  <c r="AL57" i="4"/>
  <c r="AD57" i="4"/>
  <c r="V57" i="4"/>
  <c r="N57" i="4"/>
  <c r="F57" i="4"/>
  <c r="CT56" i="4"/>
  <c r="CL56" i="4"/>
  <c r="CD56" i="4"/>
  <c r="BV56" i="4"/>
  <c r="BN56" i="4"/>
  <c r="BF56" i="4"/>
  <c r="AX56" i="4"/>
  <c r="AP56" i="4"/>
  <c r="AH56" i="4"/>
  <c r="Z56" i="4"/>
  <c r="R56" i="4"/>
  <c r="AC80" i="4"/>
  <c r="CJ75" i="4"/>
  <c r="AL74" i="4"/>
  <c r="BU73" i="4"/>
  <c r="I73" i="4"/>
  <c r="AS72" i="4"/>
  <c r="CC71" i="4"/>
  <c r="AG71" i="4"/>
  <c r="CW70" i="4"/>
  <c r="BQ70" i="4"/>
  <c r="AK70" i="4"/>
  <c r="E70" i="4"/>
  <c r="BU69" i="4"/>
  <c r="AO69" i="4"/>
  <c r="N69" i="4"/>
  <c r="CR68" i="4"/>
  <c r="CB68" i="4"/>
  <c r="BL68" i="4"/>
  <c r="AV68" i="4"/>
  <c r="AH68" i="4"/>
  <c r="W68" i="4"/>
  <c r="L68" i="4"/>
  <c r="CX67" i="4"/>
  <c r="CM67" i="4"/>
  <c r="CC67" i="4"/>
  <c r="BT67" i="4"/>
  <c r="BK67" i="4"/>
  <c r="BB67" i="4"/>
  <c r="AS67" i="4"/>
  <c r="AK67" i="4"/>
  <c r="AC67" i="4"/>
  <c r="U67" i="4"/>
  <c r="M67" i="4"/>
  <c r="E67" i="4"/>
  <c r="CS66" i="4"/>
  <c r="CK66" i="4"/>
  <c r="CC66" i="4"/>
  <c r="BU66" i="4"/>
  <c r="BM66" i="4"/>
  <c r="BE66" i="4"/>
  <c r="AW66" i="4"/>
  <c r="AO66" i="4"/>
  <c r="AG66" i="4"/>
  <c r="Y66" i="4"/>
  <c r="Q66" i="4"/>
  <c r="I66" i="4"/>
  <c r="CW65" i="4"/>
  <c r="CO65" i="4"/>
  <c r="CG65" i="4"/>
  <c r="BY65" i="4"/>
  <c r="BQ65" i="4"/>
  <c r="BI65" i="4"/>
  <c r="BA65" i="4"/>
  <c r="AS65" i="4"/>
  <c r="AK65" i="4"/>
  <c r="AC65" i="4"/>
  <c r="U65" i="4"/>
  <c r="M65" i="4"/>
  <c r="E65" i="4"/>
  <c r="CS64" i="4"/>
  <c r="CK64" i="4"/>
  <c r="CC64" i="4"/>
  <c r="BU64" i="4"/>
  <c r="BM64" i="4"/>
  <c r="BE64" i="4"/>
  <c r="AW64" i="4"/>
  <c r="AO64" i="4"/>
  <c r="AG64" i="4"/>
  <c r="Y64" i="4"/>
  <c r="Q64" i="4"/>
  <c r="I64" i="4"/>
  <c r="CW63" i="4"/>
  <c r="CO63" i="4"/>
  <c r="CG63" i="4"/>
  <c r="BY63" i="4"/>
  <c r="BQ63" i="4"/>
  <c r="BI63" i="4"/>
  <c r="BA63" i="4"/>
  <c r="AS63" i="4"/>
  <c r="AK63" i="4"/>
  <c r="AC63" i="4"/>
  <c r="U63" i="4"/>
  <c r="M63" i="4"/>
  <c r="E63" i="4"/>
  <c r="CS62" i="4"/>
  <c r="CK62" i="4"/>
  <c r="CC62" i="4"/>
  <c r="BU62" i="4"/>
  <c r="BM62" i="4"/>
  <c r="BE62" i="4"/>
  <c r="AW62" i="4"/>
  <c r="AO62" i="4"/>
  <c r="AG62" i="4"/>
  <c r="Y62" i="4"/>
  <c r="Q62" i="4"/>
  <c r="I62" i="4"/>
  <c r="CW61" i="4"/>
  <c r="CO61" i="4"/>
  <c r="CG61" i="4"/>
  <c r="BY61" i="4"/>
  <c r="BQ61" i="4"/>
  <c r="BI61" i="4"/>
  <c r="BA61" i="4"/>
  <c r="AS61" i="4"/>
  <c r="AK61" i="4"/>
  <c r="AC61" i="4"/>
  <c r="U61" i="4"/>
  <c r="M61" i="4"/>
  <c r="E61" i="4"/>
  <c r="CS60" i="4"/>
  <c r="CK60" i="4"/>
  <c r="CC60" i="4"/>
  <c r="BU60" i="4"/>
  <c r="BM60" i="4"/>
  <c r="BE60" i="4"/>
  <c r="AW60" i="4"/>
  <c r="AO60" i="4"/>
  <c r="AG60" i="4"/>
  <c r="Y60" i="4"/>
  <c r="Q60" i="4"/>
  <c r="I60" i="4"/>
  <c r="CW59" i="4"/>
  <c r="CO59" i="4"/>
  <c r="CG59" i="4"/>
  <c r="BY59" i="4"/>
  <c r="BQ59" i="4"/>
  <c r="BI59" i="4"/>
  <c r="BA59" i="4"/>
  <c r="AS59" i="4"/>
  <c r="AK59" i="4"/>
  <c r="AC59" i="4"/>
  <c r="U59" i="4"/>
  <c r="M59" i="4"/>
  <c r="E59" i="4"/>
  <c r="CS58" i="4"/>
  <c r="CK58" i="4"/>
  <c r="CC58" i="4"/>
  <c r="BU58" i="4"/>
  <c r="AY79" i="4"/>
  <c r="BD75" i="4"/>
  <c r="AC74" i="4"/>
  <c r="BM73" i="4"/>
  <c r="CW72" i="4"/>
  <c r="AK72" i="4"/>
  <c r="BU71" i="4"/>
  <c r="AD71" i="4"/>
  <c r="CT70" i="4"/>
  <c r="BN70" i="4"/>
  <c r="AH70" i="4"/>
  <c r="CX69" i="4"/>
  <c r="BR69" i="4"/>
  <c r="AL69" i="4"/>
  <c r="L69" i="4"/>
  <c r="CO68" i="4"/>
  <c r="BY68" i="4"/>
  <c r="BI68" i="4"/>
  <c r="AS68" i="4"/>
  <c r="AF68" i="4"/>
  <c r="U68" i="4"/>
  <c r="K68" i="4"/>
  <c r="CV67" i="4"/>
  <c r="CK67" i="4"/>
  <c r="CB67" i="4"/>
  <c r="BS67" i="4"/>
  <c r="BJ67" i="4"/>
  <c r="AZ67" i="4"/>
  <c r="AR67" i="4"/>
  <c r="AJ67" i="4"/>
  <c r="AB67" i="4"/>
  <c r="T67" i="4"/>
  <c r="L67" i="4"/>
  <c r="CZ66" i="4"/>
  <c r="CR66" i="4"/>
  <c r="CJ66" i="4"/>
  <c r="CB66" i="4"/>
  <c r="BT66" i="4"/>
  <c r="BL66" i="4"/>
  <c r="BD66" i="4"/>
  <c r="AV66" i="4"/>
  <c r="AN66" i="4"/>
  <c r="AF66" i="4"/>
  <c r="X66" i="4"/>
  <c r="P66" i="4"/>
  <c r="H66" i="4"/>
  <c r="CV65" i="4"/>
  <c r="CN65" i="4"/>
  <c r="CF65" i="4"/>
  <c r="BX65" i="4"/>
  <c r="BP65" i="4"/>
  <c r="BH65" i="4"/>
  <c r="AZ65" i="4"/>
  <c r="AR65" i="4"/>
  <c r="AJ65" i="4"/>
  <c r="AB65" i="4"/>
  <c r="T65" i="4"/>
  <c r="L65" i="4"/>
  <c r="CZ64" i="4"/>
  <c r="CR64" i="4"/>
  <c r="CJ64" i="4"/>
  <c r="CB64" i="4"/>
  <c r="BT64" i="4"/>
  <c r="BL64" i="4"/>
  <c r="BD64" i="4"/>
  <c r="AV64" i="4"/>
  <c r="AN64" i="4"/>
  <c r="AF64" i="4"/>
  <c r="X64" i="4"/>
  <c r="P64" i="4"/>
  <c r="H64" i="4"/>
  <c r="CV63" i="4"/>
  <c r="CN63" i="4"/>
  <c r="CF63" i="4"/>
  <c r="BX63" i="4"/>
  <c r="BP63" i="4"/>
  <c r="BH63" i="4"/>
  <c r="AZ63" i="4"/>
  <c r="AR63" i="4"/>
  <c r="AJ63" i="4"/>
  <c r="AB63" i="4"/>
  <c r="CI78" i="4"/>
  <c r="X75" i="4"/>
  <c r="U74" i="4"/>
  <c r="BE73" i="4"/>
  <c r="CO72" i="4"/>
  <c r="AC72" i="4"/>
  <c r="BM71" i="4"/>
  <c r="Y71" i="4"/>
  <c r="CO70" i="4"/>
  <c r="BI70" i="4"/>
  <c r="AC70" i="4"/>
  <c r="CS69" i="4"/>
  <c r="BM69" i="4"/>
  <c r="AG69" i="4"/>
  <c r="I69" i="4"/>
  <c r="CM68" i="4"/>
  <c r="BW68" i="4"/>
  <c r="BG68" i="4"/>
  <c r="AQ68" i="4"/>
  <c r="AE68" i="4"/>
  <c r="T68" i="4"/>
  <c r="J68" i="4"/>
  <c r="CU67" i="4"/>
  <c r="CJ67" i="4"/>
  <c r="CA67" i="4"/>
  <c r="BR67" i="4"/>
  <c r="BH67" i="4"/>
  <c r="AY67" i="4"/>
  <c r="AQ67" i="4"/>
  <c r="AI67" i="4"/>
  <c r="AA67" i="4"/>
  <c r="S67" i="4"/>
  <c r="K67" i="4"/>
  <c r="CY66" i="4"/>
  <c r="CQ66" i="4"/>
  <c r="CI66" i="4"/>
  <c r="CA66" i="4"/>
  <c r="BS66" i="4"/>
  <c r="BK66" i="4"/>
  <c r="BC66" i="4"/>
  <c r="AU66" i="4"/>
  <c r="AM66" i="4"/>
  <c r="AE66" i="4"/>
  <c r="W66" i="4"/>
  <c r="O66" i="4"/>
  <c r="G66" i="4"/>
  <c r="CU65" i="4"/>
  <c r="CM65" i="4"/>
  <c r="CE65" i="4"/>
  <c r="BW65" i="4"/>
  <c r="BO65" i="4"/>
  <c r="BG65" i="4"/>
  <c r="AY65" i="4"/>
  <c r="AQ65" i="4"/>
  <c r="AI65" i="4"/>
  <c r="AA65" i="4"/>
  <c r="S65" i="4"/>
  <c r="K65" i="4"/>
  <c r="CY64" i="4"/>
  <c r="CQ64" i="4"/>
  <c r="CI64" i="4"/>
  <c r="CA64" i="4"/>
  <c r="BS64" i="4"/>
  <c r="BK64" i="4"/>
  <c r="BC64" i="4"/>
  <c r="AU64" i="4"/>
  <c r="AM64" i="4"/>
  <c r="AE64" i="4"/>
  <c r="W64" i="4"/>
  <c r="O64" i="4"/>
  <c r="G64" i="4"/>
  <c r="CU63" i="4"/>
  <c r="CM63" i="4"/>
  <c r="CE63" i="4"/>
  <c r="BW63" i="4"/>
  <c r="BO63" i="4"/>
  <c r="BG63" i="4"/>
  <c r="AY63" i="4"/>
  <c r="AQ63" i="4"/>
  <c r="AI63" i="4"/>
  <c r="AA63" i="4"/>
  <c r="S63" i="4"/>
  <c r="K63" i="4"/>
  <c r="CY62" i="4"/>
  <c r="CQ62" i="4"/>
  <c r="CI62" i="4"/>
  <c r="CA62" i="4"/>
  <c r="BS62" i="4"/>
  <c r="BK62" i="4"/>
  <c r="BC62" i="4"/>
  <c r="AU62" i="4"/>
  <c r="AM62" i="4"/>
  <c r="AE62" i="4"/>
  <c r="W62" i="4"/>
  <c r="O62" i="4"/>
  <c r="G62" i="4"/>
  <c r="CU61" i="4"/>
  <c r="CM61" i="4"/>
  <c r="CE61" i="4"/>
  <c r="BW61" i="4"/>
  <c r="BO61" i="4"/>
  <c r="BG61" i="4"/>
  <c r="AY61" i="4"/>
  <c r="AQ61" i="4"/>
  <c r="AI61" i="4"/>
  <c r="AA61" i="4"/>
  <c r="S61" i="4"/>
  <c r="K61" i="4"/>
  <c r="CY60" i="4"/>
  <c r="CQ60" i="4"/>
  <c r="CI60" i="4"/>
  <c r="CA60" i="4"/>
  <c r="BS60" i="4"/>
  <c r="BK60" i="4"/>
  <c r="BC60" i="4"/>
  <c r="AU60" i="4"/>
  <c r="AM60" i="4"/>
  <c r="AE60" i="4"/>
  <c r="W60" i="4"/>
  <c r="O60" i="4"/>
  <c r="G60" i="4"/>
  <c r="CU59" i="4"/>
  <c r="CM59" i="4"/>
  <c r="CE59" i="4"/>
  <c r="BW59" i="4"/>
  <c r="BO59" i="4"/>
  <c r="BG59" i="4"/>
  <c r="AY59" i="4"/>
  <c r="AQ59" i="4"/>
  <c r="AI59" i="4"/>
  <c r="AA59" i="4"/>
  <c r="S59" i="4"/>
  <c r="K59" i="4"/>
  <c r="CY58" i="4"/>
  <c r="CQ58" i="4"/>
  <c r="CI58" i="4"/>
  <c r="CA58" i="4"/>
  <c r="BS58" i="4"/>
  <c r="BK58" i="4"/>
  <c r="BC58" i="4"/>
  <c r="AU58" i="4"/>
  <c r="AM58" i="4"/>
  <c r="AE58" i="4"/>
  <c r="W58" i="4"/>
  <c r="O58" i="4"/>
  <c r="G58" i="4"/>
  <c r="CU57" i="4"/>
  <c r="CM57" i="4"/>
  <c r="CE57" i="4"/>
  <c r="BW57" i="4"/>
  <c r="BO57" i="4"/>
  <c r="BG57" i="4"/>
  <c r="AY57" i="4"/>
  <c r="AQ57" i="4"/>
  <c r="AI57" i="4"/>
  <c r="AA57" i="4"/>
  <c r="S57" i="4"/>
  <c r="K57" i="4"/>
  <c r="CY56" i="4"/>
  <c r="CQ56" i="4"/>
  <c r="CI56" i="4"/>
  <c r="CA56" i="4"/>
  <c r="BS56" i="4"/>
  <c r="BK56" i="4"/>
  <c r="BC56" i="4"/>
  <c r="AU56" i="4"/>
  <c r="AM56" i="4"/>
  <c r="AE56" i="4"/>
  <c r="W56" i="4"/>
  <c r="O56" i="4"/>
  <c r="W78" i="4"/>
  <c r="F75" i="4"/>
  <c r="M74" i="4"/>
  <c r="AW73" i="4"/>
  <c r="CG72" i="4"/>
  <c r="U72" i="4"/>
  <c r="BE71" i="4"/>
  <c r="V71" i="4"/>
  <c r="CL70" i="4"/>
  <c r="BF70" i="4"/>
  <c r="Z70" i="4"/>
  <c r="CP69" i="4"/>
  <c r="BJ69" i="4"/>
  <c r="AD69" i="4"/>
  <c r="F69" i="4"/>
  <c r="CL68" i="4"/>
  <c r="BV68" i="4"/>
  <c r="BF68" i="4"/>
  <c r="AP68" i="4"/>
  <c r="AC68" i="4"/>
  <c r="S68" i="4"/>
  <c r="H68" i="4"/>
  <c r="CS67" i="4"/>
  <c r="CI67" i="4"/>
  <c r="BZ67" i="4"/>
  <c r="BP67" i="4"/>
  <c r="BG67" i="4"/>
  <c r="AX67" i="4"/>
  <c r="AP67" i="4"/>
  <c r="AH67" i="4"/>
  <c r="Z67" i="4"/>
  <c r="R67" i="4"/>
  <c r="J67" i="4"/>
  <c r="CX66" i="4"/>
  <c r="CP66" i="4"/>
  <c r="CH66" i="4"/>
  <c r="BZ66" i="4"/>
  <c r="BR66" i="4"/>
  <c r="BJ66" i="4"/>
  <c r="BB66" i="4"/>
  <c r="AT66" i="4"/>
  <c r="AL66" i="4"/>
  <c r="AD66" i="4"/>
  <c r="V66" i="4"/>
  <c r="N66" i="4"/>
  <c r="F66" i="4"/>
  <c r="CT65" i="4"/>
  <c r="CL65" i="4"/>
  <c r="CD65" i="4"/>
  <c r="BV65" i="4"/>
  <c r="BN65" i="4"/>
  <c r="BF65" i="4"/>
  <c r="AX65" i="4"/>
  <c r="AP65" i="4"/>
  <c r="AH65" i="4"/>
  <c r="Z65" i="4"/>
  <c r="R65" i="4"/>
  <c r="J65" i="4"/>
  <c r="CX64" i="4"/>
  <c r="CP64" i="4"/>
  <c r="CH64" i="4"/>
  <c r="BZ64" i="4"/>
  <c r="BR64" i="4"/>
  <c r="BJ64" i="4"/>
  <c r="BB64" i="4"/>
  <c r="AT64" i="4"/>
  <c r="AL64" i="4"/>
  <c r="AD64" i="4"/>
  <c r="V64" i="4"/>
  <c r="N64" i="4"/>
  <c r="F64" i="4"/>
  <c r="CT63" i="4"/>
  <c r="CL63" i="4"/>
  <c r="CD63" i="4"/>
  <c r="BV63" i="4"/>
  <c r="BN63" i="4"/>
  <c r="BF63" i="4"/>
  <c r="AX63" i="4"/>
  <c r="AP63" i="4"/>
  <c r="AH63" i="4"/>
  <c r="Z63" i="4"/>
  <c r="R63" i="4"/>
  <c r="J63" i="4"/>
  <c r="CX62" i="4"/>
  <c r="CP62" i="4"/>
  <c r="CH62" i="4"/>
  <c r="BZ62" i="4"/>
  <c r="BR62" i="4"/>
  <c r="BJ62" i="4"/>
  <c r="BB62" i="4"/>
  <c r="AT62" i="4"/>
  <c r="AL62" i="4"/>
  <c r="AD62" i="4"/>
  <c r="V62" i="4"/>
  <c r="N62" i="4"/>
  <c r="F62" i="4"/>
  <c r="CT61" i="4"/>
  <c r="CL61" i="4"/>
  <c r="CD61" i="4"/>
  <c r="BV61" i="4"/>
  <c r="BN61" i="4"/>
  <c r="BF61" i="4"/>
  <c r="AX61" i="4"/>
  <c r="AP61" i="4"/>
  <c r="AH61" i="4"/>
  <c r="Z61" i="4"/>
  <c r="R61" i="4"/>
  <c r="J61" i="4"/>
  <c r="CX60" i="4"/>
  <c r="CP60" i="4"/>
  <c r="CH60" i="4"/>
  <c r="BZ60" i="4"/>
  <c r="BR60" i="4"/>
  <c r="BJ60" i="4"/>
  <c r="BB60" i="4"/>
  <c r="AT60" i="4"/>
  <c r="AL60" i="4"/>
  <c r="AD60" i="4"/>
  <c r="V60" i="4"/>
  <c r="N60" i="4"/>
  <c r="F60" i="4"/>
  <c r="CT59" i="4"/>
  <c r="CL59" i="4"/>
  <c r="CD59" i="4"/>
  <c r="BV59" i="4"/>
  <c r="BN59" i="4"/>
  <c r="BF59" i="4"/>
  <c r="AX59" i="4"/>
  <c r="AP59" i="4"/>
  <c r="AH59" i="4"/>
  <c r="Z59" i="4"/>
  <c r="R59" i="4"/>
  <c r="J59" i="4"/>
  <c r="CX58" i="4"/>
  <c r="CP58" i="4"/>
  <c r="CH58" i="4"/>
  <c r="BZ58" i="4"/>
  <c r="BR58" i="4"/>
  <c r="BJ58" i="4"/>
  <c r="BB58" i="4"/>
  <c r="AT58" i="4"/>
  <c r="AL58" i="4"/>
  <c r="AD58" i="4"/>
  <c r="V58" i="4"/>
  <c r="N58" i="4"/>
  <c r="F58" i="4"/>
  <c r="CT57" i="4"/>
  <c r="BG77" i="4"/>
  <c r="CL74" i="4"/>
  <c r="E74" i="4"/>
  <c r="AO73" i="4"/>
  <c r="BY72" i="4"/>
  <c r="M72" i="4"/>
  <c r="AW71" i="4"/>
  <c r="Q71" i="4"/>
  <c r="CG70" i="4"/>
  <c r="BA70" i="4"/>
  <c r="U70" i="4"/>
  <c r="CK69" i="4"/>
  <c r="BE69" i="4"/>
  <c r="Y69" i="4"/>
  <c r="CZ68" i="4"/>
  <c r="CJ68" i="4"/>
  <c r="BT68" i="4"/>
  <c r="BD68" i="4"/>
  <c r="AN68" i="4"/>
  <c r="AB68" i="4"/>
  <c r="R68" i="4"/>
  <c r="G68" i="4"/>
  <c r="CR67" i="4"/>
  <c r="CH67" i="4"/>
  <c r="BX67" i="4"/>
  <c r="BO67" i="4"/>
  <c r="BF67" i="4"/>
  <c r="AW67" i="4"/>
  <c r="AO67" i="4"/>
  <c r="AG67" i="4"/>
  <c r="Y67" i="4"/>
  <c r="Q67" i="4"/>
  <c r="I67" i="4"/>
  <c r="CW66" i="4"/>
  <c r="CO66" i="4"/>
  <c r="CG66" i="4"/>
  <c r="BY66" i="4"/>
  <c r="BQ66" i="4"/>
  <c r="BI66" i="4"/>
  <c r="BA66" i="4"/>
  <c r="AS66" i="4"/>
  <c r="AK66" i="4"/>
  <c r="AC66" i="4"/>
  <c r="U66" i="4"/>
  <c r="M66" i="4"/>
  <c r="E66" i="4"/>
  <c r="CS65" i="4"/>
  <c r="CK65" i="4"/>
  <c r="CC65" i="4"/>
  <c r="BU65" i="4"/>
  <c r="BM65" i="4"/>
  <c r="BE65" i="4"/>
  <c r="AW65" i="4"/>
  <c r="AO65" i="4"/>
  <c r="AG65" i="4"/>
  <c r="Y65" i="4"/>
  <c r="Q65" i="4"/>
  <c r="I65" i="4"/>
  <c r="CW64" i="4"/>
  <c r="CO64" i="4"/>
  <c r="CG64" i="4"/>
  <c r="BY64" i="4"/>
  <c r="BQ64" i="4"/>
  <c r="BI64" i="4"/>
  <c r="BA64" i="4"/>
  <c r="AS64" i="4"/>
  <c r="AK64" i="4"/>
  <c r="AC64" i="4"/>
  <c r="U64" i="4"/>
  <c r="M64" i="4"/>
  <c r="E64" i="4"/>
  <c r="CS63" i="4"/>
  <c r="CK63" i="4"/>
  <c r="CC63" i="4"/>
  <c r="BU63" i="4"/>
  <c r="BM63" i="4"/>
  <c r="BE63" i="4"/>
  <c r="AW63" i="4"/>
  <c r="AO63" i="4"/>
  <c r="AG63" i="4"/>
  <c r="Y63" i="4"/>
  <c r="Q63" i="4"/>
  <c r="I63" i="4"/>
  <c r="CW62" i="4"/>
  <c r="CO62" i="4"/>
  <c r="CG62" i="4"/>
  <c r="BY62" i="4"/>
  <c r="BQ62" i="4"/>
  <c r="BI62" i="4"/>
  <c r="BA62" i="4"/>
  <c r="AS62" i="4"/>
  <c r="AK62" i="4"/>
  <c r="AC62" i="4"/>
  <c r="U62" i="4"/>
  <c r="M62" i="4"/>
  <c r="E62" i="4"/>
  <c r="CS61" i="4"/>
  <c r="CK61" i="4"/>
  <c r="CC61" i="4"/>
  <c r="BU61" i="4"/>
  <c r="BM61" i="4"/>
  <c r="BE61" i="4"/>
  <c r="AW61" i="4"/>
  <c r="AO61" i="4"/>
  <c r="AG61" i="4"/>
  <c r="Y61" i="4"/>
  <c r="Q61" i="4"/>
  <c r="I61" i="4"/>
  <c r="CW60" i="4"/>
  <c r="CO60" i="4"/>
  <c r="CG60" i="4"/>
  <c r="BY60" i="4"/>
  <c r="BQ60" i="4"/>
  <c r="BI60" i="4"/>
  <c r="BA60" i="4"/>
  <c r="AS60" i="4"/>
  <c r="AK60" i="4"/>
  <c r="AC60" i="4"/>
  <c r="U60" i="4"/>
  <c r="M60" i="4"/>
  <c r="E60" i="4"/>
  <c r="CS59" i="4"/>
  <c r="CK59" i="4"/>
  <c r="CC59" i="4"/>
  <c r="BU59" i="4"/>
  <c r="BM59" i="4"/>
  <c r="BE59" i="4"/>
  <c r="AW59" i="4"/>
  <c r="AO59" i="4"/>
  <c r="AG59" i="4"/>
  <c r="Y59" i="4"/>
  <c r="Q59" i="4"/>
  <c r="I59" i="4"/>
  <c r="CW58" i="4"/>
  <c r="CO58" i="4"/>
  <c r="CG58" i="4"/>
  <c r="BY58" i="4"/>
  <c r="BQ58" i="4"/>
  <c r="CQ76" i="4"/>
  <c r="BV74" i="4"/>
  <c r="CS73" i="4"/>
  <c r="AG73" i="4"/>
  <c r="BQ72" i="4"/>
  <c r="E72" i="4"/>
  <c r="AT71" i="4"/>
  <c r="N71" i="4"/>
  <c r="CD70" i="4"/>
  <c r="AX70" i="4"/>
  <c r="R70" i="4"/>
  <c r="CH69" i="4"/>
  <c r="BB69" i="4"/>
  <c r="V69" i="4"/>
  <c r="CW68" i="4"/>
  <c r="CG68" i="4"/>
  <c r="BQ68" i="4"/>
  <c r="BA68" i="4"/>
  <c r="AK68" i="4"/>
  <c r="AA68" i="4"/>
  <c r="P68" i="4"/>
  <c r="E68" i="4"/>
  <c r="CQ67" i="4"/>
  <c r="CF67" i="4"/>
  <c r="BW67" i="4"/>
  <c r="BN67" i="4"/>
  <c r="BE67" i="4"/>
  <c r="AV67" i="4"/>
  <c r="AN67" i="4"/>
  <c r="AF67" i="4"/>
  <c r="X67" i="4"/>
  <c r="P67" i="4"/>
  <c r="H67" i="4"/>
  <c r="CV66" i="4"/>
  <c r="CN66" i="4"/>
  <c r="CF66" i="4"/>
  <c r="BX66" i="4"/>
  <c r="BP66" i="4"/>
  <c r="BH66" i="4"/>
  <c r="AZ66" i="4"/>
  <c r="AR66" i="4"/>
  <c r="AJ66" i="4"/>
  <c r="AB66" i="4"/>
  <c r="T66" i="4"/>
  <c r="L66" i="4"/>
  <c r="CZ65" i="4"/>
  <c r="CR65" i="4"/>
  <c r="CJ65" i="4"/>
  <c r="CB65" i="4"/>
  <c r="BT65" i="4"/>
  <c r="BL65" i="4"/>
  <c r="BD65" i="4"/>
  <c r="AV65" i="4"/>
  <c r="AN65" i="4"/>
  <c r="AF65" i="4"/>
  <c r="X65" i="4"/>
  <c r="P65" i="4"/>
  <c r="H65" i="4"/>
  <c r="CV64" i="4"/>
  <c r="CN64" i="4"/>
  <c r="CF64" i="4"/>
  <c r="BX64" i="4"/>
  <c r="BP64" i="4"/>
  <c r="BH64" i="4"/>
  <c r="AZ64" i="4"/>
  <c r="AR64" i="4"/>
  <c r="AJ64" i="4"/>
  <c r="AB64" i="4"/>
  <c r="T64" i="4"/>
  <c r="L64" i="4"/>
  <c r="CZ63" i="4"/>
  <c r="CR63" i="4"/>
  <c r="CJ63" i="4"/>
  <c r="CB63" i="4"/>
  <c r="BT63" i="4"/>
  <c r="BL63" i="4"/>
  <c r="BD63" i="4"/>
  <c r="AV63" i="4"/>
  <c r="AN63" i="4"/>
  <c r="AF63" i="4"/>
  <c r="X63" i="4"/>
  <c r="P63" i="4"/>
  <c r="H63" i="4"/>
  <c r="CV62" i="4"/>
  <c r="CN62" i="4"/>
  <c r="CF62" i="4"/>
  <c r="BX62" i="4"/>
  <c r="BP62" i="4"/>
  <c r="BH62" i="4"/>
  <c r="AZ62" i="4"/>
  <c r="AR62" i="4"/>
  <c r="AJ62" i="4"/>
  <c r="AB62" i="4"/>
  <c r="T62" i="4"/>
  <c r="L62" i="4"/>
  <c r="CZ61" i="4"/>
  <c r="CR61" i="4"/>
  <c r="CJ61" i="4"/>
  <c r="CB61" i="4"/>
  <c r="BT61" i="4"/>
  <c r="BL61" i="4"/>
  <c r="BD61" i="4"/>
  <c r="AV61" i="4"/>
  <c r="AN61" i="4"/>
  <c r="AF61" i="4"/>
  <c r="X61" i="4"/>
  <c r="P61" i="4"/>
  <c r="H61" i="4"/>
  <c r="CV60" i="4"/>
  <c r="CN60" i="4"/>
  <c r="CF60" i="4"/>
  <c r="BX60" i="4"/>
  <c r="BP60" i="4"/>
  <c r="BH60" i="4"/>
  <c r="AZ60" i="4"/>
  <c r="AR60" i="4"/>
  <c r="AJ60" i="4"/>
  <c r="AB60" i="4"/>
  <c r="T60" i="4"/>
  <c r="L60" i="4"/>
  <c r="CZ59" i="4"/>
  <c r="CR59" i="4"/>
  <c r="CJ59" i="4"/>
  <c r="CB59" i="4"/>
  <c r="BT59" i="4"/>
  <c r="BL59" i="4"/>
  <c r="BD59" i="4"/>
  <c r="AV59" i="4"/>
  <c r="AN59" i="4"/>
  <c r="AF59" i="4"/>
  <c r="X59" i="4"/>
  <c r="P59" i="4"/>
  <c r="H59" i="4"/>
  <c r="CV58" i="4"/>
  <c r="CN58" i="4"/>
  <c r="CF58" i="4"/>
  <c r="BX58" i="4"/>
  <c r="BP58" i="4"/>
  <c r="BH58" i="4"/>
  <c r="AZ58" i="4"/>
  <c r="AR58" i="4"/>
  <c r="AJ58" i="4"/>
  <c r="AB58" i="4"/>
  <c r="T58" i="4"/>
  <c r="L58" i="4"/>
  <c r="CZ57" i="4"/>
  <c r="CR57" i="4"/>
  <c r="CJ57" i="4"/>
  <c r="CB57" i="4"/>
  <c r="BT57" i="4"/>
  <c r="BL57" i="4"/>
  <c r="BD57" i="4"/>
  <c r="AV57" i="4"/>
  <c r="AN57" i="4"/>
  <c r="AF57" i="4"/>
  <c r="X57" i="4"/>
  <c r="P57" i="4"/>
  <c r="AZ76" i="4"/>
  <c r="BY70" i="4"/>
  <c r="BO68" i="4"/>
  <c r="BV67" i="4"/>
  <c r="G67" i="4"/>
  <c r="AQ66" i="4"/>
  <c r="CA65" i="4"/>
  <c r="O65" i="4"/>
  <c r="AY64" i="4"/>
  <c r="CI63" i="4"/>
  <c r="W63" i="4"/>
  <c r="CM62" i="4"/>
  <c r="BG62" i="4"/>
  <c r="AA62" i="4"/>
  <c r="CQ61" i="4"/>
  <c r="BK61" i="4"/>
  <c r="AE61" i="4"/>
  <c r="CU60" i="4"/>
  <c r="BO60" i="4"/>
  <c r="AI60" i="4"/>
  <c r="CY59" i="4"/>
  <c r="BS59" i="4"/>
  <c r="AM59" i="4"/>
  <c r="G59" i="4"/>
  <c r="BW58" i="4"/>
  <c r="BD58" i="4"/>
  <c r="AN58" i="4"/>
  <c r="X58" i="4"/>
  <c r="H58" i="4"/>
  <c r="CN57" i="4"/>
  <c r="CA57" i="4"/>
  <c r="BN57" i="4"/>
  <c r="BA57" i="4"/>
  <c r="AO57" i="4"/>
  <c r="AB57" i="4"/>
  <c r="O57" i="4"/>
  <c r="CZ56" i="4"/>
  <c r="CO56" i="4"/>
  <c r="CE56" i="4"/>
  <c r="BT56" i="4"/>
  <c r="BI56" i="4"/>
  <c r="AY56" i="4"/>
  <c r="AN56" i="4"/>
  <c r="AC56" i="4"/>
  <c r="S56" i="4"/>
  <c r="I56" i="4"/>
  <c r="CW55" i="4"/>
  <c r="CO55" i="4"/>
  <c r="CG55" i="4"/>
  <c r="BY55" i="4"/>
  <c r="BQ55" i="4"/>
  <c r="BI55" i="4"/>
  <c r="BA55" i="4"/>
  <c r="AS55" i="4"/>
  <c r="AK55" i="4"/>
  <c r="AC55" i="4"/>
  <c r="U55" i="4"/>
  <c r="M55" i="4"/>
  <c r="E55" i="4"/>
  <c r="CS54" i="4"/>
  <c r="CK54" i="4"/>
  <c r="CC54" i="4"/>
  <c r="BU54" i="4"/>
  <c r="BM54" i="4"/>
  <c r="BE54" i="4"/>
  <c r="AW54" i="4"/>
  <c r="AO54" i="4"/>
  <c r="AG54" i="4"/>
  <c r="Y54" i="4"/>
  <c r="Q54" i="4"/>
  <c r="I54" i="4"/>
  <c r="CW53" i="4"/>
  <c r="CO53" i="4"/>
  <c r="CG53" i="4"/>
  <c r="BY53" i="4"/>
  <c r="BQ53" i="4"/>
  <c r="BI53" i="4"/>
  <c r="BA53" i="4"/>
  <c r="AS53" i="4"/>
  <c r="AK53" i="4"/>
  <c r="AC53" i="4"/>
  <c r="U53" i="4"/>
  <c r="M53" i="4"/>
  <c r="E53" i="4"/>
  <c r="CS52" i="4"/>
  <c r="CK52" i="4"/>
  <c r="CC52" i="4"/>
  <c r="BU52" i="4"/>
  <c r="BM52" i="4"/>
  <c r="BE52" i="4"/>
  <c r="AW52" i="4"/>
  <c r="AO52" i="4"/>
  <c r="AG52" i="4"/>
  <c r="Y52" i="4"/>
  <c r="Q52" i="4"/>
  <c r="I52" i="4"/>
  <c r="CW51" i="4"/>
  <c r="CO51" i="4"/>
  <c r="CG51" i="4"/>
  <c r="BY51" i="4"/>
  <c r="BQ51" i="4"/>
  <c r="BI51" i="4"/>
  <c r="BA51" i="4"/>
  <c r="AS51" i="4"/>
  <c r="AK51" i="4"/>
  <c r="AC51" i="4"/>
  <c r="U51" i="4"/>
  <c r="M51" i="4"/>
  <c r="E51" i="4"/>
  <c r="CS50" i="4"/>
  <c r="CK50" i="4"/>
  <c r="CC50" i="4"/>
  <c r="BU50" i="4"/>
  <c r="BM50" i="4"/>
  <c r="BE50" i="4"/>
  <c r="AW50" i="4"/>
  <c r="AO50" i="4"/>
  <c r="AG50" i="4"/>
  <c r="Y50" i="4"/>
  <c r="Q50" i="4"/>
  <c r="I50" i="4"/>
  <c r="CW49" i="4"/>
  <c r="CO49" i="4"/>
  <c r="CG49" i="4"/>
  <c r="BY49" i="4"/>
  <c r="BQ49" i="4"/>
  <c r="BI49" i="4"/>
  <c r="BA49" i="4"/>
  <c r="AS49" i="4"/>
  <c r="AK49" i="4"/>
  <c r="AC49" i="4"/>
  <c r="U49" i="4"/>
  <c r="M49" i="4"/>
  <c r="E49" i="4"/>
  <c r="CS48" i="4"/>
  <c r="CK48" i="4"/>
  <c r="CC48" i="4"/>
  <c r="BU48" i="4"/>
  <c r="BM48" i="4"/>
  <c r="BE48" i="4"/>
  <c r="AW48" i="4"/>
  <c r="AO48" i="4"/>
  <c r="AG48" i="4"/>
  <c r="Y48" i="4"/>
  <c r="Q48" i="4"/>
  <c r="I48" i="4"/>
  <c r="CW47" i="4"/>
  <c r="CO47" i="4"/>
  <c r="CG47" i="4"/>
  <c r="BY47" i="4"/>
  <c r="BQ47" i="4"/>
  <c r="BI47" i="4"/>
  <c r="BA47" i="4"/>
  <c r="AS47" i="4"/>
  <c r="AK47" i="4"/>
  <c r="AC47" i="4"/>
  <c r="U47" i="4"/>
  <c r="M47" i="4"/>
  <c r="E47" i="4"/>
  <c r="CS46" i="4"/>
  <c r="CK46" i="4"/>
  <c r="CC46" i="4"/>
  <c r="BU46" i="4"/>
  <c r="BM46" i="4"/>
  <c r="BE46" i="4"/>
  <c r="AW46" i="4"/>
  <c r="AO46" i="4"/>
  <c r="AG46" i="4"/>
  <c r="Y46" i="4"/>
  <c r="Q46" i="4"/>
  <c r="BF74" i="4"/>
  <c r="AS70" i="4"/>
  <c r="AY68" i="4"/>
  <c r="BM67" i="4"/>
  <c r="CU66" i="4"/>
  <c r="AI66" i="4"/>
  <c r="BS65" i="4"/>
  <c r="G65" i="4"/>
  <c r="AQ64" i="4"/>
  <c r="CA63" i="4"/>
  <c r="T63" i="4"/>
  <c r="CJ62" i="4"/>
  <c r="BD62" i="4"/>
  <c r="X62" i="4"/>
  <c r="CN61" i="4"/>
  <c r="BH61" i="4"/>
  <c r="AB61" i="4"/>
  <c r="CR60" i="4"/>
  <c r="BL60" i="4"/>
  <c r="AF60" i="4"/>
  <c r="CV59" i="4"/>
  <c r="BP59" i="4"/>
  <c r="AJ59" i="4"/>
  <c r="CZ58" i="4"/>
  <c r="BT58" i="4"/>
  <c r="BA58" i="4"/>
  <c r="AK58" i="4"/>
  <c r="U58" i="4"/>
  <c r="E58" i="4"/>
  <c r="CL57" i="4"/>
  <c r="BY57" i="4"/>
  <c r="BM57" i="4"/>
  <c r="AZ57" i="4"/>
  <c r="AM57" i="4"/>
  <c r="Z57" i="4"/>
  <c r="M57" i="4"/>
  <c r="CX56" i="4"/>
  <c r="CN56" i="4"/>
  <c r="CC56" i="4"/>
  <c r="BR56" i="4"/>
  <c r="BH56" i="4"/>
  <c r="AW56" i="4"/>
  <c r="AL56" i="4"/>
  <c r="AB56" i="4"/>
  <c r="Q56" i="4"/>
  <c r="H56" i="4"/>
  <c r="CV55" i="4"/>
  <c r="CN55" i="4"/>
  <c r="CF55" i="4"/>
  <c r="BX55" i="4"/>
  <c r="BP55" i="4"/>
  <c r="BH55" i="4"/>
  <c r="AZ55" i="4"/>
  <c r="AR55" i="4"/>
  <c r="AJ55" i="4"/>
  <c r="AB55" i="4"/>
  <c r="T55" i="4"/>
  <c r="L55" i="4"/>
  <c r="CZ54" i="4"/>
  <c r="CR54" i="4"/>
  <c r="CJ54" i="4"/>
  <c r="CB54" i="4"/>
  <c r="BT54" i="4"/>
  <c r="BL54" i="4"/>
  <c r="BD54" i="4"/>
  <c r="AV54" i="4"/>
  <c r="AN54" i="4"/>
  <c r="AF54" i="4"/>
  <c r="X54" i="4"/>
  <c r="P54" i="4"/>
  <c r="H54" i="4"/>
  <c r="CV53" i="4"/>
  <c r="CN53" i="4"/>
  <c r="CF53" i="4"/>
  <c r="BX53" i="4"/>
  <c r="BP53" i="4"/>
  <c r="BH53" i="4"/>
  <c r="AZ53" i="4"/>
  <c r="AR53" i="4"/>
  <c r="AJ53" i="4"/>
  <c r="AB53" i="4"/>
  <c r="T53" i="4"/>
  <c r="L53" i="4"/>
  <c r="CZ52" i="4"/>
  <c r="CR52" i="4"/>
  <c r="CJ52" i="4"/>
  <c r="CB52" i="4"/>
  <c r="BT52" i="4"/>
  <c r="BL52" i="4"/>
  <c r="BD52" i="4"/>
  <c r="AV52" i="4"/>
  <c r="AN52" i="4"/>
  <c r="AF52" i="4"/>
  <c r="X52" i="4"/>
  <c r="P52" i="4"/>
  <c r="H52" i="4"/>
  <c r="CV51" i="4"/>
  <c r="CN51" i="4"/>
  <c r="CF51" i="4"/>
  <c r="BX51" i="4"/>
  <c r="BP51" i="4"/>
  <c r="BH51" i="4"/>
  <c r="AZ51" i="4"/>
  <c r="AR51" i="4"/>
  <c r="AJ51" i="4"/>
  <c r="AB51" i="4"/>
  <c r="T51" i="4"/>
  <c r="L51" i="4"/>
  <c r="CZ50" i="4"/>
  <c r="CR50" i="4"/>
  <c r="CJ50" i="4"/>
  <c r="CB50" i="4"/>
  <c r="BT50" i="4"/>
  <c r="BL50" i="4"/>
  <c r="BD50" i="4"/>
  <c r="AV50" i="4"/>
  <c r="AN50" i="4"/>
  <c r="AF50" i="4"/>
  <c r="X50" i="4"/>
  <c r="P50" i="4"/>
  <c r="H50" i="4"/>
  <c r="CV49" i="4"/>
  <c r="CN49" i="4"/>
  <c r="CF49" i="4"/>
  <c r="BX49" i="4"/>
  <c r="BP49" i="4"/>
  <c r="BH49" i="4"/>
  <c r="AZ49" i="4"/>
  <c r="AR49" i="4"/>
  <c r="AJ49" i="4"/>
  <c r="AB49" i="4"/>
  <c r="T49" i="4"/>
  <c r="L49" i="4"/>
  <c r="CZ48" i="4"/>
  <c r="CR48" i="4"/>
  <c r="CJ48" i="4"/>
  <c r="CB48" i="4"/>
  <c r="BT48" i="4"/>
  <c r="BL48" i="4"/>
  <c r="BD48" i="4"/>
  <c r="AV48" i="4"/>
  <c r="AN48" i="4"/>
  <c r="AF48" i="4"/>
  <c r="X48" i="4"/>
  <c r="P48" i="4"/>
  <c r="H48" i="4"/>
  <c r="CV47" i="4"/>
  <c r="CN47" i="4"/>
  <c r="CF47" i="4"/>
  <c r="BX47" i="4"/>
  <c r="BP47" i="4"/>
  <c r="BH47" i="4"/>
  <c r="AZ47" i="4"/>
  <c r="AR47" i="4"/>
  <c r="AJ47" i="4"/>
  <c r="AB47" i="4"/>
  <c r="T47" i="4"/>
  <c r="L47" i="4"/>
  <c r="CZ46" i="4"/>
  <c r="CR46" i="4"/>
  <c r="CJ46" i="4"/>
  <c r="CK73" i="4"/>
  <c r="M70" i="4"/>
  <c r="AJ68" i="4"/>
  <c r="BD67" i="4"/>
  <c r="CM66" i="4"/>
  <c r="AA66" i="4"/>
  <c r="BK65" i="4"/>
  <c r="CU64" i="4"/>
  <c r="AI64" i="4"/>
  <c r="BS63" i="4"/>
  <c r="O63" i="4"/>
  <c r="CE62" i="4"/>
  <c r="AY62" i="4"/>
  <c r="S62" i="4"/>
  <c r="CI61" i="4"/>
  <c r="BC61" i="4"/>
  <c r="W61" i="4"/>
  <c r="CM60" i="4"/>
  <c r="BG60" i="4"/>
  <c r="AA60" i="4"/>
  <c r="CQ59" i="4"/>
  <c r="BK59" i="4"/>
  <c r="AE59" i="4"/>
  <c r="CU58" i="4"/>
  <c r="BO58" i="4"/>
  <c r="AY58" i="4"/>
  <c r="AI58" i="4"/>
  <c r="S58" i="4"/>
  <c r="CY57" i="4"/>
  <c r="CK57" i="4"/>
  <c r="BX57" i="4"/>
  <c r="BK57" i="4"/>
  <c r="AX57" i="4"/>
  <c r="AK57" i="4"/>
  <c r="Y57" i="4"/>
  <c r="L57" i="4"/>
  <c r="CW56" i="4"/>
  <c r="CM56" i="4"/>
  <c r="CB56" i="4"/>
  <c r="BQ56" i="4"/>
  <c r="BG56" i="4"/>
  <c r="AV56" i="4"/>
  <c r="AK56" i="4"/>
  <c r="AA56" i="4"/>
  <c r="P56" i="4"/>
  <c r="G56" i="4"/>
  <c r="CU55" i="4"/>
  <c r="CM55" i="4"/>
  <c r="CE55" i="4"/>
  <c r="BW55" i="4"/>
  <c r="BO55" i="4"/>
  <c r="BG55" i="4"/>
  <c r="AY55" i="4"/>
  <c r="AQ55" i="4"/>
  <c r="AI55" i="4"/>
  <c r="AA55" i="4"/>
  <c r="S55" i="4"/>
  <c r="K55" i="4"/>
  <c r="CY54" i="4"/>
  <c r="CQ54" i="4"/>
  <c r="CI54" i="4"/>
  <c r="CA54" i="4"/>
  <c r="BS54" i="4"/>
  <c r="BK54" i="4"/>
  <c r="BC54" i="4"/>
  <c r="AU54" i="4"/>
  <c r="AM54" i="4"/>
  <c r="AE54" i="4"/>
  <c r="W54" i="4"/>
  <c r="O54" i="4"/>
  <c r="G54" i="4"/>
  <c r="CU53" i="4"/>
  <c r="CM53" i="4"/>
  <c r="CE53" i="4"/>
  <c r="BW53" i="4"/>
  <c r="BO53" i="4"/>
  <c r="BG53" i="4"/>
  <c r="AY53" i="4"/>
  <c r="AQ53" i="4"/>
  <c r="AI53" i="4"/>
  <c r="AA53" i="4"/>
  <c r="S53" i="4"/>
  <c r="K53" i="4"/>
  <c r="CY52" i="4"/>
  <c r="CQ52" i="4"/>
  <c r="Y73" i="4"/>
  <c r="CC69" i="4"/>
  <c r="Z68" i="4"/>
  <c r="AU67" i="4"/>
  <c r="CE66" i="4"/>
  <c r="S66" i="4"/>
  <c r="BC65" i="4"/>
  <c r="CM64" i="4"/>
  <c r="AA64" i="4"/>
  <c r="BK63" i="4"/>
  <c r="L63" i="4"/>
  <c r="CB62" i="4"/>
  <c r="AV62" i="4"/>
  <c r="P62" i="4"/>
  <c r="CF61" i="4"/>
  <c r="AZ61" i="4"/>
  <c r="T61" i="4"/>
  <c r="CJ60" i="4"/>
  <c r="BD60" i="4"/>
  <c r="X60" i="4"/>
  <c r="CN59" i="4"/>
  <c r="BH59" i="4"/>
  <c r="AB59" i="4"/>
  <c r="CR58" i="4"/>
  <c r="BM58" i="4"/>
  <c r="AW58" i="4"/>
  <c r="AG58" i="4"/>
  <c r="Q58" i="4"/>
  <c r="CW57" i="4"/>
  <c r="CI57" i="4"/>
  <c r="BV57" i="4"/>
  <c r="BI57" i="4"/>
  <c r="AW57" i="4"/>
  <c r="AJ57" i="4"/>
  <c r="W57" i="4"/>
  <c r="J57" i="4"/>
  <c r="CV56" i="4"/>
  <c r="CK56" i="4"/>
  <c r="BZ56" i="4"/>
  <c r="BP56" i="4"/>
  <c r="BE56" i="4"/>
  <c r="AT56" i="4"/>
  <c r="AJ56" i="4"/>
  <c r="Y56" i="4"/>
  <c r="N56" i="4"/>
  <c r="F56" i="4"/>
  <c r="CT55" i="4"/>
  <c r="CL55" i="4"/>
  <c r="CD55" i="4"/>
  <c r="BV55" i="4"/>
  <c r="BN55" i="4"/>
  <c r="BF55" i="4"/>
  <c r="AX55" i="4"/>
  <c r="AP55" i="4"/>
  <c r="AH55" i="4"/>
  <c r="Z55" i="4"/>
  <c r="R55" i="4"/>
  <c r="J55" i="4"/>
  <c r="CX54" i="4"/>
  <c r="CP54" i="4"/>
  <c r="CH54" i="4"/>
  <c r="BZ54" i="4"/>
  <c r="BR54" i="4"/>
  <c r="BJ54" i="4"/>
  <c r="BB54" i="4"/>
  <c r="AT54" i="4"/>
  <c r="AL54" i="4"/>
  <c r="AD54" i="4"/>
  <c r="V54" i="4"/>
  <c r="N54" i="4"/>
  <c r="F54" i="4"/>
  <c r="CT53" i="4"/>
  <c r="CL53" i="4"/>
  <c r="CD53" i="4"/>
  <c r="BV53" i="4"/>
  <c r="BN53" i="4"/>
  <c r="BF53" i="4"/>
  <c r="AX53" i="4"/>
  <c r="AP53" i="4"/>
  <c r="AH53" i="4"/>
  <c r="Z53" i="4"/>
  <c r="R53" i="4"/>
  <c r="J53" i="4"/>
  <c r="CX52" i="4"/>
  <c r="CP52" i="4"/>
  <c r="CH52" i="4"/>
  <c r="BZ52" i="4"/>
  <c r="BR52" i="4"/>
  <c r="BJ52" i="4"/>
  <c r="BB52" i="4"/>
  <c r="AT52" i="4"/>
  <c r="AL52" i="4"/>
  <c r="AD52" i="4"/>
  <c r="V52" i="4"/>
  <c r="N52" i="4"/>
  <c r="F52" i="4"/>
  <c r="CT51" i="4"/>
  <c r="CL51" i="4"/>
  <c r="CD51" i="4"/>
  <c r="BV51" i="4"/>
  <c r="BN51" i="4"/>
  <c r="BF51" i="4"/>
  <c r="AX51" i="4"/>
  <c r="AP51" i="4"/>
  <c r="AH51" i="4"/>
  <c r="Z51" i="4"/>
  <c r="R51" i="4"/>
  <c r="J51" i="4"/>
  <c r="CX50" i="4"/>
  <c r="CP50" i="4"/>
  <c r="CH50" i="4"/>
  <c r="BZ50" i="4"/>
  <c r="BR50" i="4"/>
  <c r="BJ50" i="4"/>
  <c r="BB50" i="4"/>
  <c r="AT50" i="4"/>
  <c r="AL50" i="4"/>
  <c r="AD50" i="4"/>
  <c r="V50" i="4"/>
  <c r="N50" i="4"/>
  <c r="F50" i="4"/>
  <c r="CT49" i="4"/>
  <c r="CL49" i="4"/>
  <c r="CD49" i="4"/>
  <c r="BV49" i="4"/>
  <c r="BN49" i="4"/>
  <c r="BF49" i="4"/>
  <c r="AX49" i="4"/>
  <c r="AP49" i="4"/>
  <c r="AH49" i="4"/>
  <c r="Z49" i="4"/>
  <c r="R49" i="4"/>
  <c r="J49" i="4"/>
  <c r="CX48" i="4"/>
  <c r="CP48" i="4"/>
  <c r="CH48" i="4"/>
  <c r="BZ48" i="4"/>
  <c r="BR48" i="4"/>
  <c r="BJ48" i="4"/>
  <c r="BB48" i="4"/>
  <c r="AT48" i="4"/>
  <c r="AL48" i="4"/>
  <c r="AD48" i="4"/>
  <c r="V48" i="4"/>
  <c r="N48" i="4"/>
  <c r="F48" i="4"/>
  <c r="CT47" i="4"/>
  <c r="CL47" i="4"/>
  <c r="CD47" i="4"/>
  <c r="BV47" i="4"/>
  <c r="BN47" i="4"/>
  <c r="BF47" i="4"/>
  <c r="AX47" i="4"/>
  <c r="AP47" i="4"/>
  <c r="AH47" i="4"/>
  <c r="Z47" i="4"/>
  <c r="R47" i="4"/>
  <c r="J47" i="4"/>
  <c r="CX46" i="4"/>
  <c r="CP46" i="4"/>
  <c r="CH46" i="4"/>
  <c r="BZ46" i="4"/>
  <c r="BR46" i="4"/>
  <c r="BJ46" i="4"/>
  <c r="BB46" i="4"/>
  <c r="AT46" i="4"/>
  <c r="AL46" i="4"/>
  <c r="AD46" i="4"/>
  <c r="V46" i="4"/>
  <c r="N46" i="4"/>
  <c r="BI72" i="4"/>
  <c r="AW69" i="4"/>
  <c r="O68" i="4"/>
  <c r="AM67" i="4"/>
  <c r="BW66" i="4"/>
  <c r="K66" i="4"/>
  <c r="AU65" i="4"/>
  <c r="CE64" i="4"/>
  <c r="S64" i="4"/>
  <c r="BC63" i="4"/>
  <c r="G63" i="4"/>
  <c r="BW62" i="4"/>
  <c r="AQ62" i="4"/>
  <c r="K62" i="4"/>
  <c r="CA61" i="4"/>
  <c r="AU61" i="4"/>
  <c r="O61" i="4"/>
  <c r="CE60" i="4"/>
  <c r="AY60" i="4"/>
  <c r="S60" i="4"/>
  <c r="CI59" i="4"/>
  <c r="BC59" i="4"/>
  <c r="W59" i="4"/>
  <c r="CM58" i="4"/>
  <c r="BL58" i="4"/>
  <c r="AV58" i="4"/>
  <c r="AF58" i="4"/>
  <c r="P58" i="4"/>
  <c r="CV57" i="4"/>
  <c r="CG57" i="4"/>
  <c r="BU57" i="4"/>
  <c r="BH57" i="4"/>
  <c r="AU57" i="4"/>
  <c r="AH57" i="4"/>
  <c r="U57" i="4"/>
  <c r="I57" i="4"/>
  <c r="CU56" i="4"/>
  <c r="CJ56" i="4"/>
  <c r="BY56" i="4"/>
  <c r="BO56" i="4"/>
  <c r="BD56" i="4"/>
  <c r="AS56" i="4"/>
  <c r="AI56" i="4"/>
  <c r="X56" i="4"/>
  <c r="M56" i="4"/>
  <c r="E56" i="4"/>
  <c r="CS55" i="4"/>
  <c r="CK55" i="4"/>
  <c r="CC55" i="4"/>
  <c r="BU55" i="4"/>
  <c r="BM55" i="4"/>
  <c r="BE55" i="4"/>
  <c r="AW55" i="4"/>
  <c r="AO55" i="4"/>
  <c r="AG55" i="4"/>
  <c r="Y55" i="4"/>
  <c r="Q55" i="4"/>
  <c r="I55" i="4"/>
  <c r="CW54" i="4"/>
  <c r="CO54" i="4"/>
  <c r="CG54" i="4"/>
  <c r="BY54" i="4"/>
  <c r="BQ54" i="4"/>
  <c r="BI54" i="4"/>
  <c r="BA54" i="4"/>
  <c r="AS54" i="4"/>
  <c r="AK54" i="4"/>
  <c r="AC54" i="4"/>
  <c r="U54" i="4"/>
  <c r="M54" i="4"/>
  <c r="E54" i="4"/>
  <c r="CS53" i="4"/>
  <c r="CK53" i="4"/>
  <c r="CC53" i="4"/>
  <c r="BU53" i="4"/>
  <c r="BM53" i="4"/>
  <c r="BE53" i="4"/>
  <c r="AW53" i="4"/>
  <c r="AO53" i="4"/>
  <c r="AG53" i="4"/>
  <c r="Y53" i="4"/>
  <c r="Q53" i="4"/>
  <c r="I53" i="4"/>
  <c r="CW52" i="4"/>
  <c r="CO52" i="4"/>
  <c r="CG52" i="4"/>
  <c r="BY52" i="4"/>
  <c r="BQ52" i="4"/>
  <c r="BI52" i="4"/>
  <c r="BA52" i="4"/>
  <c r="AS52" i="4"/>
  <c r="AK52" i="4"/>
  <c r="AC52" i="4"/>
  <c r="U52" i="4"/>
  <c r="M52" i="4"/>
  <c r="E52" i="4"/>
  <c r="CS51" i="4"/>
  <c r="CK51" i="4"/>
  <c r="CC51" i="4"/>
  <c r="BU51" i="4"/>
  <c r="BM51" i="4"/>
  <c r="BE51" i="4"/>
  <c r="AW51" i="4"/>
  <c r="AO51" i="4"/>
  <c r="AG51" i="4"/>
  <c r="Y51" i="4"/>
  <c r="Q51" i="4"/>
  <c r="I51" i="4"/>
  <c r="CW50" i="4"/>
  <c r="CO50" i="4"/>
  <c r="CG50" i="4"/>
  <c r="BY50" i="4"/>
  <c r="BQ50" i="4"/>
  <c r="BI50" i="4"/>
  <c r="BA50" i="4"/>
  <c r="AS50" i="4"/>
  <c r="AK50" i="4"/>
  <c r="AC50" i="4"/>
  <c r="U50" i="4"/>
  <c r="M50" i="4"/>
  <c r="E50" i="4"/>
  <c r="CS49" i="4"/>
  <c r="CK49" i="4"/>
  <c r="CC49" i="4"/>
  <c r="BU49" i="4"/>
  <c r="BM49" i="4"/>
  <c r="BE49" i="4"/>
  <c r="AW49" i="4"/>
  <c r="AO49" i="4"/>
  <c r="AG49" i="4"/>
  <c r="Y49" i="4"/>
  <c r="Q49" i="4"/>
  <c r="I49" i="4"/>
  <c r="CW48" i="4"/>
  <c r="CO48" i="4"/>
  <c r="CG48" i="4"/>
  <c r="BY48" i="4"/>
  <c r="BQ48" i="4"/>
  <c r="BI48" i="4"/>
  <c r="BA48" i="4"/>
  <c r="CS71" i="4"/>
  <c r="T69" i="4"/>
  <c r="CZ67" i="4"/>
  <c r="AE67" i="4"/>
  <c r="BO66" i="4"/>
  <c r="CY65" i="4"/>
  <c r="AM65" i="4"/>
  <c r="BW64" i="4"/>
  <c r="K64" i="4"/>
  <c r="AU63" i="4"/>
  <c r="CZ62" i="4"/>
  <c r="BT62" i="4"/>
  <c r="AN62" i="4"/>
  <c r="H62" i="4"/>
  <c r="BX61" i="4"/>
  <c r="AR61" i="4"/>
  <c r="L61" i="4"/>
  <c r="CB60" i="4"/>
  <c r="AV60" i="4"/>
  <c r="P60" i="4"/>
  <c r="CF59" i="4"/>
  <c r="AZ59" i="4"/>
  <c r="T59" i="4"/>
  <c r="CJ58" i="4"/>
  <c r="BI58" i="4"/>
  <c r="AS58" i="4"/>
  <c r="AC58" i="4"/>
  <c r="M58" i="4"/>
  <c r="CS57" i="4"/>
  <c r="CF57" i="4"/>
  <c r="BS57" i="4"/>
  <c r="BF57" i="4"/>
  <c r="AS57" i="4"/>
  <c r="AG57" i="4"/>
  <c r="T57" i="4"/>
  <c r="H57" i="4"/>
  <c r="CS56" i="4"/>
  <c r="CH56" i="4"/>
  <c r="BX56" i="4"/>
  <c r="BM56" i="4"/>
  <c r="BB56" i="4"/>
  <c r="AR56" i="4"/>
  <c r="AG56" i="4"/>
  <c r="V56" i="4"/>
  <c r="L56" i="4"/>
  <c r="CZ55" i="4"/>
  <c r="CR55" i="4"/>
  <c r="CJ55" i="4"/>
  <c r="CB55" i="4"/>
  <c r="BT55" i="4"/>
  <c r="BL55" i="4"/>
  <c r="BD55" i="4"/>
  <c r="AV55" i="4"/>
  <c r="AN55" i="4"/>
  <c r="AF55" i="4"/>
  <c r="X55" i="4"/>
  <c r="P55" i="4"/>
  <c r="H55" i="4"/>
  <c r="CV54" i="4"/>
  <c r="CN54" i="4"/>
  <c r="CF54" i="4"/>
  <c r="BX54" i="4"/>
  <c r="BP54" i="4"/>
  <c r="BH54" i="4"/>
  <c r="AZ54" i="4"/>
  <c r="AR54" i="4"/>
  <c r="AJ54" i="4"/>
  <c r="AB54" i="4"/>
  <c r="T54" i="4"/>
  <c r="L54" i="4"/>
  <c r="CZ53" i="4"/>
  <c r="CR53" i="4"/>
  <c r="CJ53" i="4"/>
  <c r="CB53" i="4"/>
  <c r="BT53" i="4"/>
  <c r="BL53" i="4"/>
  <c r="BD53" i="4"/>
  <c r="AV53" i="4"/>
  <c r="AN53" i="4"/>
  <c r="AF53" i="4"/>
  <c r="X53" i="4"/>
  <c r="P53" i="4"/>
  <c r="H53" i="4"/>
  <c r="CV52" i="4"/>
  <c r="CN52" i="4"/>
  <c r="CF52" i="4"/>
  <c r="BX52" i="4"/>
  <c r="BP52" i="4"/>
  <c r="BH52" i="4"/>
  <c r="AZ52" i="4"/>
  <c r="AR52" i="4"/>
  <c r="AJ52" i="4"/>
  <c r="AB52" i="4"/>
  <c r="T52" i="4"/>
  <c r="L52" i="4"/>
  <c r="CZ51" i="4"/>
  <c r="CR51" i="4"/>
  <c r="CJ51" i="4"/>
  <c r="CB51" i="4"/>
  <c r="BT51" i="4"/>
  <c r="BL51" i="4"/>
  <c r="BD51" i="4"/>
  <c r="AV51" i="4"/>
  <c r="AN51" i="4"/>
  <c r="AF51" i="4"/>
  <c r="X51" i="4"/>
  <c r="P51" i="4"/>
  <c r="H51" i="4"/>
  <c r="CV50" i="4"/>
  <c r="CN50" i="4"/>
  <c r="CF50" i="4"/>
  <c r="BX50" i="4"/>
  <c r="BP50" i="4"/>
  <c r="BH50" i="4"/>
  <c r="AZ50" i="4"/>
  <c r="AR50" i="4"/>
  <c r="AJ50" i="4"/>
  <c r="AB50" i="4"/>
  <c r="T50" i="4"/>
  <c r="L50" i="4"/>
  <c r="CZ49" i="4"/>
  <c r="CR49" i="4"/>
  <c r="CJ49" i="4"/>
  <c r="CB49" i="4"/>
  <c r="BT49" i="4"/>
  <c r="BL49" i="4"/>
  <c r="BD49" i="4"/>
  <c r="AV49" i="4"/>
  <c r="AN49" i="4"/>
  <c r="AF49" i="4"/>
  <c r="X49" i="4"/>
  <c r="P49" i="4"/>
  <c r="H49" i="4"/>
  <c r="CV48" i="4"/>
  <c r="CN48" i="4"/>
  <c r="CF48" i="4"/>
  <c r="BX48" i="4"/>
  <c r="BP48" i="4"/>
  <c r="BH48" i="4"/>
  <c r="AZ48" i="4"/>
  <c r="AR48" i="4"/>
  <c r="AJ48" i="4"/>
  <c r="AB48" i="4"/>
  <c r="T48" i="4"/>
  <c r="L48" i="4"/>
  <c r="CZ47" i="4"/>
  <c r="CR47" i="4"/>
  <c r="CJ47" i="4"/>
  <c r="CB47" i="4"/>
  <c r="BT47" i="4"/>
  <c r="BL47" i="4"/>
  <c r="BD47" i="4"/>
  <c r="AV47" i="4"/>
  <c r="AN47" i="4"/>
  <c r="AF47" i="4"/>
  <c r="X47" i="4"/>
  <c r="P47" i="4"/>
  <c r="H47" i="4"/>
  <c r="CV46" i="4"/>
  <c r="CN46" i="4"/>
  <c r="CF46" i="4"/>
  <c r="BX46" i="4"/>
  <c r="BP46" i="4"/>
  <c r="BH46" i="4"/>
  <c r="AZ46" i="4"/>
  <c r="AO71" i="4"/>
  <c r="CU68" i="4"/>
  <c r="CP67" i="4"/>
  <c r="W67" i="4"/>
  <c r="BG66" i="4"/>
  <c r="CQ65" i="4"/>
  <c r="AE65" i="4"/>
  <c r="BO64" i="4"/>
  <c r="CY63" i="4"/>
  <c r="AM63" i="4"/>
  <c r="CU62" i="4"/>
  <c r="BO62" i="4"/>
  <c r="AI62" i="4"/>
  <c r="CY61" i="4"/>
  <c r="BS61" i="4"/>
  <c r="AM61" i="4"/>
  <c r="G61" i="4"/>
  <c r="BW60" i="4"/>
  <c r="AQ60" i="4"/>
  <c r="K60" i="4"/>
  <c r="CA59" i="4"/>
  <c r="AU59" i="4"/>
  <c r="O59" i="4"/>
  <c r="CE58" i="4"/>
  <c r="BG58" i="4"/>
  <c r="AQ58" i="4"/>
  <c r="AA58" i="4"/>
  <c r="K58" i="4"/>
  <c r="CQ57" i="4"/>
  <c r="CD57" i="4"/>
  <c r="BQ57" i="4"/>
  <c r="BE57" i="4"/>
  <c r="AR57" i="4"/>
  <c r="AE57" i="4"/>
  <c r="R57" i="4"/>
  <c r="G57" i="4"/>
  <c r="CR56" i="4"/>
  <c r="CG56" i="4"/>
  <c r="BW56" i="4"/>
  <c r="BL56" i="4"/>
  <c r="BA56" i="4"/>
  <c r="AQ56" i="4"/>
  <c r="AF56" i="4"/>
  <c r="U56" i="4"/>
  <c r="K56" i="4"/>
  <c r="CY55" i="4"/>
  <c r="CQ55" i="4"/>
  <c r="CI55" i="4"/>
  <c r="CA55" i="4"/>
  <c r="BS55" i="4"/>
  <c r="BK55" i="4"/>
  <c r="BC55" i="4"/>
  <c r="AU55" i="4"/>
  <c r="AM55" i="4"/>
  <c r="AE55" i="4"/>
  <c r="W55" i="4"/>
  <c r="O55" i="4"/>
  <c r="G55" i="4"/>
  <c r="CU54" i="4"/>
  <c r="CM54" i="4"/>
  <c r="CE54" i="4"/>
  <c r="BW54" i="4"/>
  <c r="BO54" i="4"/>
  <c r="BG54" i="4"/>
  <c r="AY54" i="4"/>
  <c r="AQ54" i="4"/>
  <c r="AI54" i="4"/>
  <c r="AA54" i="4"/>
  <c r="S54" i="4"/>
  <c r="K54" i="4"/>
  <c r="CY53" i="4"/>
  <c r="CQ53" i="4"/>
  <c r="CI53" i="4"/>
  <c r="CA53" i="4"/>
  <c r="BS53" i="4"/>
  <c r="BK53" i="4"/>
  <c r="BC53" i="4"/>
  <c r="AU53" i="4"/>
  <c r="AM53" i="4"/>
  <c r="AE53" i="4"/>
  <c r="W53" i="4"/>
  <c r="O53" i="4"/>
  <c r="G53" i="4"/>
  <c r="CU52" i="4"/>
  <c r="CM52" i="4"/>
  <c r="CE52" i="4"/>
  <c r="BW52" i="4"/>
  <c r="BO52" i="4"/>
  <c r="BG52" i="4"/>
  <c r="AY52" i="4"/>
  <c r="AQ52" i="4"/>
  <c r="AI52" i="4"/>
  <c r="AA52" i="4"/>
  <c r="S52" i="4"/>
  <c r="K52" i="4"/>
  <c r="CY51" i="4"/>
  <c r="CQ51" i="4"/>
  <c r="CI51" i="4"/>
  <c r="CA51" i="4"/>
  <c r="BS51" i="4"/>
  <c r="BK51" i="4"/>
  <c r="BC51" i="4"/>
  <c r="AU51" i="4"/>
  <c r="AM51" i="4"/>
  <c r="AE51" i="4"/>
  <c r="W51" i="4"/>
  <c r="O51" i="4"/>
  <c r="G51" i="4"/>
  <c r="CU50" i="4"/>
  <c r="CM50" i="4"/>
  <c r="CE50" i="4"/>
  <c r="BW50" i="4"/>
  <c r="BO50" i="4"/>
  <c r="BG50" i="4"/>
  <c r="AY50" i="4"/>
  <c r="AQ50" i="4"/>
  <c r="AI50" i="4"/>
  <c r="AA50" i="4"/>
  <c r="S50" i="4"/>
  <c r="K50" i="4"/>
  <c r="CY49" i="4"/>
  <c r="CQ49" i="4"/>
  <c r="CI49" i="4"/>
  <c r="CA49" i="4"/>
  <c r="BS49" i="4"/>
  <c r="BK49" i="4"/>
  <c r="BC49" i="4"/>
  <c r="AU49" i="4"/>
  <c r="AM49" i="4"/>
  <c r="AE49" i="4"/>
  <c r="W49" i="4"/>
  <c r="O49" i="4"/>
  <c r="G49" i="4"/>
  <c r="CU48" i="4"/>
  <c r="CM48" i="4"/>
  <c r="CE48" i="4"/>
  <c r="BW48" i="4"/>
  <c r="BO48" i="4"/>
  <c r="BG48" i="4"/>
  <c r="AY48" i="4"/>
  <c r="AQ48" i="4"/>
  <c r="AI48" i="4"/>
  <c r="AA48" i="4"/>
  <c r="S48" i="4"/>
  <c r="K48" i="4"/>
  <c r="CY47" i="4"/>
  <c r="CQ47" i="4"/>
  <c r="CI47" i="4"/>
  <c r="CA47" i="4"/>
  <c r="BS47" i="4"/>
  <c r="BK47" i="4"/>
  <c r="BC47" i="4"/>
  <c r="AU47" i="4"/>
  <c r="AM47" i="4"/>
  <c r="AE47" i="4"/>
  <c r="W47" i="4"/>
  <c r="O47" i="4"/>
  <c r="G47" i="4"/>
  <c r="CU46" i="4"/>
  <c r="CM46" i="4"/>
  <c r="CE46" i="4"/>
  <c r="BW46" i="4"/>
  <c r="BO46" i="4"/>
  <c r="BG46" i="4"/>
  <c r="AY46" i="4"/>
  <c r="AQ46" i="4"/>
  <c r="AI46" i="4"/>
  <c r="I71" i="4"/>
  <c r="CQ63" i="4"/>
  <c r="CZ60" i="4"/>
  <c r="BE58" i="4"/>
  <c r="AP57" i="4"/>
  <c r="AZ56" i="4"/>
  <c r="BZ55" i="4"/>
  <c r="N55" i="4"/>
  <c r="AX54" i="4"/>
  <c r="CH53" i="4"/>
  <c r="V53" i="4"/>
  <c r="BV52" i="4"/>
  <c r="AP52" i="4"/>
  <c r="J52" i="4"/>
  <c r="BZ51" i="4"/>
  <c r="AT51" i="4"/>
  <c r="N51" i="4"/>
  <c r="CD50" i="4"/>
  <c r="AX50" i="4"/>
  <c r="R50" i="4"/>
  <c r="CH49" i="4"/>
  <c r="BB49" i="4"/>
  <c r="V49" i="4"/>
  <c r="CL48" i="4"/>
  <c r="BF48" i="4"/>
  <c r="AH48" i="4"/>
  <c r="M48" i="4"/>
  <c r="CM47" i="4"/>
  <c r="BR47" i="4"/>
  <c r="AW47" i="4"/>
  <c r="AA47" i="4"/>
  <c r="F47" i="4"/>
  <c r="CG46" i="4"/>
  <c r="BQ46" i="4"/>
  <c r="BA46" i="4"/>
  <c r="AM46" i="4"/>
  <c r="AA46" i="4"/>
  <c r="P46" i="4"/>
  <c r="G46" i="4"/>
  <c r="CU45" i="4"/>
  <c r="CM45" i="4"/>
  <c r="CE45" i="4"/>
  <c r="BW45" i="4"/>
  <c r="BO45" i="4"/>
  <c r="BG45" i="4"/>
  <c r="AY45" i="4"/>
  <c r="AQ45" i="4"/>
  <c r="AI45" i="4"/>
  <c r="AA45" i="4"/>
  <c r="S45" i="4"/>
  <c r="K45" i="4"/>
  <c r="CY44" i="4"/>
  <c r="CQ44" i="4"/>
  <c r="CI44" i="4"/>
  <c r="CA44" i="4"/>
  <c r="BS44" i="4"/>
  <c r="BK44" i="4"/>
  <c r="BC44" i="4"/>
  <c r="AU44" i="4"/>
  <c r="AM44" i="4"/>
  <c r="AE44" i="4"/>
  <c r="W44" i="4"/>
  <c r="O44" i="4"/>
  <c r="G44" i="4"/>
  <c r="CU43" i="4"/>
  <c r="CM43" i="4"/>
  <c r="CE43" i="4"/>
  <c r="BW43" i="4"/>
  <c r="BO43" i="4"/>
  <c r="BG43" i="4"/>
  <c r="AY43" i="4"/>
  <c r="AQ43" i="4"/>
  <c r="AI43" i="4"/>
  <c r="AA43" i="4"/>
  <c r="S43" i="4"/>
  <c r="K43" i="4"/>
  <c r="CY42" i="4"/>
  <c r="CQ42" i="4"/>
  <c r="CI42" i="4"/>
  <c r="CA42" i="4"/>
  <c r="BS42" i="4"/>
  <c r="BK42" i="4"/>
  <c r="BC42" i="4"/>
  <c r="AU42" i="4"/>
  <c r="AM42" i="4"/>
  <c r="AE42" i="4"/>
  <c r="W42" i="4"/>
  <c r="O42" i="4"/>
  <c r="G42" i="4"/>
  <c r="CU41" i="4"/>
  <c r="CM41" i="4"/>
  <c r="CE41" i="4"/>
  <c r="BW41" i="4"/>
  <c r="BO41" i="4"/>
  <c r="BG41" i="4"/>
  <c r="AY41" i="4"/>
  <c r="AQ41" i="4"/>
  <c r="AI41" i="4"/>
  <c r="AA41" i="4"/>
  <c r="S41" i="4"/>
  <c r="CE68" i="4"/>
  <c r="AE63" i="4"/>
  <c r="BT60" i="4"/>
  <c r="AO58" i="4"/>
  <c r="AC57" i="4"/>
  <c r="AO56" i="4"/>
  <c r="BR55" i="4"/>
  <c r="F55" i="4"/>
  <c r="AP54" i="4"/>
  <c r="BZ53" i="4"/>
  <c r="N53" i="4"/>
  <c r="BS52" i="4"/>
  <c r="AM52" i="4"/>
  <c r="G52" i="4"/>
  <c r="BW51" i="4"/>
  <c r="AQ51" i="4"/>
  <c r="K51" i="4"/>
  <c r="CA50" i="4"/>
  <c r="AU50" i="4"/>
  <c r="O50" i="4"/>
  <c r="CE49" i="4"/>
  <c r="AY49" i="4"/>
  <c r="S49" i="4"/>
  <c r="CI48" i="4"/>
  <c r="BC48" i="4"/>
  <c r="AE48" i="4"/>
  <c r="J48" i="4"/>
  <c r="CK47" i="4"/>
  <c r="BO47" i="4"/>
  <c r="AT47" i="4"/>
  <c r="Y47" i="4"/>
  <c r="CY46" i="4"/>
  <c r="CD46" i="4"/>
  <c r="BN46" i="4"/>
  <c r="AX46" i="4"/>
  <c r="AK46" i="4"/>
  <c r="Z46" i="4"/>
  <c r="O46" i="4"/>
  <c r="F46" i="4"/>
  <c r="CT45" i="4"/>
  <c r="CL45" i="4"/>
  <c r="CD45" i="4"/>
  <c r="BV45" i="4"/>
  <c r="BN45" i="4"/>
  <c r="BF45" i="4"/>
  <c r="AX45" i="4"/>
  <c r="AP45" i="4"/>
  <c r="AH45" i="4"/>
  <c r="CE67" i="4"/>
  <c r="CR62" i="4"/>
  <c r="AN60" i="4"/>
  <c r="Y58" i="4"/>
  <c r="Q57" i="4"/>
  <c r="AD56" i="4"/>
  <c r="BJ55" i="4"/>
  <c r="CT54" i="4"/>
  <c r="AH54" i="4"/>
  <c r="BR53" i="4"/>
  <c r="F53" i="4"/>
  <c r="BN52" i="4"/>
  <c r="AH52" i="4"/>
  <c r="CX51" i="4"/>
  <c r="BR51" i="4"/>
  <c r="AL51" i="4"/>
  <c r="F51" i="4"/>
  <c r="BV50" i="4"/>
  <c r="AP50" i="4"/>
  <c r="J50" i="4"/>
  <c r="BZ49" i="4"/>
  <c r="AT49" i="4"/>
  <c r="N49" i="4"/>
  <c r="CD48" i="4"/>
  <c r="AX48" i="4"/>
  <c r="AC48" i="4"/>
  <c r="G48" i="4"/>
  <c r="CH47" i="4"/>
  <c r="BM47" i="4"/>
  <c r="AQ47" i="4"/>
  <c r="V47" i="4"/>
  <c r="CW46" i="4"/>
  <c r="CB46" i="4"/>
  <c r="BL46" i="4"/>
  <c r="AV46" i="4"/>
  <c r="AJ46" i="4"/>
  <c r="X46" i="4"/>
  <c r="M46" i="4"/>
  <c r="E46" i="4"/>
  <c r="CS45" i="4"/>
  <c r="CK45" i="4"/>
  <c r="CC45" i="4"/>
  <c r="BU45" i="4"/>
  <c r="BM45" i="4"/>
  <c r="BE45" i="4"/>
  <c r="AW45" i="4"/>
  <c r="AO45" i="4"/>
  <c r="AG45" i="4"/>
  <c r="Y45" i="4"/>
  <c r="Q45" i="4"/>
  <c r="I45" i="4"/>
  <c r="CW44" i="4"/>
  <c r="CO44" i="4"/>
  <c r="CG44" i="4"/>
  <c r="BY44" i="4"/>
  <c r="BQ44" i="4"/>
  <c r="BI44" i="4"/>
  <c r="BA44" i="4"/>
  <c r="AS44" i="4"/>
  <c r="AK44" i="4"/>
  <c r="AC44" i="4"/>
  <c r="U44" i="4"/>
  <c r="M44" i="4"/>
  <c r="E44" i="4"/>
  <c r="CS43" i="4"/>
  <c r="CK43" i="4"/>
  <c r="CC43" i="4"/>
  <c r="BU43" i="4"/>
  <c r="BM43" i="4"/>
  <c r="BE43" i="4"/>
  <c r="AW43" i="4"/>
  <c r="AO43" i="4"/>
  <c r="AG43" i="4"/>
  <c r="Y43" i="4"/>
  <c r="Q43" i="4"/>
  <c r="I43" i="4"/>
  <c r="CW42" i="4"/>
  <c r="CO42" i="4"/>
  <c r="CG42" i="4"/>
  <c r="BY42" i="4"/>
  <c r="BQ42" i="4"/>
  <c r="BI42" i="4"/>
  <c r="BA42" i="4"/>
  <c r="AS42" i="4"/>
  <c r="AK42" i="4"/>
  <c r="O67" i="4"/>
  <c r="BL62" i="4"/>
  <c r="H60" i="4"/>
  <c r="I58" i="4"/>
  <c r="E57" i="4"/>
  <c r="T56" i="4"/>
  <c r="BB55" i="4"/>
  <c r="CL54" i="4"/>
  <c r="Z54" i="4"/>
  <c r="BJ53" i="4"/>
  <c r="CT52" i="4"/>
  <c r="BK52" i="4"/>
  <c r="AE52" i="4"/>
  <c r="CU51" i="4"/>
  <c r="BO51" i="4"/>
  <c r="AI51" i="4"/>
  <c r="CY50" i="4"/>
  <c r="BS50" i="4"/>
  <c r="AM50" i="4"/>
  <c r="G50" i="4"/>
  <c r="BW49" i="4"/>
  <c r="AQ49" i="4"/>
  <c r="K49" i="4"/>
  <c r="CA48" i="4"/>
  <c r="AU48" i="4"/>
  <c r="Z48" i="4"/>
  <c r="E48" i="4"/>
  <c r="CE47" i="4"/>
  <c r="BJ47" i="4"/>
  <c r="AO47" i="4"/>
  <c r="S47" i="4"/>
  <c r="CT46" i="4"/>
  <c r="CA46" i="4"/>
  <c r="BK46" i="4"/>
  <c r="AU46" i="4"/>
  <c r="AH46" i="4"/>
  <c r="W46" i="4"/>
  <c r="L46" i="4"/>
  <c r="CZ45" i="4"/>
  <c r="CR45" i="4"/>
  <c r="CJ45" i="4"/>
  <c r="CB45" i="4"/>
  <c r="BT45" i="4"/>
  <c r="BL45" i="4"/>
  <c r="BD45" i="4"/>
  <c r="AV45" i="4"/>
  <c r="AN45" i="4"/>
  <c r="AF45" i="4"/>
  <c r="X45" i="4"/>
  <c r="P45" i="4"/>
  <c r="H45" i="4"/>
  <c r="CV44" i="4"/>
  <c r="CN44" i="4"/>
  <c r="CF44" i="4"/>
  <c r="BX44" i="4"/>
  <c r="BP44" i="4"/>
  <c r="BH44" i="4"/>
  <c r="AZ44" i="4"/>
  <c r="AR44" i="4"/>
  <c r="AJ44" i="4"/>
  <c r="AB44" i="4"/>
  <c r="T44" i="4"/>
  <c r="L44" i="4"/>
  <c r="CZ43" i="4"/>
  <c r="CR43" i="4"/>
  <c r="CJ43" i="4"/>
  <c r="CB43" i="4"/>
  <c r="BT43" i="4"/>
  <c r="BL43" i="4"/>
  <c r="BD43" i="4"/>
  <c r="AV43" i="4"/>
  <c r="AN43" i="4"/>
  <c r="AF43" i="4"/>
  <c r="X43" i="4"/>
  <c r="P43" i="4"/>
  <c r="H43" i="4"/>
  <c r="CV42" i="4"/>
  <c r="CN42" i="4"/>
  <c r="CF42" i="4"/>
  <c r="BX42" i="4"/>
  <c r="BP42" i="4"/>
  <c r="BH42" i="4"/>
  <c r="AZ42" i="4"/>
  <c r="AR42" i="4"/>
  <c r="AJ42" i="4"/>
  <c r="AB42" i="4"/>
  <c r="AY66" i="4"/>
  <c r="AF62" i="4"/>
  <c r="BX59" i="4"/>
  <c r="CO57" i="4"/>
  <c r="CP56" i="4"/>
  <c r="J56" i="4"/>
  <c r="AT55" i="4"/>
  <c r="CD54" i="4"/>
  <c r="R54" i="4"/>
  <c r="BB53" i="4"/>
  <c r="CL52" i="4"/>
  <c r="BF52" i="4"/>
  <c r="Z52" i="4"/>
  <c r="CP51" i="4"/>
  <c r="BJ51" i="4"/>
  <c r="AD51" i="4"/>
  <c r="CT50" i="4"/>
  <c r="BN50" i="4"/>
  <c r="AH50" i="4"/>
  <c r="CX49" i="4"/>
  <c r="BR49" i="4"/>
  <c r="AL49" i="4"/>
  <c r="F49" i="4"/>
  <c r="BV48" i="4"/>
  <c r="AS48" i="4"/>
  <c r="W48" i="4"/>
  <c r="CX47" i="4"/>
  <c r="CC47" i="4"/>
  <c r="BG47" i="4"/>
  <c r="AL47" i="4"/>
  <c r="Q47" i="4"/>
  <c r="CQ46" i="4"/>
  <c r="BY46" i="4"/>
  <c r="BI46" i="4"/>
  <c r="AS46" i="4"/>
  <c r="AF46" i="4"/>
  <c r="U46" i="4"/>
  <c r="K46" i="4"/>
  <c r="CY45" i="4"/>
  <c r="CQ45" i="4"/>
  <c r="CI45" i="4"/>
  <c r="CA45" i="4"/>
  <c r="BS45" i="4"/>
  <c r="BK45" i="4"/>
  <c r="BC45" i="4"/>
  <c r="AU45" i="4"/>
  <c r="AM45" i="4"/>
  <c r="AE45" i="4"/>
  <c r="W45" i="4"/>
  <c r="O45" i="4"/>
  <c r="G45" i="4"/>
  <c r="CU44" i="4"/>
  <c r="CM44" i="4"/>
  <c r="CE44" i="4"/>
  <c r="BW44" i="4"/>
  <c r="BO44" i="4"/>
  <c r="BG44" i="4"/>
  <c r="AY44" i="4"/>
  <c r="AQ44" i="4"/>
  <c r="AI44" i="4"/>
  <c r="AA44" i="4"/>
  <c r="S44" i="4"/>
  <c r="K44" i="4"/>
  <c r="CY43" i="4"/>
  <c r="CQ43" i="4"/>
  <c r="CI43" i="4"/>
  <c r="CA43" i="4"/>
  <c r="BS43" i="4"/>
  <c r="BK43" i="4"/>
  <c r="BC43" i="4"/>
  <c r="AU43" i="4"/>
  <c r="AM43" i="4"/>
  <c r="AE43" i="4"/>
  <c r="W43" i="4"/>
  <c r="O43" i="4"/>
  <c r="G43" i="4"/>
  <c r="CU42" i="4"/>
  <c r="CM42" i="4"/>
  <c r="CE42" i="4"/>
  <c r="BW42" i="4"/>
  <c r="BO42" i="4"/>
  <c r="BG42" i="4"/>
  <c r="AY42" i="4"/>
  <c r="AQ42" i="4"/>
  <c r="AI42" i="4"/>
  <c r="AA42" i="4"/>
  <c r="S42" i="4"/>
  <c r="K42" i="4"/>
  <c r="CY41" i="4"/>
  <c r="CQ41" i="4"/>
  <c r="CI41" i="4"/>
  <c r="W65" i="4"/>
  <c r="BP61" i="4"/>
  <c r="L59" i="4"/>
  <c r="BP57" i="4"/>
  <c r="BU56" i="4"/>
  <c r="CP55" i="4"/>
  <c r="AD55" i="4"/>
  <c r="BN54" i="4"/>
  <c r="CX53" i="4"/>
  <c r="AL53" i="4"/>
  <c r="CD52" i="4"/>
  <c r="AX52" i="4"/>
  <c r="R52" i="4"/>
  <c r="CH51" i="4"/>
  <c r="BB51" i="4"/>
  <c r="V51" i="4"/>
  <c r="CL50" i="4"/>
  <c r="BF50" i="4"/>
  <c r="Z50" i="4"/>
  <c r="CP49" i="4"/>
  <c r="BJ49" i="4"/>
  <c r="AD49" i="4"/>
  <c r="CT48" i="4"/>
  <c r="BN48" i="4"/>
  <c r="AM48" i="4"/>
  <c r="R48" i="4"/>
  <c r="CS47" i="4"/>
  <c r="BW47" i="4"/>
  <c r="BB47" i="4"/>
  <c r="AG47" i="4"/>
  <c r="K47" i="4"/>
  <c r="CL46" i="4"/>
  <c r="BT46" i="4"/>
  <c r="BD46" i="4"/>
  <c r="AP46" i="4"/>
  <c r="AC46" i="4"/>
  <c r="S46" i="4"/>
  <c r="I46" i="4"/>
  <c r="CW45" i="4"/>
  <c r="CO45" i="4"/>
  <c r="CG45" i="4"/>
  <c r="BY45" i="4"/>
  <c r="BQ45" i="4"/>
  <c r="BI45" i="4"/>
  <c r="BA45" i="4"/>
  <c r="AS45" i="4"/>
  <c r="AK45" i="4"/>
  <c r="AC45" i="4"/>
  <c r="U45" i="4"/>
  <c r="M45" i="4"/>
  <c r="E45" i="4"/>
  <c r="CS44" i="4"/>
  <c r="CK44" i="4"/>
  <c r="CC44" i="4"/>
  <c r="BU44" i="4"/>
  <c r="BM44" i="4"/>
  <c r="BE44" i="4"/>
  <c r="AW44" i="4"/>
  <c r="AO44" i="4"/>
  <c r="AG44" i="4"/>
  <c r="Y44" i="4"/>
  <c r="Q44" i="4"/>
  <c r="I44" i="4"/>
  <c r="CW43" i="4"/>
  <c r="CO43" i="4"/>
  <c r="CG43" i="4"/>
  <c r="BY43" i="4"/>
  <c r="BQ43" i="4"/>
  <c r="BI43" i="4"/>
  <c r="BA43" i="4"/>
  <c r="AS43" i="4"/>
  <c r="AK43" i="4"/>
  <c r="AC43" i="4"/>
  <c r="U43" i="4"/>
  <c r="M43" i="4"/>
  <c r="E43" i="4"/>
  <c r="CS42" i="4"/>
  <c r="CK42" i="4"/>
  <c r="CC42" i="4"/>
  <c r="BU42" i="4"/>
  <c r="BM42" i="4"/>
  <c r="BE42" i="4"/>
  <c r="AW42" i="4"/>
  <c r="BG64" i="4"/>
  <c r="AJ61" i="4"/>
  <c r="CB58" i="4"/>
  <c r="BC57" i="4"/>
  <c r="BJ56" i="4"/>
  <c r="CH55" i="4"/>
  <c r="V55" i="4"/>
  <c r="BF54" i="4"/>
  <c r="CP53" i="4"/>
  <c r="AD53" i="4"/>
  <c r="CA52" i="4"/>
  <c r="AU52" i="4"/>
  <c r="O52" i="4"/>
  <c r="CE51" i="4"/>
  <c r="AY51" i="4"/>
  <c r="S51" i="4"/>
  <c r="CI50" i="4"/>
  <c r="BC50" i="4"/>
  <c r="W50" i="4"/>
  <c r="CM49" i="4"/>
  <c r="BG49" i="4"/>
  <c r="AA49" i="4"/>
  <c r="CQ48" i="4"/>
  <c r="BK48" i="4"/>
  <c r="AK48" i="4"/>
  <c r="O48" i="4"/>
  <c r="CP47" i="4"/>
  <c r="BU47" i="4"/>
  <c r="AY47" i="4"/>
  <c r="AD47" i="4"/>
  <c r="I47" i="4"/>
  <c r="CI46" i="4"/>
  <c r="BS46" i="4"/>
  <c r="BC46" i="4"/>
  <c r="AN46" i="4"/>
  <c r="AB46" i="4"/>
  <c r="R46" i="4"/>
  <c r="H46" i="4"/>
  <c r="CV45" i="4"/>
  <c r="CN45" i="4"/>
  <c r="CF45" i="4"/>
  <c r="BX45" i="4"/>
  <c r="BP45" i="4"/>
  <c r="BH45" i="4"/>
  <c r="AZ45" i="4"/>
  <c r="AR45" i="4"/>
  <c r="AJ45" i="4"/>
  <c r="AB45" i="4"/>
  <c r="T45" i="4"/>
  <c r="L45" i="4"/>
  <c r="CZ44" i="4"/>
  <c r="CR44" i="4"/>
  <c r="CJ44" i="4"/>
  <c r="CB44" i="4"/>
  <c r="BT44" i="4"/>
  <c r="BL44" i="4"/>
  <c r="BD44" i="4"/>
  <c r="AV44" i="4"/>
  <c r="AN44" i="4"/>
  <c r="AF44" i="4"/>
  <c r="X44" i="4"/>
  <c r="P44" i="4"/>
  <c r="H44" i="4"/>
  <c r="CV43" i="4"/>
  <c r="CN43" i="4"/>
  <c r="CF43" i="4"/>
  <c r="BX43" i="4"/>
  <c r="BP43" i="4"/>
  <c r="BH43" i="4"/>
  <c r="AZ43" i="4"/>
  <c r="AR43" i="4"/>
  <c r="AJ43" i="4"/>
  <c r="AB43" i="4"/>
  <c r="T43" i="4"/>
  <c r="L43" i="4"/>
  <c r="CZ42" i="4"/>
  <c r="CR42" i="4"/>
  <c r="CJ42" i="4"/>
  <c r="CB42" i="4"/>
  <c r="BT42" i="4"/>
  <c r="BL42" i="4"/>
  <c r="BD42" i="4"/>
  <c r="AV42" i="4"/>
  <c r="AN42" i="4"/>
  <c r="AF42" i="4"/>
  <c r="CI65" i="4"/>
  <c r="J54" i="4"/>
  <c r="CQ50" i="4"/>
  <c r="AP48" i="4"/>
  <c r="BV46" i="4"/>
  <c r="CH45" i="4"/>
  <c r="Z45" i="4"/>
  <c r="CP44" i="4"/>
  <c r="BJ44" i="4"/>
  <c r="AD44" i="4"/>
  <c r="CT43" i="4"/>
  <c r="BN43" i="4"/>
  <c r="AH43" i="4"/>
  <c r="CX42" i="4"/>
  <c r="BR42" i="4"/>
  <c r="AO42" i="4"/>
  <c r="X42" i="4"/>
  <c r="M42" i="4"/>
  <c r="CX41" i="4"/>
  <c r="CN41" i="4"/>
  <c r="CC41" i="4"/>
  <c r="BT41" i="4"/>
  <c r="BK41" i="4"/>
  <c r="BB41" i="4"/>
  <c r="AS41" i="4"/>
  <c r="AJ41" i="4"/>
  <c r="Z41" i="4"/>
  <c r="Q41" i="4"/>
  <c r="I41" i="4"/>
  <c r="CW40" i="4"/>
  <c r="CO40" i="4"/>
  <c r="CG40" i="4"/>
  <c r="BY40" i="4"/>
  <c r="BQ40" i="4"/>
  <c r="BI40" i="4"/>
  <c r="BA40" i="4"/>
  <c r="AS40" i="4"/>
  <c r="AK40" i="4"/>
  <c r="AC40" i="4"/>
  <c r="U40" i="4"/>
  <c r="M40" i="4"/>
  <c r="E40" i="4"/>
  <c r="CS39" i="4"/>
  <c r="CK39" i="4"/>
  <c r="CC39" i="4"/>
  <c r="BU39" i="4"/>
  <c r="BM39" i="4"/>
  <c r="BE39" i="4"/>
  <c r="AW39" i="4"/>
  <c r="AO39" i="4"/>
  <c r="AG39" i="4"/>
  <c r="Y39" i="4"/>
  <c r="Q39" i="4"/>
  <c r="I39" i="4"/>
  <c r="CW38" i="4"/>
  <c r="CO38" i="4"/>
  <c r="CG38" i="4"/>
  <c r="BY38" i="4"/>
  <c r="BQ38" i="4"/>
  <c r="BI38" i="4"/>
  <c r="BA38" i="4"/>
  <c r="AS38" i="4"/>
  <c r="AK38" i="4"/>
  <c r="AC38" i="4"/>
  <c r="U38" i="4"/>
  <c r="M38" i="4"/>
  <c r="E38" i="4"/>
  <c r="CS37" i="4"/>
  <c r="CK37" i="4"/>
  <c r="CC37" i="4"/>
  <c r="BU37" i="4"/>
  <c r="BM37" i="4"/>
  <c r="BE37" i="4"/>
  <c r="AW37" i="4"/>
  <c r="AO37" i="4"/>
  <c r="AG37" i="4"/>
  <c r="Y37" i="4"/>
  <c r="Q37" i="4"/>
  <c r="I37" i="4"/>
  <c r="CW36" i="4"/>
  <c r="CO36" i="4"/>
  <c r="CG36" i="4"/>
  <c r="BY36" i="4"/>
  <c r="BQ36" i="4"/>
  <c r="BI36" i="4"/>
  <c r="BA36" i="4"/>
  <c r="CV61" i="4"/>
  <c r="AT53" i="4"/>
  <c r="BK50" i="4"/>
  <c r="U48" i="4"/>
  <c r="BF46" i="4"/>
  <c r="BZ45" i="4"/>
  <c r="V45" i="4"/>
  <c r="CL44" i="4"/>
  <c r="BF44" i="4"/>
  <c r="Z44" i="4"/>
  <c r="CP43" i="4"/>
  <c r="BJ43" i="4"/>
  <c r="AD43" i="4"/>
  <c r="CT42" i="4"/>
  <c r="BN42" i="4"/>
  <c r="AL42" i="4"/>
  <c r="V42" i="4"/>
  <c r="L42" i="4"/>
  <c r="CW41" i="4"/>
  <c r="CL41" i="4"/>
  <c r="CB41" i="4"/>
  <c r="BS41" i="4"/>
  <c r="BJ41" i="4"/>
  <c r="BA41" i="4"/>
  <c r="AR41" i="4"/>
  <c r="AH41" i="4"/>
  <c r="Y41" i="4"/>
  <c r="P41" i="4"/>
  <c r="H41" i="4"/>
  <c r="CV40" i="4"/>
  <c r="CN40" i="4"/>
  <c r="CF40" i="4"/>
  <c r="BX40" i="4"/>
  <c r="BP40" i="4"/>
  <c r="BH40" i="4"/>
  <c r="AZ40" i="4"/>
  <c r="AR40" i="4"/>
  <c r="AJ40" i="4"/>
  <c r="AB40" i="4"/>
  <c r="T40" i="4"/>
  <c r="L40" i="4"/>
  <c r="CZ39" i="4"/>
  <c r="CR39" i="4"/>
  <c r="CJ39" i="4"/>
  <c r="CB39" i="4"/>
  <c r="BT39" i="4"/>
  <c r="BL39" i="4"/>
  <c r="BD39" i="4"/>
  <c r="AV39" i="4"/>
  <c r="AN39" i="4"/>
  <c r="AF39" i="4"/>
  <c r="X39" i="4"/>
  <c r="P39" i="4"/>
  <c r="H39" i="4"/>
  <c r="CV38" i="4"/>
  <c r="CN38" i="4"/>
  <c r="CF38" i="4"/>
  <c r="BX38" i="4"/>
  <c r="BP38" i="4"/>
  <c r="BH38" i="4"/>
  <c r="AZ38" i="4"/>
  <c r="AR38" i="4"/>
  <c r="AJ38" i="4"/>
  <c r="AB38" i="4"/>
  <c r="T38" i="4"/>
  <c r="L38" i="4"/>
  <c r="CZ37" i="4"/>
  <c r="CR37" i="4"/>
  <c r="CJ37" i="4"/>
  <c r="CB37" i="4"/>
  <c r="BT37" i="4"/>
  <c r="BL37" i="4"/>
  <c r="BD37" i="4"/>
  <c r="AV37" i="4"/>
  <c r="AN37" i="4"/>
  <c r="AF37" i="4"/>
  <c r="X37" i="4"/>
  <c r="P37" i="4"/>
  <c r="H37" i="4"/>
  <c r="CV36" i="4"/>
  <c r="CN36" i="4"/>
  <c r="CF36" i="4"/>
  <c r="BX36" i="4"/>
  <c r="BP36" i="4"/>
  <c r="BH36" i="4"/>
  <c r="AZ36" i="4"/>
  <c r="AR36" i="4"/>
  <c r="AJ36" i="4"/>
  <c r="AB36" i="4"/>
  <c r="T36" i="4"/>
  <c r="L36" i="4"/>
  <c r="CZ35" i="4"/>
  <c r="CR35" i="4"/>
  <c r="AR59" i="4"/>
  <c r="CI52" i="4"/>
  <c r="AE50" i="4"/>
  <c r="CU47" i="4"/>
  <c r="AR46" i="4"/>
  <c r="BR45" i="4"/>
  <c r="R45" i="4"/>
  <c r="CH44" i="4"/>
  <c r="BB44" i="4"/>
  <c r="V44" i="4"/>
  <c r="CL43" i="4"/>
  <c r="BF43" i="4"/>
  <c r="Z43" i="4"/>
  <c r="CP42" i="4"/>
  <c r="BJ42" i="4"/>
  <c r="AH42" i="4"/>
  <c r="U42" i="4"/>
  <c r="J42" i="4"/>
  <c r="CV41" i="4"/>
  <c r="CK41" i="4"/>
  <c r="CA41" i="4"/>
  <c r="BR41" i="4"/>
  <c r="BI41" i="4"/>
  <c r="AZ41" i="4"/>
  <c r="AP41" i="4"/>
  <c r="AG41" i="4"/>
  <c r="X41" i="4"/>
  <c r="O41" i="4"/>
  <c r="G41" i="4"/>
  <c r="CU40" i="4"/>
  <c r="CM40" i="4"/>
  <c r="CE40" i="4"/>
  <c r="BW40" i="4"/>
  <c r="BO40" i="4"/>
  <c r="BG40" i="4"/>
  <c r="AY40" i="4"/>
  <c r="AQ40" i="4"/>
  <c r="AI40" i="4"/>
  <c r="AA40" i="4"/>
  <c r="S40" i="4"/>
  <c r="K40" i="4"/>
  <c r="CY39" i="4"/>
  <c r="CQ39" i="4"/>
  <c r="CI39" i="4"/>
  <c r="CA39" i="4"/>
  <c r="BS39" i="4"/>
  <c r="BK39" i="4"/>
  <c r="BC39" i="4"/>
  <c r="AU39" i="4"/>
  <c r="AM39" i="4"/>
  <c r="AE39" i="4"/>
  <c r="W39" i="4"/>
  <c r="O39" i="4"/>
  <c r="G39" i="4"/>
  <c r="CU38" i="4"/>
  <c r="CM38" i="4"/>
  <c r="CE38" i="4"/>
  <c r="BW38" i="4"/>
  <c r="BO38" i="4"/>
  <c r="BG38" i="4"/>
  <c r="AY38" i="4"/>
  <c r="AQ38" i="4"/>
  <c r="AI38" i="4"/>
  <c r="AA38" i="4"/>
  <c r="S38" i="4"/>
  <c r="K38" i="4"/>
  <c r="CY37" i="4"/>
  <c r="CQ37" i="4"/>
  <c r="CI37" i="4"/>
  <c r="CA37" i="4"/>
  <c r="BS37" i="4"/>
  <c r="BK37" i="4"/>
  <c r="BC37" i="4"/>
  <c r="AU37" i="4"/>
  <c r="AM37" i="4"/>
  <c r="AE37" i="4"/>
  <c r="W37" i="4"/>
  <c r="O37" i="4"/>
  <c r="G37" i="4"/>
  <c r="CU36" i="4"/>
  <c r="CM36" i="4"/>
  <c r="CE36" i="4"/>
  <c r="BW36" i="4"/>
  <c r="BO36" i="4"/>
  <c r="BG36" i="4"/>
  <c r="CC57" i="4"/>
  <c r="BC52" i="4"/>
  <c r="CU49" i="4"/>
  <c r="BZ47" i="4"/>
  <c r="AE46" i="4"/>
  <c r="BJ45" i="4"/>
  <c r="N45" i="4"/>
  <c r="CD44" i="4"/>
  <c r="AX44" i="4"/>
  <c r="R44" i="4"/>
  <c r="CH43" i="4"/>
  <c r="BB43" i="4"/>
  <c r="V43" i="4"/>
  <c r="CL42" i="4"/>
  <c r="BF42" i="4"/>
  <c r="AG42" i="4"/>
  <c r="T42" i="4"/>
  <c r="I42" i="4"/>
  <c r="CT41" i="4"/>
  <c r="CJ41" i="4"/>
  <c r="BZ41" i="4"/>
  <c r="BQ41" i="4"/>
  <c r="BH41" i="4"/>
  <c r="AX41" i="4"/>
  <c r="AO41" i="4"/>
  <c r="AF41" i="4"/>
  <c r="W41" i="4"/>
  <c r="N41" i="4"/>
  <c r="F41" i="4"/>
  <c r="CT40" i="4"/>
  <c r="CL40" i="4"/>
  <c r="CD40" i="4"/>
  <c r="BV40" i="4"/>
  <c r="BN40" i="4"/>
  <c r="BF40" i="4"/>
  <c r="AX40" i="4"/>
  <c r="AP40" i="4"/>
  <c r="AH40" i="4"/>
  <c r="Z40" i="4"/>
  <c r="R40" i="4"/>
  <c r="J40" i="4"/>
  <c r="CX39" i="4"/>
  <c r="CP39" i="4"/>
  <c r="CH39" i="4"/>
  <c r="BZ39" i="4"/>
  <c r="BR39" i="4"/>
  <c r="BJ39" i="4"/>
  <c r="CF56" i="4"/>
  <c r="W52" i="4"/>
  <c r="BO49" i="4"/>
  <c r="BE47" i="4"/>
  <c r="T46" i="4"/>
  <c r="BB45" i="4"/>
  <c r="J45" i="4"/>
  <c r="BZ44" i="4"/>
  <c r="AT44" i="4"/>
  <c r="N44" i="4"/>
  <c r="CD43" i="4"/>
  <c r="AX43" i="4"/>
  <c r="R43" i="4"/>
  <c r="CH42" i="4"/>
  <c r="BB42" i="4"/>
  <c r="AD42" i="4"/>
  <c r="R42" i="4"/>
  <c r="H42" i="4"/>
  <c r="CS41" i="4"/>
  <c r="CH41" i="4"/>
  <c r="BY41" i="4"/>
  <c r="BP41" i="4"/>
  <c r="BF41" i="4"/>
  <c r="AW41" i="4"/>
  <c r="AN41" i="4"/>
  <c r="AE41" i="4"/>
  <c r="V41" i="4"/>
  <c r="M41" i="4"/>
  <c r="E41" i="4"/>
  <c r="CS40" i="4"/>
  <c r="CK40" i="4"/>
  <c r="CC40" i="4"/>
  <c r="BU40" i="4"/>
  <c r="BM40" i="4"/>
  <c r="BE40" i="4"/>
  <c r="AW40" i="4"/>
  <c r="AO40" i="4"/>
  <c r="AG40" i="4"/>
  <c r="Y40" i="4"/>
  <c r="Q40" i="4"/>
  <c r="I40" i="4"/>
  <c r="CW39" i="4"/>
  <c r="CO39" i="4"/>
  <c r="CG39" i="4"/>
  <c r="BY39" i="4"/>
  <c r="BQ39" i="4"/>
  <c r="BI39" i="4"/>
  <c r="BA39" i="4"/>
  <c r="AS39" i="4"/>
  <c r="AK39" i="4"/>
  <c r="AC39" i="4"/>
  <c r="U39" i="4"/>
  <c r="M39" i="4"/>
  <c r="E39" i="4"/>
  <c r="CS38" i="4"/>
  <c r="CK38" i="4"/>
  <c r="CC38" i="4"/>
  <c r="BU38" i="4"/>
  <c r="BM38" i="4"/>
  <c r="BE38" i="4"/>
  <c r="AW38" i="4"/>
  <c r="AO38" i="4"/>
  <c r="AG38" i="4"/>
  <c r="Y38" i="4"/>
  <c r="Q38" i="4"/>
  <c r="I38" i="4"/>
  <c r="CW37" i="4"/>
  <c r="CO37" i="4"/>
  <c r="CG37" i="4"/>
  <c r="BY37" i="4"/>
  <c r="BQ37" i="4"/>
  <c r="BI37" i="4"/>
  <c r="BA37" i="4"/>
  <c r="AS37" i="4"/>
  <c r="AK37" i="4"/>
  <c r="AC37" i="4"/>
  <c r="U37" i="4"/>
  <c r="M37" i="4"/>
  <c r="E37" i="4"/>
  <c r="CS36" i="4"/>
  <c r="CK36" i="4"/>
  <c r="CC36" i="4"/>
  <c r="BU36" i="4"/>
  <c r="BM36" i="4"/>
  <c r="BE36" i="4"/>
  <c r="AW36" i="4"/>
  <c r="AO36" i="4"/>
  <c r="AG36" i="4"/>
  <c r="Y36" i="4"/>
  <c r="Q36" i="4"/>
  <c r="I36" i="4"/>
  <c r="AL55" i="4"/>
  <c r="BG51" i="4"/>
  <c r="CY48" i="4"/>
  <c r="N47" i="4"/>
  <c r="CX45" i="4"/>
  <c r="AL45" i="4"/>
  <c r="CX44" i="4"/>
  <c r="BR44" i="4"/>
  <c r="AL44" i="4"/>
  <c r="F44" i="4"/>
  <c r="BV43" i="4"/>
  <c r="AP43" i="4"/>
  <c r="J43" i="4"/>
  <c r="BZ42" i="4"/>
  <c r="AT42" i="4"/>
  <c r="Z42" i="4"/>
  <c r="P42" i="4"/>
  <c r="E42" i="4"/>
  <c r="CP41" i="4"/>
  <c r="CF41" i="4"/>
  <c r="BV41" i="4"/>
  <c r="BM41" i="4"/>
  <c r="BD41" i="4"/>
  <c r="AU41" i="4"/>
  <c r="AL41" i="4"/>
  <c r="AC41" i="4"/>
  <c r="T41" i="4"/>
  <c r="K41" i="4"/>
  <c r="CY40" i="4"/>
  <c r="CQ40" i="4"/>
  <c r="CI40" i="4"/>
  <c r="CA40" i="4"/>
  <c r="BS40" i="4"/>
  <c r="BK40" i="4"/>
  <c r="BC40" i="4"/>
  <c r="AU40" i="4"/>
  <c r="AM40" i="4"/>
  <c r="AE40" i="4"/>
  <c r="W40" i="4"/>
  <c r="O40" i="4"/>
  <c r="G40" i="4"/>
  <c r="CU39" i="4"/>
  <c r="CM39" i="4"/>
  <c r="CE39" i="4"/>
  <c r="BW39" i="4"/>
  <c r="BO39" i="4"/>
  <c r="BG39" i="4"/>
  <c r="AY39" i="4"/>
  <c r="AQ39" i="4"/>
  <c r="AI39" i="4"/>
  <c r="AA39" i="4"/>
  <c r="S39" i="4"/>
  <c r="K39" i="4"/>
  <c r="CY38" i="4"/>
  <c r="CQ38" i="4"/>
  <c r="CI38" i="4"/>
  <c r="CA38" i="4"/>
  <c r="BS38" i="4"/>
  <c r="BK38" i="4"/>
  <c r="BC38" i="4"/>
  <c r="AU38" i="4"/>
  <c r="AM38" i="4"/>
  <c r="AE38" i="4"/>
  <c r="W38" i="4"/>
  <c r="O38" i="4"/>
  <c r="G38" i="4"/>
  <c r="CU37" i="4"/>
  <c r="CM37" i="4"/>
  <c r="CE37" i="4"/>
  <c r="BW37" i="4"/>
  <c r="BO37" i="4"/>
  <c r="BG37" i="4"/>
  <c r="AY37" i="4"/>
  <c r="AQ37" i="4"/>
  <c r="AI37" i="4"/>
  <c r="AA37" i="4"/>
  <c r="S37" i="4"/>
  <c r="K37" i="4"/>
  <c r="CY36" i="4"/>
  <c r="CQ36" i="4"/>
  <c r="CI36" i="4"/>
  <c r="CA36" i="4"/>
  <c r="BS36" i="4"/>
  <c r="BV54" i="4"/>
  <c r="AA51" i="4"/>
  <c r="BS48" i="4"/>
  <c r="CO46" i="4"/>
  <c r="CP45" i="4"/>
  <c r="AD45" i="4"/>
  <c r="CT44" i="4"/>
  <c r="BN44" i="4"/>
  <c r="AH44" i="4"/>
  <c r="CX43" i="4"/>
  <c r="BR43" i="4"/>
  <c r="AL43" i="4"/>
  <c r="F43" i="4"/>
  <c r="BV42" i="4"/>
  <c r="AP42" i="4"/>
  <c r="Y42" i="4"/>
  <c r="N42" i="4"/>
  <c r="CZ41" i="4"/>
  <c r="CO41" i="4"/>
  <c r="CD41" i="4"/>
  <c r="BU41" i="4"/>
  <c r="BL41" i="4"/>
  <c r="BC41" i="4"/>
  <c r="AT41" i="4"/>
  <c r="AK41" i="4"/>
  <c r="AB41" i="4"/>
  <c r="R41" i="4"/>
  <c r="J41" i="4"/>
  <c r="CX40" i="4"/>
  <c r="CP40" i="4"/>
  <c r="CH40" i="4"/>
  <c r="BZ40" i="4"/>
  <c r="BR40" i="4"/>
  <c r="BJ40" i="4"/>
  <c r="BB40" i="4"/>
  <c r="AT40" i="4"/>
  <c r="AL40" i="4"/>
  <c r="AD40" i="4"/>
  <c r="V40" i="4"/>
  <c r="N40" i="4"/>
  <c r="F40" i="4"/>
  <c r="CT39" i="4"/>
  <c r="CL39" i="4"/>
  <c r="CD39" i="4"/>
  <c r="BV39" i="4"/>
  <c r="BN39" i="4"/>
  <c r="BF39" i="4"/>
  <c r="AX39" i="4"/>
  <c r="AP39" i="4"/>
  <c r="AH39" i="4"/>
  <c r="Z39" i="4"/>
  <c r="R39" i="4"/>
  <c r="J39" i="4"/>
  <c r="CX38" i="4"/>
  <c r="CP38" i="4"/>
  <c r="CH38" i="4"/>
  <c r="BZ38" i="4"/>
  <c r="BR38" i="4"/>
  <c r="BJ38" i="4"/>
  <c r="BB38" i="4"/>
  <c r="AT38" i="4"/>
  <c r="AL38" i="4"/>
  <c r="AD38" i="4"/>
  <c r="V38" i="4"/>
  <c r="N38" i="4"/>
  <c r="F38" i="4"/>
  <c r="CT37" i="4"/>
  <c r="CL37" i="4"/>
  <c r="CD37" i="4"/>
  <c r="BV37" i="4"/>
  <c r="BN37" i="4"/>
  <c r="BF37" i="4"/>
  <c r="AX37" i="4"/>
  <c r="AP37" i="4"/>
  <c r="AH37" i="4"/>
  <c r="Z37" i="4"/>
  <c r="R37" i="4"/>
  <c r="J37" i="4"/>
  <c r="CX36" i="4"/>
  <c r="CP36" i="4"/>
  <c r="CH36" i="4"/>
  <c r="BZ36" i="4"/>
  <c r="BR36" i="4"/>
  <c r="BJ36" i="4"/>
  <c r="CX55" i="4"/>
  <c r="AP44" i="4"/>
  <c r="Q42" i="4"/>
  <c r="AM41" i="4"/>
  <c r="BT40" i="4"/>
  <c r="H40" i="4"/>
  <c r="AZ39" i="4"/>
  <c r="T39" i="4"/>
  <c r="CJ38" i="4"/>
  <c r="BD38" i="4"/>
  <c r="X38" i="4"/>
  <c r="CN37" i="4"/>
  <c r="BH37" i="4"/>
  <c r="AB37" i="4"/>
  <c r="CR36" i="4"/>
  <c r="BL36" i="4"/>
  <c r="AV36" i="4"/>
  <c r="AL36" i="4"/>
  <c r="AA36" i="4"/>
  <c r="P36" i="4"/>
  <c r="F36" i="4"/>
  <c r="CS35" i="4"/>
  <c r="CJ35" i="4"/>
  <c r="CB35" i="4"/>
  <c r="BT35" i="4"/>
  <c r="BL35" i="4"/>
  <c r="BD35" i="4"/>
  <c r="AV35" i="4"/>
  <c r="AN35" i="4"/>
  <c r="AF35" i="4"/>
  <c r="X35" i="4"/>
  <c r="P35" i="4"/>
  <c r="H35" i="4"/>
  <c r="CV34" i="4"/>
  <c r="CN34" i="4"/>
  <c r="CF34" i="4"/>
  <c r="BX34" i="4"/>
  <c r="BP34" i="4"/>
  <c r="BH34" i="4"/>
  <c r="AZ34" i="4"/>
  <c r="AR34" i="4"/>
  <c r="AJ34" i="4"/>
  <c r="AB34" i="4"/>
  <c r="T34" i="4"/>
  <c r="L34" i="4"/>
  <c r="CZ33" i="4"/>
  <c r="CR33" i="4"/>
  <c r="CJ33" i="4"/>
  <c r="CB33" i="4"/>
  <c r="BT33" i="4"/>
  <c r="BL33" i="4"/>
  <c r="BD33" i="4"/>
  <c r="AV33" i="4"/>
  <c r="AN33" i="4"/>
  <c r="AF33" i="4"/>
  <c r="X33" i="4"/>
  <c r="P33" i="4"/>
  <c r="H33" i="4"/>
  <c r="CV32" i="4"/>
  <c r="CN32" i="4"/>
  <c r="CF32" i="4"/>
  <c r="BX32" i="4"/>
  <c r="BP32" i="4"/>
  <c r="BH32" i="4"/>
  <c r="AZ32" i="4"/>
  <c r="AR32" i="4"/>
  <c r="AJ32" i="4"/>
  <c r="AB32" i="4"/>
  <c r="T32" i="4"/>
  <c r="L32" i="4"/>
  <c r="CZ31" i="4"/>
  <c r="CR31" i="4"/>
  <c r="CJ31" i="4"/>
  <c r="CB31" i="4"/>
  <c r="BT31" i="4"/>
  <c r="BL31" i="4"/>
  <c r="BD31" i="4"/>
  <c r="AV31" i="4"/>
  <c r="AN31" i="4"/>
  <c r="AF31" i="4"/>
  <c r="X31" i="4"/>
  <c r="P31" i="4"/>
  <c r="H31" i="4"/>
  <c r="CV30" i="4"/>
  <c r="CN30" i="4"/>
  <c r="CF30" i="4"/>
  <c r="BX30" i="4"/>
  <c r="BP30" i="4"/>
  <c r="BH30" i="4"/>
  <c r="AZ30" i="4"/>
  <c r="AR30" i="4"/>
  <c r="AJ30" i="4"/>
  <c r="AB30" i="4"/>
  <c r="T30" i="4"/>
  <c r="L30" i="4"/>
  <c r="CZ29" i="4"/>
  <c r="CR29" i="4"/>
  <c r="CJ29" i="4"/>
  <c r="CB29" i="4"/>
  <c r="BT29" i="4"/>
  <c r="BL29" i="4"/>
  <c r="BD29" i="4"/>
  <c r="AV29" i="4"/>
  <c r="AN29" i="4"/>
  <c r="AF29" i="4"/>
  <c r="X29" i="4"/>
  <c r="P29" i="4"/>
  <c r="H29" i="4"/>
  <c r="CV28" i="4"/>
  <c r="CN28" i="4"/>
  <c r="CF28" i="4"/>
  <c r="BX28" i="4"/>
  <c r="BP28" i="4"/>
  <c r="BH28" i="4"/>
  <c r="AZ28" i="4"/>
  <c r="AR28" i="4"/>
  <c r="AJ28" i="4"/>
  <c r="AB28" i="4"/>
  <c r="T28" i="4"/>
  <c r="L28" i="4"/>
  <c r="CZ27" i="4"/>
  <c r="CR27" i="4"/>
  <c r="CJ27" i="4"/>
  <c r="CB27" i="4"/>
  <c r="BT27" i="4"/>
  <c r="BL27" i="4"/>
  <c r="BD27" i="4"/>
  <c r="AV27" i="4"/>
  <c r="AN27" i="4"/>
  <c r="AF27" i="4"/>
  <c r="X27" i="4"/>
  <c r="P27" i="4"/>
  <c r="H27" i="4"/>
  <c r="CV26" i="4"/>
  <c r="CN26" i="4"/>
  <c r="CF26" i="4"/>
  <c r="BX26" i="4"/>
  <c r="BP26" i="4"/>
  <c r="BH26" i="4"/>
  <c r="AZ26" i="4"/>
  <c r="AR26" i="4"/>
  <c r="AJ26" i="4"/>
  <c r="AB26" i="4"/>
  <c r="T26" i="4"/>
  <c r="L26" i="4"/>
  <c r="CZ25" i="4"/>
  <c r="CR25" i="4"/>
  <c r="CJ25" i="4"/>
  <c r="CB25" i="4"/>
  <c r="BT25" i="4"/>
  <c r="BL25" i="4"/>
  <c r="BD25" i="4"/>
  <c r="AV25" i="4"/>
  <c r="AN25" i="4"/>
  <c r="AF25" i="4"/>
  <c r="X25" i="4"/>
  <c r="P25" i="4"/>
  <c r="H25" i="4"/>
  <c r="CV24" i="4"/>
  <c r="CN24" i="4"/>
  <c r="CF24" i="4"/>
  <c r="CM51" i="4"/>
  <c r="J44" i="4"/>
  <c r="F42" i="4"/>
  <c r="AD41" i="4"/>
  <c r="BL40" i="4"/>
  <c r="CV39" i="4"/>
  <c r="AT39" i="4"/>
  <c r="N39" i="4"/>
  <c r="CD38" i="4"/>
  <c r="AX38" i="4"/>
  <c r="R38" i="4"/>
  <c r="CH37" i="4"/>
  <c r="BB37" i="4"/>
  <c r="V37" i="4"/>
  <c r="CL36" i="4"/>
  <c r="BK36" i="4"/>
  <c r="AU36" i="4"/>
  <c r="AK36" i="4"/>
  <c r="Z36" i="4"/>
  <c r="O36" i="4"/>
  <c r="E36" i="4"/>
  <c r="CQ35" i="4"/>
  <c r="CI35" i="4"/>
  <c r="CA35" i="4"/>
  <c r="BS35" i="4"/>
  <c r="BK35" i="4"/>
  <c r="BC35" i="4"/>
  <c r="AU35" i="4"/>
  <c r="AM35" i="4"/>
  <c r="AE35" i="4"/>
  <c r="W35" i="4"/>
  <c r="O35" i="4"/>
  <c r="G35" i="4"/>
  <c r="CU34" i="4"/>
  <c r="CM34" i="4"/>
  <c r="CE34" i="4"/>
  <c r="BW34" i="4"/>
  <c r="BO34" i="4"/>
  <c r="BG34" i="4"/>
  <c r="AY34" i="4"/>
  <c r="AQ34" i="4"/>
  <c r="AI34" i="4"/>
  <c r="AA34" i="4"/>
  <c r="S34" i="4"/>
  <c r="K34" i="4"/>
  <c r="CY33" i="4"/>
  <c r="CQ33" i="4"/>
  <c r="CI33" i="4"/>
  <c r="CA33" i="4"/>
  <c r="BS33" i="4"/>
  <c r="BK33" i="4"/>
  <c r="BC33" i="4"/>
  <c r="AU33" i="4"/>
  <c r="AM33" i="4"/>
  <c r="AE33" i="4"/>
  <c r="W33" i="4"/>
  <c r="O33" i="4"/>
  <c r="G33" i="4"/>
  <c r="CU32" i="4"/>
  <c r="CM32" i="4"/>
  <c r="CE32" i="4"/>
  <c r="BW32" i="4"/>
  <c r="BO32" i="4"/>
  <c r="BG32" i="4"/>
  <c r="AY32" i="4"/>
  <c r="AQ32" i="4"/>
  <c r="AI32" i="4"/>
  <c r="AA32" i="4"/>
  <c r="S32" i="4"/>
  <c r="K32" i="4"/>
  <c r="CY31" i="4"/>
  <c r="CQ31" i="4"/>
  <c r="CI31" i="4"/>
  <c r="CA31" i="4"/>
  <c r="BS31" i="4"/>
  <c r="BK31" i="4"/>
  <c r="BC31" i="4"/>
  <c r="AU31" i="4"/>
  <c r="AM31" i="4"/>
  <c r="AE31" i="4"/>
  <c r="W31" i="4"/>
  <c r="O31" i="4"/>
  <c r="G31" i="4"/>
  <c r="CU30" i="4"/>
  <c r="CM30" i="4"/>
  <c r="CE30" i="4"/>
  <c r="BW30" i="4"/>
  <c r="BO30" i="4"/>
  <c r="BG30" i="4"/>
  <c r="AY30" i="4"/>
  <c r="AQ30" i="4"/>
  <c r="AI30" i="4"/>
  <c r="AA30" i="4"/>
  <c r="S30" i="4"/>
  <c r="K30" i="4"/>
  <c r="CY29" i="4"/>
  <c r="CQ29" i="4"/>
  <c r="CI29" i="4"/>
  <c r="CA29" i="4"/>
  <c r="BS29" i="4"/>
  <c r="BK29" i="4"/>
  <c r="BC29" i="4"/>
  <c r="AU29" i="4"/>
  <c r="AM29" i="4"/>
  <c r="AE29" i="4"/>
  <c r="W29" i="4"/>
  <c r="O29" i="4"/>
  <c r="G29" i="4"/>
  <c r="CU28" i="4"/>
  <c r="CM28" i="4"/>
  <c r="CE28" i="4"/>
  <c r="BW28" i="4"/>
  <c r="BO28" i="4"/>
  <c r="BG28" i="4"/>
  <c r="AY28" i="4"/>
  <c r="AQ28" i="4"/>
  <c r="AI28" i="4"/>
  <c r="AA28" i="4"/>
  <c r="S28" i="4"/>
  <c r="K28" i="4"/>
  <c r="CY27" i="4"/>
  <c r="CQ27" i="4"/>
  <c r="CI27" i="4"/>
  <c r="CA27" i="4"/>
  <c r="BS27" i="4"/>
  <c r="BK27" i="4"/>
  <c r="BC27" i="4"/>
  <c r="AU27" i="4"/>
  <c r="AM27" i="4"/>
  <c r="AE27" i="4"/>
  <c r="W27" i="4"/>
  <c r="O27" i="4"/>
  <c r="G27" i="4"/>
  <c r="CU26" i="4"/>
  <c r="CM26" i="4"/>
  <c r="CE26" i="4"/>
  <c r="BW26" i="4"/>
  <c r="BO26" i="4"/>
  <c r="BG26" i="4"/>
  <c r="AY26" i="4"/>
  <c r="AQ26" i="4"/>
  <c r="AI26" i="4"/>
  <c r="AA26" i="4"/>
  <c r="S26" i="4"/>
  <c r="K26" i="4"/>
  <c r="CY25" i="4"/>
  <c r="CQ25" i="4"/>
  <c r="CI25" i="4"/>
  <c r="CA25" i="4"/>
  <c r="BS25" i="4"/>
  <c r="BK25" i="4"/>
  <c r="BC25" i="4"/>
  <c r="AU25" i="4"/>
  <c r="AM25" i="4"/>
  <c r="AE25" i="4"/>
  <c r="AI49" i="4"/>
  <c r="BZ43" i="4"/>
  <c r="CR41" i="4"/>
  <c r="U41" i="4"/>
  <c r="BD40" i="4"/>
  <c r="CN39" i="4"/>
  <c r="AR39" i="4"/>
  <c r="L39" i="4"/>
  <c r="CB38" i="4"/>
  <c r="AV38" i="4"/>
  <c r="P38" i="4"/>
  <c r="CF37" i="4"/>
  <c r="AZ37" i="4"/>
  <c r="T37" i="4"/>
  <c r="CJ36" i="4"/>
  <c r="BF36" i="4"/>
  <c r="AT36" i="4"/>
  <c r="AI36" i="4"/>
  <c r="X36" i="4"/>
  <c r="N36" i="4"/>
  <c r="CY35" i="4"/>
  <c r="CP35" i="4"/>
  <c r="CH35" i="4"/>
  <c r="BZ35" i="4"/>
  <c r="BR35" i="4"/>
  <c r="BJ35" i="4"/>
  <c r="BB35" i="4"/>
  <c r="AT35" i="4"/>
  <c r="AL35" i="4"/>
  <c r="AD35" i="4"/>
  <c r="V35" i="4"/>
  <c r="N35" i="4"/>
  <c r="F35" i="4"/>
  <c r="CT34" i="4"/>
  <c r="CL34" i="4"/>
  <c r="CD34" i="4"/>
  <c r="BV34" i="4"/>
  <c r="BN34" i="4"/>
  <c r="BF34" i="4"/>
  <c r="AX34" i="4"/>
  <c r="AP34" i="4"/>
  <c r="AH34" i="4"/>
  <c r="Z34" i="4"/>
  <c r="R34" i="4"/>
  <c r="J34" i="4"/>
  <c r="CX33" i="4"/>
  <c r="CP33" i="4"/>
  <c r="CH33" i="4"/>
  <c r="BZ33" i="4"/>
  <c r="BR33" i="4"/>
  <c r="BJ33" i="4"/>
  <c r="BB33" i="4"/>
  <c r="AT33" i="4"/>
  <c r="AL33" i="4"/>
  <c r="AD33" i="4"/>
  <c r="V33" i="4"/>
  <c r="N33" i="4"/>
  <c r="F33" i="4"/>
  <c r="CT32" i="4"/>
  <c r="CL32" i="4"/>
  <c r="CD32" i="4"/>
  <c r="BV32" i="4"/>
  <c r="BN32" i="4"/>
  <c r="BF32" i="4"/>
  <c r="AX32" i="4"/>
  <c r="AP32" i="4"/>
  <c r="AH32" i="4"/>
  <c r="Z32" i="4"/>
  <c r="R32" i="4"/>
  <c r="J32" i="4"/>
  <c r="CX31" i="4"/>
  <c r="CP31" i="4"/>
  <c r="CH31" i="4"/>
  <c r="BZ31" i="4"/>
  <c r="BR31" i="4"/>
  <c r="BJ31" i="4"/>
  <c r="BB31" i="4"/>
  <c r="AT31" i="4"/>
  <c r="AL31" i="4"/>
  <c r="AD31" i="4"/>
  <c r="V31" i="4"/>
  <c r="N31" i="4"/>
  <c r="AI47" i="4"/>
  <c r="AT43" i="4"/>
  <c r="CG41" i="4"/>
  <c r="L41" i="4"/>
  <c r="AV40" i="4"/>
  <c r="CF39" i="4"/>
  <c r="AL39" i="4"/>
  <c r="F39" i="4"/>
  <c r="BV38" i="4"/>
  <c r="AP38" i="4"/>
  <c r="J38" i="4"/>
  <c r="BZ37" i="4"/>
  <c r="AT37" i="4"/>
  <c r="N37" i="4"/>
  <c r="CD36" i="4"/>
  <c r="BD36" i="4"/>
  <c r="AS36" i="4"/>
  <c r="AH36" i="4"/>
  <c r="W36" i="4"/>
  <c r="M36" i="4"/>
  <c r="CX35" i="4"/>
  <c r="CO35" i="4"/>
  <c r="CG35" i="4"/>
  <c r="BY35" i="4"/>
  <c r="BQ35" i="4"/>
  <c r="BI35" i="4"/>
  <c r="BA35" i="4"/>
  <c r="AS35" i="4"/>
  <c r="AK35" i="4"/>
  <c r="AC35" i="4"/>
  <c r="U35" i="4"/>
  <c r="M35" i="4"/>
  <c r="E35" i="4"/>
  <c r="CS34" i="4"/>
  <c r="CK34" i="4"/>
  <c r="CC34" i="4"/>
  <c r="BU34" i="4"/>
  <c r="BM34" i="4"/>
  <c r="BE34" i="4"/>
  <c r="AW34" i="4"/>
  <c r="AO34" i="4"/>
  <c r="AG34" i="4"/>
  <c r="Y34" i="4"/>
  <c r="Q34" i="4"/>
  <c r="I34" i="4"/>
  <c r="CW33" i="4"/>
  <c r="CO33" i="4"/>
  <c r="CG33" i="4"/>
  <c r="BY33" i="4"/>
  <c r="BQ33" i="4"/>
  <c r="BI33" i="4"/>
  <c r="BA33" i="4"/>
  <c r="AS33" i="4"/>
  <c r="AK33" i="4"/>
  <c r="AC33" i="4"/>
  <c r="U33" i="4"/>
  <c r="M33" i="4"/>
  <c r="E33" i="4"/>
  <c r="CS32" i="4"/>
  <c r="CK32" i="4"/>
  <c r="CC32" i="4"/>
  <c r="BU32" i="4"/>
  <c r="BM32" i="4"/>
  <c r="BE32" i="4"/>
  <c r="AW32" i="4"/>
  <c r="AO32" i="4"/>
  <c r="AG32" i="4"/>
  <c r="Y32" i="4"/>
  <c r="Q32" i="4"/>
  <c r="I32" i="4"/>
  <c r="CW31" i="4"/>
  <c r="CO31" i="4"/>
  <c r="CG31" i="4"/>
  <c r="BY31" i="4"/>
  <c r="BQ31" i="4"/>
  <c r="BI31" i="4"/>
  <c r="BA31" i="4"/>
  <c r="AS31" i="4"/>
  <c r="AK31" i="4"/>
  <c r="AC31" i="4"/>
  <c r="U31" i="4"/>
  <c r="M31" i="4"/>
  <c r="E31" i="4"/>
  <c r="CS30" i="4"/>
  <c r="CK30" i="4"/>
  <c r="CC30" i="4"/>
  <c r="BU30" i="4"/>
  <c r="BM30" i="4"/>
  <c r="BE30" i="4"/>
  <c r="AW30" i="4"/>
  <c r="AO30" i="4"/>
  <c r="AG30" i="4"/>
  <c r="Y30" i="4"/>
  <c r="Q30" i="4"/>
  <c r="I30" i="4"/>
  <c r="CW29" i="4"/>
  <c r="CO29" i="4"/>
  <c r="CG29" i="4"/>
  <c r="BY29" i="4"/>
  <c r="BQ29" i="4"/>
  <c r="BI29" i="4"/>
  <c r="BA29" i="4"/>
  <c r="AS29" i="4"/>
  <c r="AK29" i="4"/>
  <c r="AC29" i="4"/>
  <c r="U29" i="4"/>
  <c r="M29" i="4"/>
  <c r="E29" i="4"/>
  <c r="CS28" i="4"/>
  <c r="CK28" i="4"/>
  <c r="CC28" i="4"/>
  <c r="BU28" i="4"/>
  <c r="BM28" i="4"/>
  <c r="BE28" i="4"/>
  <c r="AW28" i="4"/>
  <c r="AO28" i="4"/>
  <c r="AG28" i="4"/>
  <c r="Y28" i="4"/>
  <c r="Q28" i="4"/>
  <c r="I28" i="4"/>
  <c r="CW27" i="4"/>
  <c r="CO27" i="4"/>
  <c r="CG27" i="4"/>
  <c r="BY27" i="4"/>
  <c r="BQ27" i="4"/>
  <c r="BI27" i="4"/>
  <c r="BA27" i="4"/>
  <c r="AS27" i="4"/>
  <c r="AK27" i="4"/>
  <c r="AC27" i="4"/>
  <c r="U27" i="4"/>
  <c r="M27" i="4"/>
  <c r="E27" i="4"/>
  <c r="CS26" i="4"/>
  <c r="CK26" i="4"/>
  <c r="CC26" i="4"/>
  <c r="BU26" i="4"/>
  <c r="BM26" i="4"/>
  <c r="BE26" i="4"/>
  <c r="AW26" i="4"/>
  <c r="AO26" i="4"/>
  <c r="AG26" i="4"/>
  <c r="Y26" i="4"/>
  <c r="Q26" i="4"/>
  <c r="I26" i="4"/>
  <c r="CW25" i="4"/>
  <c r="CO25" i="4"/>
  <c r="CG25" i="4"/>
  <c r="BY25" i="4"/>
  <c r="BQ25" i="4"/>
  <c r="J46" i="4"/>
  <c r="N43" i="4"/>
  <c r="BX41" i="4"/>
  <c r="CZ40" i="4"/>
  <c r="AN40" i="4"/>
  <c r="BX39" i="4"/>
  <c r="AJ39" i="4"/>
  <c r="CZ38" i="4"/>
  <c r="BT38" i="4"/>
  <c r="AN38" i="4"/>
  <c r="H38" i="4"/>
  <c r="BX37" i="4"/>
  <c r="AR37" i="4"/>
  <c r="L37" i="4"/>
  <c r="CB36" i="4"/>
  <c r="BC36" i="4"/>
  <c r="AQ36" i="4"/>
  <c r="AF36" i="4"/>
  <c r="V36" i="4"/>
  <c r="K36" i="4"/>
  <c r="CW35" i="4"/>
  <c r="CN35" i="4"/>
  <c r="CF35" i="4"/>
  <c r="BX35" i="4"/>
  <c r="BP35" i="4"/>
  <c r="BH35" i="4"/>
  <c r="AZ35" i="4"/>
  <c r="AR35" i="4"/>
  <c r="AJ35" i="4"/>
  <c r="AB35" i="4"/>
  <c r="T35" i="4"/>
  <c r="L35" i="4"/>
  <c r="CZ34" i="4"/>
  <c r="CR34" i="4"/>
  <c r="CJ34" i="4"/>
  <c r="CB34" i="4"/>
  <c r="BT34" i="4"/>
  <c r="BL34" i="4"/>
  <c r="BD34" i="4"/>
  <c r="AV34" i="4"/>
  <c r="AN34" i="4"/>
  <c r="AF34" i="4"/>
  <c r="X34" i="4"/>
  <c r="P34" i="4"/>
  <c r="H34" i="4"/>
  <c r="CV33" i="4"/>
  <c r="CN33" i="4"/>
  <c r="CF33" i="4"/>
  <c r="BX33" i="4"/>
  <c r="BP33" i="4"/>
  <c r="BH33" i="4"/>
  <c r="AZ33" i="4"/>
  <c r="AR33" i="4"/>
  <c r="AJ33" i="4"/>
  <c r="AB33" i="4"/>
  <c r="T33" i="4"/>
  <c r="L33" i="4"/>
  <c r="CZ32" i="4"/>
  <c r="CR32" i="4"/>
  <c r="CJ32" i="4"/>
  <c r="CB32" i="4"/>
  <c r="BT32" i="4"/>
  <c r="BL32" i="4"/>
  <c r="BD32" i="4"/>
  <c r="AV32" i="4"/>
  <c r="AN32" i="4"/>
  <c r="AF32" i="4"/>
  <c r="X32" i="4"/>
  <c r="P32" i="4"/>
  <c r="H32" i="4"/>
  <c r="CV31" i="4"/>
  <c r="CN31" i="4"/>
  <c r="CF31" i="4"/>
  <c r="BX31" i="4"/>
  <c r="BP31" i="4"/>
  <c r="BH31" i="4"/>
  <c r="AZ31" i="4"/>
  <c r="AR31" i="4"/>
  <c r="AJ31" i="4"/>
  <c r="AB31" i="4"/>
  <c r="T31" i="4"/>
  <c r="L31" i="4"/>
  <c r="CZ30" i="4"/>
  <c r="CR30" i="4"/>
  <c r="CJ30" i="4"/>
  <c r="CB30" i="4"/>
  <c r="BT30" i="4"/>
  <c r="BL30" i="4"/>
  <c r="BD30" i="4"/>
  <c r="AV30" i="4"/>
  <c r="AN30" i="4"/>
  <c r="AF30" i="4"/>
  <c r="X30" i="4"/>
  <c r="P30" i="4"/>
  <c r="H30" i="4"/>
  <c r="CV29" i="4"/>
  <c r="CN29" i="4"/>
  <c r="CF29" i="4"/>
  <c r="BX29" i="4"/>
  <c r="BP29" i="4"/>
  <c r="BH29" i="4"/>
  <c r="AZ29" i="4"/>
  <c r="AR29" i="4"/>
  <c r="AJ29" i="4"/>
  <c r="AB29" i="4"/>
  <c r="T29" i="4"/>
  <c r="L29" i="4"/>
  <c r="CZ28" i="4"/>
  <c r="CR28" i="4"/>
  <c r="CJ28" i="4"/>
  <c r="CB28" i="4"/>
  <c r="BT28" i="4"/>
  <c r="BL28" i="4"/>
  <c r="BD28" i="4"/>
  <c r="AV28" i="4"/>
  <c r="AN28" i="4"/>
  <c r="AF28" i="4"/>
  <c r="X28" i="4"/>
  <c r="P28" i="4"/>
  <c r="H28" i="4"/>
  <c r="CV27" i="4"/>
  <c r="CN27" i="4"/>
  <c r="CF27" i="4"/>
  <c r="BX27" i="4"/>
  <c r="BP27" i="4"/>
  <c r="BH27" i="4"/>
  <c r="AZ27" i="4"/>
  <c r="AR27" i="4"/>
  <c r="AJ27" i="4"/>
  <c r="AB27" i="4"/>
  <c r="T27" i="4"/>
  <c r="L27" i="4"/>
  <c r="AT45" i="4"/>
  <c r="CD42" i="4"/>
  <c r="BN41" i="4"/>
  <c r="CR40" i="4"/>
  <c r="AF40" i="4"/>
  <c r="BP39" i="4"/>
  <c r="AD39" i="4"/>
  <c r="CT38" i="4"/>
  <c r="BN38" i="4"/>
  <c r="AH38" i="4"/>
  <c r="CX37" i="4"/>
  <c r="BR37" i="4"/>
  <c r="AL37" i="4"/>
  <c r="F37" i="4"/>
  <c r="BV36" i="4"/>
  <c r="BB36" i="4"/>
  <c r="AP36" i="4"/>
  <c r="AE36" i="4"/>
  <c r="U36" i="4"/>
  <c r="J36" i="4"/>
  <c r="CV35" i="4"/>
  <c r="CM35" i="4"/>
  <c r="CE35" i="4"/>
  <c r="BW35" i="4"/>
  <c r="BO35" i="4"/>
  <c r="BG35" i="4"/>
  <c r="AY35" i="4"/>
  <c r="AQ35" i="4"/>
  <c r="AI35" i="4"/>
  <c r="AA35" i="4"/>
  <c r="S35" i="4"/>
  <c r="K35" i="4"/>
  <c r="CY34" i="4"/>
  <c r="CQ34" i="4"/>
  <c r="CI34" i="4"/>
  <c r="CA34" i="4"/>
  <c r="BS34" i="4"/>
  <c r="BK34" i="4"/>
  <c r="BC34" i="4"/>
  <c r="AU34" i="4"/>
  <c r="AM34" i="4"/>
  <c r="AE34" i="4"/>
  <c r="W34" i="4"/>
  <c r="O34" i="4"/>
  <c r="G34" i="4"/>
  <c r="CU33" i="4"/>
  <c r="CM33" i="4"/>
  <c r="CE33" i="4"/>
  <c r="BW33" i="4"/>
  <c r="BO33" i="4"/>
  <c r="BG33" i="4"/>
  <c r="AY33" i="4"/>
  <c r="AQ33" i="4"/>
  <c r="AI33" i="4"/>
  <c r="AA33" i="4"/>
  <c r="S33" i="4"/>
  <c r="K33" i="4"/>
  <c r="CY32" i="4"/>
  <c r="CQ32" i="4"/>
  <c r="CI32" i="4"/>
  <c r="CA32" i="4"/>
  <c r="BS32" i="4"/>
  <c r="BK32" i="4"/>
  <c r="BC32" i="4"/>
  <c r="AU32" i="4"/>
  <c r="AM32" i="4"/>
  <c r="AE32" i="4"/>
  <c r="W32" i="4"/>
  <c r="O32" i="4"/>
  <c r="G32" i="4"/>
  <c r="CU31" i="4"/>
  <c r="CM31" i="4"/>
  <c r="CE31" i="4"/>
  <c r="BW31" i="4"/>
  <c r="BO31" i="4"/>
  <c r="BG31" i="4"/>
  <c r="AY31" i="4"/>
  <c r="AQ31" i="4"/>
  <c r="AI31" i="4"/>
  <c r="AA31" i="4"/>
  <c r="S31" i="4"/>
  <c r="K31" i="4"/>
  <c r="CY30" i="4"/>
  <c r="CQ30" i="4"/>
  <c r="CI30" i="4"/>
  <c r="CA30" i="4"/>
  <c r="BS30" i="4"/>
  <c r="BK30" i="4"/>
  <c r="BC30" i="4"/>
  <c r="AU30" i="4"/>
  <c r="AM30" i="4"/>
  <c r="AE30" i="4"/>
  <c r="W30" i="4"/>
  <c r="O30" i="4"/>
  <c r="G30" i="4"/>
  <c r="CU29" i="4"/>
  <c r="CM29" i="4"/>
  <c r="CE29" i="4"/>
  <c r="BW29" i="4"/>
  <c r="BO29" i="4"/>
  <c r="BG29" i="4"/>
  <c r="AY29" i="4"/>
  <c r="AQ29" i="4"/>
  <c r="AI29" i="4"/>
  <c r="AA29" i="4"/>
  <c r="S29" i="4"/>
  <c r="K29" i="4"/>
  <c r="CY28" i="4"/>
  <c r="CQ28" i="4"/>
  <c r="CI28" i="4"/>
  <c r="CA28" i="4"/>
  <c r="BS28" i="4"/>
  <c r="BK28" i="4"/>
  <c r="BC28" i="4"/>
  <c r="AU28" i="4"/>
  <c r="AM28" i="4"/>
  <c r="AE28" i="4"/>
  <c r="W28" i="4"/>
  <c r="O28" i="4"/>
  <c r="G28" i="4"/>
  <c r="CU27" i="4"/>
  <c r="CM27" i="4"/>
  <c r="CE27" i="4"/>
  <c r="BW27" i="4"/>
  <c r="BO27" i="4"/>
  <c r="BG27" i="4"/>
  <c r="AY27" i="4"/>
  <c r="AQ27" i="4"/>
  <c r="AI27" i="4"/>
  <c r="AA27" i="4"/>
  <c r="S27" i="4"/>
  <c r="K27" i="4"/>
  <c r="CY26" i="4"/>
  <c r="CQ26" i="4"/>
  <c r="CI26" i="4"/>
  <c r="CA26" i="4"/>
  <c r="BS26" i="4"/>
  <c r="BK26" i="4"/>
  <c r="BC26" i="4"/>
  <c r="AU26" i="4"/>
  <c r="AM26" i="4"/>
  <c r="AE26" i="4"/>
  <c r="W26" i="4"/>
  <c r="O26" i="4"/>
  <c r="G26" i="4"/>
  <c r="CU25" i="4"/>
  <c r="CM25" i="4"/>
  <c r="CE25" i="4"/>
  <c r="BW25" i="4"/>
  <c r="BO25" i="4"/>
  <c r="BG25" i="4"/>
  <c r="AY25" i="4"/>
  <c r="AQ25" i="4"/>
  <c r="AI25" i="4"/>
  <c r="AA25" i="4"/>
  <c r="S25" i="4"/>
  <c r="K25" i="4"/>
  <c r="CY24" i="4"/>
  <c r="CQ24" i="4"/>
  <c r="CI24" i="4"/>
  <c r="CA24" i="4"/>
  <c r="BS24" i="4"/>
  <c r="BK24" i="4"/>
  <c r="BC24" i="4"/>
  <c r="AU24" i="4"/>
  <c r="AM24" i="4"/>
  <c r="AE24" i="4"/>
  <c r="W24" i="4"/>
  <c r="O24" i="4"/>
  <c r="G24" i="4"/>
  <c r="F45" i="4"/>
  <c r="AX42" i="4"/>
  <c r="BE41" i="4"/>
  <c r="CJ40" i="4"/>
  <c r="X40" i="4"/>
  <c r="BH39" i="4"/>
  <c r="AB39" i="4"/>
  <c r="CR38" i="4"/>
  <c r="BL38" i="4"/>
  <c r="AF38" i="4"/>
  <c r="CV37" i="4"/>
  <c r="BP37" i="4"/>
  <c r="AJ37" i="4"/>
  <c r="CZ36" i="4"/>
  <c r="BT36" i="4"/>
  <c r="AY36" i="4"/>
  <c r="AN36" i="4"/>
  <c r="AD36" i="4"/>
  <c r="S36" i="4"/>
  <c r="H36" i="4"/>
  <c r="CU35" i="4"/>
  <c r="CL35" i="4"/>
  <c r="CD35" i="4"/>
  <c r="BV35" i="4"/>
  <c r="BN35" i="4"/>
  <c r="BF35" i="4"/>
  <c r="AX35" i="4"/>
  <c r="AP35" i="4"/>
  <c r="AH35" i="4"/>
  <c r="Z35" i="4"/>
  <c r="R35" i="4"/>
  <c r="J35" i="4"/>
  <c r="CX34" i="4"/>
  <c r="CP34" i="4"/>
  <c r="CH34" i="4"/>
  <c r="BZ34" i="4"/>
  <c r="BR34" i="4"/>
  <c r="BJ34" i="4"/>
  <c r="BB34" i="4"/>
  <c r="AT34" i="4"/>
  <c r="AL34" i="4"/>
  <c r="AD34" i="4"/>
  <c r="V34" i="4"/>
  <c r="N34" i="4"/>
  <c r="F34" i="4"/>
  <c r="CT33" i="4"/>
  <c r="CL33" i="4"/>
  <c r="CD33" i="4"/>
  <c r="BV33" i="4"/>
  <c r="BN33" i="4"/>
  <c r="BF33" i="4"/>
  <c r="AX33" i="4"/>
  <c r="AP33" i="4"/>
  <c r="AH33" i="4"/>
  <c r="Z33" i="4"/>
  <c r="R33" i="4"/>
  <c r="J33" i="4"/>
  <c r="CX32" i="4"/>
  <c r="CP32" i="4"/>
  <c r="CH32" i="4"/>
  <c r="BZ32" i="4"/>
  <c r="BR32" i="4"/>
  <c r="BJ32" i="4"/>
  <c r="BB32" i="4"/>
  <c r="AT32" i="4"/>
  <c r="AL32" i="4"/>
  <c r="AD32" i="4"/>
  <c r="V32" i="4"/>
  <c r="N32" i="4"/>
  <c r="F32" i="4"/>
  <c r="CT31" i="4"/>
  <c r="CL31" i="4"/>
  <c r="CD31" i="4"/>
  <c r="BV31" i="4"/>
  <c r="BN31" i="4"/>
  <c r="BF31" i="4"/>
  <c r="AX31" i="4"/>
  <c r="AP31" i="4"/>
  <c r="AH31" i="4"/>
  <c r="Z31" i="4"/>
  <c r="R31" i="4"/>
  <c r="J31" i="4"/>
  <c r="CX30" i="4"/>
  <c r="CP30" i="4"/>
  <c r="CH30" i="4"/>
  <c r="BZ30" i="4"/>
  <c r="BR30" i="4"/>
  <c r="BJ30" i="4"/>
  <c r="BB30" i="4"/>
  <c r="AT30" i="4"/>
  <c r="AL30" i="4"/>
  <c r="AD30" i="4"/>
  <c r="V30" i="4"/>
  <c r="N30" i="4"/>
  <c r="F30" i="4"/>
  <c r="CT29" i="4"/>
  <c r="CL29" i="4"/>
  <c r="CD29" i="4"/>
  <c r="BV29" i="4"/>
  <c r="BN29" i="4"/>
  <c r="BF29" i="4"/>
  <c r="AX29" i="4"/>
  <c r="BV44" i="4"/>
  <c r="BF38" i="4"/>
  <c r="AM36" i="4"/>
  <c r="BM35" i="4"/>
  <c r="CW34" i="4"/>
  <c r="AK34" i="4"/>
  <c r="BU33" i="4"/>
  <c r="I33" i="4"/>
  <c r="AS32" i="4"/>
  <c r="CC31" i="4"/>
  <c r="Q31" i="4"/>
  <c r="CD30" i="4"/>
  <c r="AX30" i="4"/>
  <c r="R30" i="4"/>
  <c r="CH29" i="4"/>
  <c r="BB29" i="4"/>
  <c r="AD29" i="4"/>
  <c r="I29" i="4"/>
  <c r="CH28" i="4"/>
  <c r="BN28" i="4"/>
  <c r="AS28" i="4"/>
  <c r="V28" i="4"/>
  <c r="CX27" i="4"/>
  <c r="CC27" i="4"/>
  <c r="BF27" i="4"/>
  <c r="AL27" i="4"/>
  <c r="Q27" i="4"/>
  <c r="CT26" i="4"/>
  <c r="CD26" i="4"/>
  <c r="BN26" i="4"/>
  <c r="AX26" i="4"/>
  <c r="AH26" i="4"/>
  <c r="R26" i="4"/>
  <c r="CX25" i="4"/>
  <c r="CH25" i="4"/>
  <c r="BR25" i="4"/>
  <c r="BE25" i="4"/>
  <c r="AR25" i="4"/>
  <c r="AD25" i="4"/>
  <c r="T25" i="4"/>
  <c r="I25" i="4"/>
  <c r="CT24" i="4"/>
  <c r="CJ24" i="4"/>
  <c r="BY24" i="4"/>
  <c r="BP24" i="4"/>
  <c r="BG24" i="4"/>
  <c r="AX24" i="4"/>
  <c r="AO24" i="4"/>
  <c r="AF24" i="4"/>
  <c r="V24" i="4"/>
  <c r="M24" i="4"/>
  <c r="CZ23" i="4"/>
  <c r="CR23" i="4"/>
  <c r="CJ23" i="4"/>
  <c r="CB23" i="4"/>
  <c r="BT23" i="4"/>
  <c r="BL23" i="4"/>
  <c r="BD23" i="4"/>
  <c r="AV23" i="4"/>
  <c r="AN23" i="4"/>
  <c r="AF23" i="4"/>
  <c r="X23" i="4"/>
  <c r="P23" i="4"/>
  <c r="H23" i="4"/>
  <c r="CV22" i="4"/>
  <c r="CN22" i="4"/>
  <c r="CF22" i="4"/>
  <c r="BX22" i="4"/>
  <c r="BP22" i="4"/>
  <c r="BH22" i="4"/>
  <c r="AZ22" i="4"/>
  <c r="AR22" i="4"/>
  <c r="AJ22" i="4"/>
  <c r="AB22" i="4"/>
  <c r="T22" i="4"/>
  <c r="L22" i="4"/>
  <c r="CZ21" i="4"/>
  <c r="CR21" i="4"/>
  <c r="CJ21" i="4"/>
  <c r="CB21" i="4"/>
  <c r="BT21" i="4"/>
  <c r="BL21" i="4"/>
  <c r="BD21" i="4"/>
  <c r="AV21" i="4"/>
  <c r="AN21" i="4"/>
  <c r="AF21" i="4"/>
  <c r="X21" i="4"/>
  <c r="P21" i="4"/>
  <c r="H21" i="4"/>
  <c r="CV20" i="4"/>
  <c r="CN20" i="4"/>
  <c r="CF20" i="4"/>
  <c r="BX20" i="4"/>
  <c r="BP20" i="4"/>
  <c r="BH20" i="4"/>
  <c r="AZ20" i="4"/>
  <c r="AR20" i="4"/>
  <c r="AJ20" i="4"/>
  <c r="AB20" i="4"/>
  <c r="T20" i="4"/>
  <c r="L20" i="4"/>
  <c r="CZ19" i="4"/>
  <c r="CR19" i="4"/>
  <c r="CJ19" i="4"/>
  <c r="CB19" i="4"/>
  <c r="BT19" i="4"/>
  <c r="BL19" i="4"/>
  <c r="BD19" i="4"/>
  <c r="AV19" i="4"/>
  <c r="AN19" i="4"/>
  <c r="AF19" i="4"/>
  <c r="X19" i="4"/>
  <c r="P19" i="4"/>
  <c r="H19" i="4"/>
  <c r="CV18" i="4"/>
  <c r="CN18" i="4"/>
  <c r="CF18" i="4"/>
  <c r="BX18" i="4"/>
  <c r="BP18" i="4"/>
  <c r="BH18" i="4"/>
  <c r="AZ18" i="4"/>
  <c r="AR18" i="4"/>
  <c r="AJ18" i="4"/>
  <c r="AB18" i="4"/>
  <c r="T18" i="4"/>
  <c r="L18" i="4"/>
  <c r="CZ17" i="4"/>
  <c r="CR17" i="4"/>
  <c r="CJ17" i="4"/>
  <c r="CB17" i="4"/>
  <c r="BT17" i="4"/>
  <c r="BL17" i="4"/>
  <c r="BD17" i="4"/>
  <c r="AV17" i="4"/>
  <c r="AN17" i="4"/>
  <c r="AF17" i="4"/>
  <c r="X17" i="4"/>
  <c r="P17" i="4"/>
  <c r="H17" i="4"/>
  <c r="CV16" i="4"/>
  <c r="CN16" i="4"/>
  <c r="CF16" i="4"/>
  <c r="BX16" i="4"/>
  <c r="BP16" i="4"/>
  <c r="BH16" i="4"/>
  <c r="AZ16" i="4"/>
  <c r="AR16" i="4"/>
  <c r="AJ16" i="4"/>
  <c r="AB16" i="4"/>
  <c r="T16" i="4"/>
  <c r="L16" i="4"/>
  <c r="CZ15" i="4"/>
  <c r="CR15" i="4"/>
  <c r="CJ15" i="4"/>
  <c r="CB15" i="4"/>
  <c r="BT15" i="4"/>
  <c r="BL15" i="4"/>
  <c r="BD15" i="4"/>
  <c r="AV15" i="4"/>
  <c r="AN15" i="4"/>
  <c r="AF15" i="4"/>
  <c r="X15" i="4"/>
  <c r="P15" i="4"/>
  <c r="H15" i="4"/>
  <c r="CV14" i="4"/>
  <c r="CN14" i="4"/>
  <c r="CF14" i="4"/>
  <c r="BX14" i="4"/>
  <c r="AC42" i="4"/>
  <c r="Z38" i="4"/>
  <c r="AC36" i="4"/>
  <c r="BE35" i="4"/>
  <c r="CO34" i="4"/>
  <c r="AC34" i="4"/>
  <c r="BM33" i="4"/>
  <c r="CW32" i="4"/>
  <c r="AK32" i="4"/>
  <c r="BU31" i="4"/>
  <c r="I31" i="4"/>
  <c r="BY30" i="4"/>
  <c r="AS30" i="4"/>
  <c r="M30" i="4"/>
  <c r="CC29" i="4"/>
  <c r="AW29" i="4"/>
  <c r="Z29" i="4"/>
  <c r="F29" i="4"/>
  <c r="CG28" i="4"/>
  <c r="BJ28" i="4"/>
  <c r="AP28" i="4"/>
  <c r="U28" i="4"/>
  <c r="CT27" i="4"/>
  <c r="BZ27" i="4"/>
  <c r="BE27" i="4"/>
  <c r="AH27" i="4"/>
  <c r="N27" i="4"/>
  <c r="CR26" i="4"/>
  <c r="CB26" i="4"/>
  <c r="BL26" i="4"/>
  <c r="AV26" i="4"/>
  <c r="AF26" i="4"/>
  <c r="P26" i="4"/>
  <c r="CV25" i="4"/>
  <c r="CF25" i="4"/>
  <c r="BP25" i="4"/>
  <c r="BB25" i="4"/>
  <c r="AP25" i="4"/>
  <c r="AC25" i="4"/>
  <c r="R25" i="4"/>
  <c r="G25" i="4"/>
  <c r="CS24" i="4"/>
  <c r="CH24" i="4"/>
  <c r="BX24" i="4"/>
  <c r="BO24" i="4"/>
  <c r="BF24" i="4"/>
  <c r="AW24" i="4"/>
  <c r="AN24" i="4"/>
  <c r="AD24" i="4"/>
  <c r="U24" i="4"/>
  <c r="L24" i="4"/>
  <c r="CY23" i="4"/>
  <c r="CQ23" i="4"/>
  <c r="CI23" i="4"/>
  <c r="CA23" i="4"/>
  <c r="BS23" i="4"/>
  <c r="BK23" i="4"/>
  <c r="BC23" i="4"/>
  <c r="AU23" i="4"/>
  <c r="AM23" i="4"/>
  <c r="AE23" i="4"/>
  <c r="W23" i="4"/>
  <c r="O23" i="4"/>
  <c r="G23" i="4"/>
  <c r="CU22" i="4"/>
  <c r="CM22" i="4"/>
  <c r="CE22" i="4"/>
  <c r="BW22" i="4"/>
  <c r="BO22" i="4"/>
  <c r="BG22" i="4"/>
  <c r="AY22" i="4"/>
  <c r="AQ22" i="4"/>
  <c r="AI22" i="4"/>
  <c r="AA22" i="4"/>
  <c r="S22" i="4"/>
  <c r="K22" i="4"/>
  <c r="CY21" i="4"/>
  <c r="CQ21" i="4"/>
  <c r="CI21" i="4"/>
  <c r="CA21" i="4"/>
  <c r="BS21" i="4"/>
  <c r="BK21" i="4"/>
  <c r="BC21" i="4"/>
  <c r="AU21" i="4"/>
  <c r="AM21" i="4"/>
  <c r="AE21" i="4"/>
  <c r="W21" i="4"/>
  <c r="O21" i="4"/>
  <c r="G21" i="4"/>
  <c r="CU20" i="4"/>
  <c r="CM20" i="4"/>
  <c r="CE20" i="4"/>
  <c r="BW20" i="4"/>
  <c r="BO20" i="4"/>
  <c r="BG20" i="4"/>
  <c r="AY20" i="4"/>
  <c r="AQ20" i="4"/>
  <c r="AI20" i="4"/>
  <c r="AA20" i="4"/>
  <c r="S20" i="4"/>
  <c r="K20" i="4"/>
  <c r="CY19" i="4"/>
  <c r="CQ19" i="4"/>
  <c r="CI19" i="4"/>
  <c r="CA19" i="4"/>
  <c r="BS19" i="4"/>
  <c r="BK19" i="4"/>
  <c r="BC19" i="4"/>
  <c r="AU19" i="4"/>
  <c r="AM19" i="4"/>
  <c r="AE19" i="4"/>
  <c r="W19" i="4"/>
  <c r="O19" i="4"/>
  <c r="G19" i="4"/>
  <c r="CU18" i="4"/>
  <c r="CM18" i="4"/>
  <c r="CE18" i="4"/>
  <c r="BW18" i="4"/>
  <c r="BO18" i="4"/>
  <c r="BG18" i="4"/>
  <c r="AY18" i="4"/>
  <c r="AQ18" i="4"/>
  <c r="AI18" i="4"/>
  <c r="AA18" i="4"/>
  <c r="S18" i="4"/>
  <c r="K18" i="4"/>
  <c r="CY17" i="4"/>
  <c r="CQ17" i="4"/>
  <c r="CI17" i="4"/>
  <c r="CA17" i="4"/>
  <c r="BS17" i="4"/>
  <c r="BK17" i="4"/>
  <c r="BC17" i="4"/>
  <c r="AU17" i="4"/>
  <c r="AM17" i="4"/>
  <c r="AE17" i="4"/>
  <c r="W17" i="4"/>
  <c r="O17" i="4"/>
  <c r="G17" i="4"/>
  <c r="CU16" i="4"/>
  <c r="CM16" i="4"/>
  <c r="CE16" i="4"/>
  <c r="BW16" i="4"/>
  <c r="BO16" i="4"/>
  <c r="BG16" i="4"/>
  <c r="AY16" i="4"/>
  <c r="AQ16" i="4"/>
  <c r="AI16" i="4"/>
  <c r="AA16" i="4"/>
  <c r="S16" i="4"/>
  <c r="K16" i="4"/>
  <c r="CY15" i="4"/>
  <c r="CQ15" i="4"/>
  <c r="CI15" i="4"/>
  <c r="CA15" i="4"/>
  <c r="BS15" i="4"/>
  <c r="BK15" i="4"/>
  <c r="BC15" i="4"/>
  <c r="AU15" i="4"/>
  <c r="AM15" i="4"/>
  <c r="AE15" i="4"/>
  <c r="W15" i="4"/>
  <c r="O15" i="4"/>
  <c r="G15" i="4"/>
  <c r="CU14" i="4"/>
  <c r="AV41" i="4"/>
  <c r="CP37" i="4"/>
  <c r="R36" i="4"/>
  <c r="AW35" i="4"/>
  <c r="CG34" i="4"/>
  <c r="U34" i="4"/>
  <c r="BE33" i="4"/>
  <c r="CO32" i="4"/>
  <c r="AC32" i="4"/>
  <c r="BM31" i="4"/>
  <c r="F31" i="4"/>
  <c r="BV30" i="4"/>
  <c r="AP30" i="4"/>
  <c r="J30" i="4"/>
  <c r="BZ29" i="4"/>
  <c r="AT29" i="4"/>
  <c r="Y29" i="4"/>
  <c r="CX28" i="4"/>
  <c r="CD28" i="4"/>
  <c r="BI28" i="4"/>
  <c r="AL28" i="4"/>
  <c r="R28" i="4"/>
  <c r="CS27" i="4"/>
  <c r="BV27" i="4"/>
  <c r="BB27" i="4"/>
  <c r="AG27" i="4"/>
  <c r="J27" i="4"/>
  <c r="CP26" i="4"/>
  <c r="BZ26" i="4"/>
  <c r="BJ26" i="4"/>
  <c r="AT26" i="4"/>
  <c r="AD26" i="4"/>
  <c r="N26" i="4"/>
  <c r="CT25" i="4"/>
  <c r="CD25" i="4"/>
  <c r="BN25" i="4"/>
  <c r="BA25" i="4"/>
  <c r="AO25" i="4"/>
  <c r="AB25" i="4"/>
  <c r="Q25" i="4"/>
  <c r="F25" i="4"/>
  <c r="CR24" i="4"/>
  <c r="CG24" i="4"/>
  <c r="BW24" i="4"/>
  <c r="BN24" i="4"/>
  <c r="BE24" i="4"/>
  <c r="AV24" i="4"/>
  <c r="AL24" i="4"/>
  <c r="AC24" i="4"/>
  <c r="T24" i="4"/>
  <c r="K24" i="4"/>
  <c r="CX23" i="4"/>
  <c r="CP23" i="4"/>
  <c r="CH23" i="4"/>
  <c r="BZ23" i="4"/>
  <c r="BR23" i="4"/>
  <c r="BJ23" i="4"/>
  <c r="BB23" i="4"/>
  <c r="AT23" i="4"/>
  <c r="AL23" i="4"/>
  <c r="AD23" i="4"/>
  <c r="V23" i="4"/>
  <c r="N23" i="4"/>
  <c r="F23" i="4"/>
  <c r="CT22" i="4"/>
  <c r="CL22" i="4"/>
  <c r="CD22" i="4"/>
  <c r="BV22" i="4"/>
  <c r="BN22" i="4"/>
  <c r="BF22" i="4"/>
  <c r="AX22" i="4"/>
  <c r="AP22" i="4"/>
  <c r="AH22" i="4"/>
  <c r="Z22" i="4"/>
  <c r="R22" i="4"/>
  <c r="J22" i="4"/>
  <c r="CX21" i="4"/>
  <c r="CP21" i="4"/>
  <c r="CH21" i="4"/>
  <c r="BZ21" i="4"/>
  <c r="BR21" i="4"/>
  <c r="BJ21" i="4"/>
  <c r="BB21" i="4"/>
  <c r="AT21" i="4"/>
  <c r="AL21" i="4"/>
  <c r="AD21" i="4"/>
  <c r="V21" i="4"/>
  <c r="N21" i="4"/>
  <c r="F21" i="4"/>
  <c r="CT20" i="4"/>
  <c r="CL20" i="4"/>
  <c r="CD20" i="4"/>
  <c r="BV20" i="4"/>
  <c r="BN20" i="4"/>
  <c r="BF20" i="4"/>
  <c r="AX20" i="4"/>
  <c r="AP20" i="4"/>
  <c r="AH20" i="4"/>
  <c r="Z20" i="4"/>
  <c r="R20" i="4"/>
  <c r="J20" i="4"/>
  <c r="CX19" i="4"/>
  <c r="CP19" i="4"/>
  <c r="CH19" i="4"/>
  <c r="BZ19" i="4"/>
  <c r="BR19" i="4"/>
  <c r="BJ19" i="4"/>
  <c r="BB19" i="4"/>
  <c r="AT19" i="4"/>
  <c r="AL19" i="4"/>
  <c r="AD19" i="4"/>
  <c r="V19" i="4"/>
  <c r="N19" i="4"/>
  <c r="F19" i="4"/>
  <c r="CT18" i="4"/>
  <c r="CL18" i="4"/>
  <c r="CD18" i="4"/>
  <c r="BV18" i="4"/>
  <c r="BN18" i="4"/>
  <c r="BF18" i="4"/>
  <c r="AX18" i="4"/>
  <c r="AP18" i="4"/>
  <c r="AH18" i="4"/>
  <c r="Z18" i="4"/>
  <c r="R18" i="4"/>
  <c r="J18" i="4"/>
  <c r="CX17" i="4"/>
  <c r="CP17" i="4"/>
  <c r="CH17" i="4"/>
  <c r="BZ17" i="4"/>
  <c r="BR17" i="4"/>
  <c r="BJ17" i="4"/>
  <c r="BB17" i="4"/>
  <c r="AT17" i="4"/>
  <c r="AL17" i="4"/>
  <c r="AD17" i="4"/>
  <c r="V17" i="4"/>
  <c r="N17" i="4"/>
  <c r="F17" i="4"/>
  <c r="CT16" i="4"/>
  <c r="CL16" i="4"/>
  <c r="CD16" i="4"/>
  <c r="BV16" i="4"/>
  <c r="BN16" i="4"/>
  <c r="BF16" i="4"/>
  <c r="AX16" i="4"/>
  <c r="AP16" i="4"/>
  <c r="AH16" i="4"/>
  <c r="Z16" i="4"/>
  <c r="R16" i="4"/>
  <c r="J16" i="4"/>
  <c r="CX15" i="4"/>
  <c r="CP15" i="4"/>
  <c r="CH15" i="4"/>
  <c r="BZ15" i="4"/>
  <c r="BR15" i="4"/>
  <c r="BJ15" i="4"/>
  <c r="BB15" i="4"/>
  <c r="AT15" i="4"/>
  <c r="AL15" i="4"/>
  <c r="AD15" i="4"/>
  <c r="V15" i="4"/>
  <c r="N15" i="4"/>
  <c r="F15" i="4"/>
  <c r="CT14" i="4"/>
  <c r="CL14" i="4"/>
  <c r="CD14" i="4"/>
  <c r="BV14" i="4"/>
  <c r="BN14" i="4"/>
  <c r="BF14" i="4"/>
  <c r="CB40" i="4"/>
  <c r="BJ37" i="4"/>
  <c r="G36" i="4"/>
  <c r="AO35" i="4"/>
  <c r="BY34" i="4"/>
  <c r="M34" i="4"/>
  <c r="AW33" i="4"/>
  <c r="CG32" i="4"/>
  <c r="U32" i="4"/>
  <c r="BE31" i="4"/>
  <c r="CW30" i="4"/>
  <c r="BQ30" i="4"/>
  <c r="AK30" i="4"/>
  <c r="E30" i="4"/>
  <c r="BU29" i="4"/>
  <c r="AP29" i="4"/>
  <c r="V29" i="4"/>
  <c r="CW28" i="4"/>
  <c r="BZ28" i="4"/>
  <c r="BF28" i="4"/>
  <c r="AK28" i="4"/>
  <c r="N28" i="4"/>
  <c r="CP27" i="4"/>
  <c r="BU27" i="4"/>
  <c r="AX27" i="4"/>
  <c r="AD27" i="4"/>
  <c r="I27" i="4"/>
  <c r="CO26" i="4"/>
  <c r="BY26" i="4"/>
  <c r="BI26" i="4"/>
  <c r="AS26" i="4"/>
  <c r="AC26" i="4"/>
  <c r="M26" i="4"/>
  <c r="CS25" i="4"/>
  <c r="CC25" i="4"/>
  <c r="BM25" i="4"/>
  <c r="AZ25" i="4"/>
  <c r="AL25" i="4"/>
  <c r="Z25" i="4"/>
  <c r="O25" i="4"/>
  <c r="E25" i="4"/>
  <c r="CP24" i="4"/>
  <c r="CE24" i="4"/>
  <c r="BV24" i="4"/>
  <c r="BM24" i="4"/>
  <c r="BD24" i="4"/>
  <c r="AT24" i="4"/>
  <c r="AK24" i="4"/>
  <c r="AB24" i="4"/>
  <c r="S24" i="4"/>
  <c r="J24" i="4"/>
  <c r="CW23" i="4"/>
  <c r="CO23" i="4"/>
  <c r="CG23" i="4"/>
  <c r="BY23" i="4"/>
  <c r="BQ23" i="4"/>
  <c r="BI23" i="4"/>
  <c r="BA23" i="4"/>
  <c r="AS23" i="4"/>
  <c r="AK23" i="4"/>
  <c r="AC23" i="4"/>
  <c r="U23" i="4"/>
  <c r="M23" i="4"/>
  <c r="E23" i="4"/>
  <c r="CS22" i="4"/>
  <c r="CK22" i="4"/>
  <c r="CC22" i="4"/>
  <c r="BU22" i="4"/>
  <c r="BM22" i="4"/>
  <c r="BE22" i="4"/>
  <c r="AW22" i="4"/>
  <c r="AO22" i="4"/>
  <c r="AG22" i="4"/>
  <c r="Y22" i="4"/>
  <c r="Q22" i="4"/>
  <c r="I22" i="4"/>
  <c r="CW21" i="4"/>
  <c r="CO21" i="4"/>
  <c r="CG21" i="4"/>
  <c r="BY21" i="4"/>
  <c r="BQ21" i="4"/>
  <c r="BI21" i="4"/>
  <c r="BA21" i="4"/>
  <c r="AS21" i="4"/>
  <c r="AK21" i="4"/>
  <c r="AC21" i="4"/>
  <c r="U21" i="4"/>
  <c r="M21" i="4"/>
  <c r="E21" i="4"/>
  <c r="CS20" i="4"/>
  <c r="CK20" i="4"/>
  <c r="CC20" i="4"/>
  <c r="BU20" i="4"/>
  <c r="BM20" i="4"/>
  <c r="BE20" i="4"/>
  <c r="AW20" i="4"/>
  <c r="AO20" i="4"/>
  <c r="AG20" i="4"/>
  <c r="Y20" i="4"/>
  <c r="Q20" i="4"/>
  <c r="I20" i="4"/>
  <c r="CW19" i="4"/>
  <c r="CO19" i="4"/>
  <c r="CG19" i="4"/>
  <c r="BY19" i="4"/>
  <c r="BQ19" i="4"/>
  <c r="BI19" i="4"/>
  <c r="BA19" i="4"/>
  <c r="AS19" i="4"/>
  <c r="AK19" i="4"/>
  <c r="AC19" i="4"/>
  <c r="U19" i="4"/>
  <c r="M19" i="4"/>
  <c r="E19" i="4"/>
  <c r="CS18" i="4"/>
  <c r="CK18" i="4"/>
  <c r="CC18" i="4"/>
  <c r="BU18" i="4"/>
  <c r="BM18" i="4"/>
  <c r="BE18" i="4"/>
  <c r="AW18" i="4"/>
  <c r="AO18" i="4"/>
  <c r="AG18" i="4"/>
  <c r="Y18" i="4"/>
  <c r="Q18" i="4"/>
  <c r="I18" i="4"/>
  <c r="CW17" i="4"/>
  <c r="CO17" i="4"/>
  <c r="CG17" i="4"/>
  <c r="BY17" i="4"/>
  <c r="BQ17" i="4"/>
  <c r="BI17" i="4"/>
  <c r="BA17" i="4"/>
  <c r="AS17" i="4"/>
  <c r="AK17" i="4"/>
  <c r="AC17" i="4"/>
  <c r="U17" i="4"/>
  <c r="M17" i="4"/>
  <c r="E17" i="4"/>
  <c r="CS16" i="4"/>
  <c r="CK16" i="4"/>
  <c r="CC16" i="4"/>
  <c r="BU16" i="4"/>
  <c r="BM16" i="4"/>
  <c r="BE16" i="4"/>
  <c r="AW16" i="4"/>
  <c r="AO16" i="4"/>
  <c r="AG16" i="4"/>
  <c r="Y16" i="4"/>
  <c r="Q16" i="4"/>
  <c r="I16" i="4"/>
  <c r="CW15" i="4"/>
  <c r="CO15" i="4"/>
  <c r="CG15" i="4"/>
  <c r="BY15" i="4"/>
  <c r="BQ15" i="4"/>
  <c r="BI15" i="4"/>
  <c r="BA15" i="4"/>
  <c r="AS15" i="4"/>
  <c r="AK15" i="4"/>
  <c r="AC15" i="4"/>
  <c r="U15" i="4"/>
  <c r="M15" i="4"/>
  <c r="E15" i="4"/>
  <c r="CS14" i="4"/>
  <c r="CK14" i="4"/>
  <c r="CC14" i="4"/>
  <c r="BU14" i="4"/>
  <c r="P40" i="4"/>
  <c r="AD37" i="4"/>
  <c r="CT35" i="4"/>
  <c r="AG35" i="4"/>
  <c r="BQ34" i="4"/>
  <c r="E34" i="4"/>
  <c r="AO33" i="4"/>
  <c r="BY32" i="4"/>
  <c r="M32" i="4"/>
  <c r="AW31" i="4"/>
  <c r="CT30" i="4"/>
  <c r="BN30" i="4"/>
  <c r="AH30" i="4"/>
  <c r="CX29" i="4"/>
  <c r="BR29" i="4"/>
  <c r="AO29" i="4"/>
  <c r="R29" i="4"/>
  <c r="CT28" i="4"/>
  <c r="BY28" i="4"/>
  <c r="BB28" i="4"/>
  <c r="AH28" i="4"/>
  <c r="M28" i="4"/>
  <c r="CL27" i="4"/>
  <c r="BR27" i="4"/>
  <c r="AW27" i="4"/>
  <c r="Z27" i="4"/>
  <c r="F27" i="4"/>
  <c r="CL26" i="4"/>
  <c r="BV26" i="4"/>
  <c r="BF26" i="4"/>
  <c r="AP26" i="4"/>
  <c r="Z26" i="4"/>
  <c r="J26" i="4"/>
  <c r="CP25" i="4"/>
  <c r="BZ25" i="4"/>
  <c r="BJ25" i="4"/>
  <c r="AX25" i="4"/>
  <c r="AK25" i="4"/>
  <c r="Y25" i="4"/>
  <c r="N25" i="4"/>
  <c r="CZ24" i="4"/>
  <c r="CO24" i="4"/>
  <c r="CD24" i="4"/>
  <c r="BU24" i="4"/>
  <c r="BL24" i="4"/>
  <c r="BB24" i="4"/>
  <c r="AS24" i="4"/>
  <c r="AJ24" i="4"/>
  <c r="AA24" i="4"/>
  <c r="R24" i="4"/>
  <c r="I24" i="4"/>
  <c r="CV23" i="4"/>
  <c r="CN23" i="4"/>
  <c r="CF23" i="4"/>
  <c r="BX23" i="4"/>
  <c r="BP23" i="4"/>
  <c r="BH23" i="4"/>
  <c r="AZ23" i="4"/>
  <c r="AR23" i="4"/>
  <c r="AJ23" i="4"/>
  <c r="AB23" i="4"/>
  <c r="T23" i="4"/>
  <c r="L23" i="4"/>
  <c r="CZ22" i="4"/>
  <c r="CR22" i="4"/>
  <c r="CJ22" i="4"/>
  <c r="CB22" i="4"/>
  <c r="BT22" i="4"/>
  <c r="BL22" i="4"/>
  <c r="BD22" i="4"/>
  <c r="AV22" i="4"/>
  <c r="AN22" i="4"/>
  <c r="AF22" i="4"/>
  <c r="X22" i="4"/>
  <c r="P22" i="4"/>
  <c r="H22" i="4"/>
  <c r="CV21" i="4"/>
  <c r="CN21" i="4"/>
  <c r="CF21" i="4"/>
  <c r="BX21" i="4"/>
  <c r="BP21" i="4"/>
  <c r="BH21" i="4"/>
  <c r="AZ21" i="4"/>
  <c r="AR21" i="4"/>
  <c r="AJ21" i="4"/>
  <c r="AB21" i="4"/>
  <c r="T21" i="4"/>
  <c r="L21" i="4"/>
  <c r="CZ20" i="4"/>
  <c r="CR20" i="4"/>
  <c r="CJ20" i="4"/>
  <c r="CB20" i="4"/>
  <c r="BT20" i="4"/>
  <c r="BL20" i="4"/>
  <c r="BD20" i="4"/>
  <c r="AV20" i="4"/>
  <c r="AN20" i="4"/>
  <c r="AF20" i="4"/>
  <c r="X20" i="4"/>
  <c r="P20" i="4"/>
  <c r="H20" i="4"/>
  <c r="CV19" i="4"/>
  <c r="CN19" i="4"/>
  <c r="CF19" i="4"/>
  <c r="BX19" i="4"/>
  <c r="BP19" i="4"/>
  <c r="BH19" i="4"/>
  <c r="AZ19" i="4"/>
  <c r="AR19" i="4"/>
  <c r="AJ19" i="4"/>
  <c r="AB19" i="4"/>
  <c r="T19" i="4"/>
  <c r="L19" i="4"/>
  <c r="CZ18" i="4"/>
  <c r="CR18" i="4"/>
  <c r="CJ18" i="4"/>
  <c r="CB18" i="4"/>
  <c r="BT18" i="4"/>
  <c r="BL18" i="4"/>
  <c r="BD18" i="4"/>
  <c r="AV18" i="4"/>
  <c r="AN18" i="4"/>
  <c r="AF18" i="4"/>
  <c r="X18" i="4"/>
  <c r="P18" i="4"/>
  <c r="H18" i="4"/>
  <c r="CV17" i="4"/>
  <c r="CN17" i="4"/>
  <c r="CF17" i="4"/>
  <c r="BX17" i="4"/>
  <c r="BP17" i="4"/>
  <c r="BH17" i="4"/>
  <c r="AZ17" i="4"/>
  <c r="AR17" i="4"/>
  <c r="AJ17" i="4"/>
  <c r="AB17" i="4"/>
  <c r="T17" i="4"/>
  <c r="L17" i="4"/>
  <c r="CZ16" i="4"/>
  <c r="CR16" i="4"/>
  <c r="CJ16" i="4"/>
  <c r="CB16" i="4"/>
  <c r="BT16" i="4"/>
  <c r="BL16" i="4"/>
  <c r="BD16" i="4"/>
  <c r="AV16" i="4"/>
  <c r="AN16" i="4"/>
  <c r="AF16" i="4"/>
  <c r="X16" i="4"/>
  <c r="P16" i="4"/>
  <c r="H16" i="4"/>
  <c r="CV15" i="4"/>
  <c r="CN15" i="4"/>
  <c r="CF15" i="4"/>
  <c r="BX15" i="4"/>
  <c r="BP15" i="4"/>
  <c r="BH15" i="4"/>
  <c r="AZ15" i="4"/>
  <c r="AR15" i="4"/>
  <c r="AJ15" i="4"/>
  <c r="AB15" i="4"/>
  <c r="T15" i="4"/>
  <c r="L15" i="4"/>
  <c r="CZ14" i="4"/>
  <c r="BB39" i="4"/>
  <c r="CT36" i="4"/>
  <c r="CK35" i="4"/>
  <c r="Y35" i="4"/>
  <c r="BI34" i="4"/>
  <c r="CS33" i="4"/>
  <c r="AG33" i="4"/>
  <c r="BQ32" i="4"/>
  <c r="E32" i="4"/>
  <c r="AO31" i="4"/>
  <c r="CO30" i="4"/>
  <c r="BI30" i="4"/>
  <c r="AC30" i="4"/>
  <c r="CS29" i="4"/>
  <c r="BM29" i="4"/>
  <c r="AL29" i="4"/>
  <c r="Q29" i="4"/>
  <c r="CP28" i="4"/>
  <c r="BV28" i="4"/>
  <c r="BA28" i="4"/>
  <c r="AD28" i="4"/>
  <c r="J28" i="4"/>
  <c r="CK27" i="4"/>
  <c r="BN27" i="4"/>
  <c r="AT27" i="4"/>
  <c r="Y27" i="4"/>
  <c r="CZ26" i="4"/>
  <c r="CJ26" i="4"/>
  <c r="BT26" i="4"/>
  <c r="BD26" i="4"/>
  <c r="AN26" i="4"/>
  <c r="X26" i="4"/>
  <c r="H26" i="4"/>
  <c r="CN25" i="4"/>
  <c r="BX25" i="4"/>
  <c r="BI25" i="4"/>
  <c r="AW25" i="4"/>
  <c r="AJ25" i="4"/>
  <c r="W25" i="4"/>
  <c r="M25" i="4"/>
  <c r="CX24" i="4"/>
  <c r="CM24" i="4"/>
  <c r="CC24" i="4"/>
  <c r="BT24" i="4"/>
  <c r="BJ24" i="4"/>
  <c r="BA24" i="4"/>
  <c r="AR24" i="4"/>
  <c r="AI24" i="4"/>
  <c r="Z24" i="4"/>
  <c r="Q24" i="4"/>
  <c r="H24" i="4"/>
  <c r="CU23" i="4"/>
  <c r="CM23" i="4"/>
  <c r="CE23" i="4"/>
  <c r="BW23" i="4"/>
  <c r="BO23" i="4"/>
  <c r="BG23" i="4"/>
  <c r="AY23" i="4"/>
  <c r="AQ23" i="4"/>
  <c r="AI23" i="4"/>
  <c r="AA23" i="4"/>
  <c r="S23" i="4"/>
  <c r="K23" i="4"/>
  <c r="CY22" i="4"/>
  <c r="CQ22" i="4"/>
  <c r="CI22" i="4"/>
  <c r="CA22" i="4"/>
  <c r="BS22" i="4"/>
  <c r="BK22" i="4"/>
  <c r="BC22" i="4"/>
  <c r="AU22" i="4"/>
  <c r="AM22" i="4"/>
  <c r="AE22" i="4"/>
  <c r="W22" i="4"/>
  <c r="O22" i="4"/>
  <c r="G22" i="4"/>
  <c r="CU21" i="4"/>
  <c r="CM21" i="4"/>
  <c r="CE21" i="4"/>
  <c r="BW21" i="4"/>
  <c r="BO21" i="4"/>
  <c r="BG21" i="4"/>
  <c r="AY21" i="4"/>
  <c r="AQ21" i="4"/>
  <c r="AI21" i="4"/>
  <c r="AA21" i="4"/>
  <c r="S21" i="4"/>
  <c r="V39" i="4"/>
  <c r="BN36" i="4"/>
  <c r="CC35" i="4"/>
  <c r="Q35" i="4"/>
  <c r="BA34" i="4"/>
  <c r="CK33" i="4"/>
  <c r="Y33" i="4"/>
  <c r="BI32" i="4"/>
  <c r="CS31" i="4"/>
  <c r="AG31" i="4"/>
  <c r="CL30" i="4"/>
  <c r="BF30" i="4"/>
  <c r="Z30" i="4"/>
  <c r="CP29" i="4"/>
  <c r="BJ29" i="4"/>
  <c r="AH29" i="4"/>
  <c r="N29" i="4"/>
  <c r="CO28" i="4"/>
  <c r="BR28" i="4"/>
  <c r="AX28" i="4"/>
  <c r="AC28" i="4"/>
  <c r="F28" i="4"/>
  <c r="CH27" i="4"/>
  <c r="BM27" i="4"/>
  <c r="AP27" i="4"/>
  <c r="V27" i="4"/>
  <c r="CX26" i="4"/>
  <c r="CH26" i="4"/>
  <c r="BR26" i="4"/>
  <c r="BB26" i="4"/>
  <c r="AL26" i="4"/>
  <c r="V26" i="4"/>
  <c r="F26" i="4"/>
  <c r="CL25" i="4"/>
  <c r="BV25" i="4"/>
  <c r="BH25" i="4"/>
  <c r="AT25" i="4"/>
  <c r="AH25" i="4"/>
  <c r="V25" i="4"/>
  <c r="L25" i="4"/>
  <c r="CW24" i="4"/>
  <c r="CL24" i="4"/>
  <c r="CB24" i="4"/>
  <c r="BR24" i="4"/>
  <c r="BI24" i="4"/>
  <c r="AZ24" i="4"/>
  <c r="AQ24" i="4"/>
  <c r="AH24" i="4"/>
  <c r="Y24" i="4"/>
  <c r="P24" i="4"/>
  <c r="F24" i="4"/>
  <c r="CT23" i="4"/>
  <c r="CL23" i="4"/>
  <c r="CD23" i="4"/>
  <c r="BV23" i="4"/>
  <c r="BN23" i="4"/>
  <c r="BF23" i="4"/>
  <c r="AX23" i="4"/>
  <c r="AP23" i="4"/>
  <c r="AH23" i="4"/>
  <c r="Z23" i="4"/>
  <c r="R23" i="4"/>
  <c r="J23" i="4"/>
  <c r="CX22" i="4"/>
  <c r="CP22" i="4"/>
  <c r="CH22" i="4"/>
  <c r="BZ22" i="4"/>
  <c r="BR22" i="4"/>
  <c r="BJ22" i="4"/>
  <c r="BB22" i="4"/>
  <c r="AT22" i="4"/>
  <c r="AL22" i="4"/>
  <c r="AD22" i="4"/>
  <c r="V22" i="4"/>
  <c r="N22" i="4"/>
  <c r="F22" i="4"/>
  <c r="CT21" i="4"/>
  <c r="CL21" i="4"/>
  <c r="CD21" i="4"/>
  <c r="BV21" i="4"/>
  <c r="BN21" i="4"/>
  <c r="BF21" i="4"/>
  <c r="AX21" i="4"/>
  <c r="AP21" i="4"/>
  <c r="AH21" i="4"/>
  <c r="Z21" i="4"/>
  <c r="R21" i="4"/>
  <c r="J21" i="4"/>
  <c r="CX20" i="4"/>
  <c r="CP20" i="4"/>
  <c r="CH20" i="4"/>
  <c r="BZ20" i="4"/>
  <c r="BR20" i="4"/>
  <c r="BJ20" i="4"/>
  <c r="BB20" i="4"/>
  <c r="AT20" i="4"/>
  <c r="AL20" i="4"/>
  <c r="AD20" i="4"/>
  <c r="V20" i="4"/>
  <c r="N20" i="4"/>
  <c r="F20" i="4"/>
  <c r="CT19" i="4"/>
  <c r="CL19" i="4"/>
  <c r="CD19" i="4"/>
  <c r="BV19" i="4"/>
  <c r="BN19" i="4"/>
  <c r="BF19" i="4"/>
  <c r="AX19" i="4"/>
  <c r="AP19" i="4"/>
  <c r="AH19" i="4"/>
  <c r="Z19" i="4"/>
  <c r="R19" i="4"/>
  <c r="J19" i="4"/>
  <c r="CX18" i="4"/>
  <c r="CP18" i="4"/>
  <c r="CH18" i="4"/>
  <c r="BZ18" i="4"/>
  <c r="BR18" i="4"/>
  <c r="BJ18" i="4"/>
  <c r="BB18" i="4"/>
  <c r="AT18" i="4"/>
  <c r="AL18" i="4"/>
  <c r="AD18" i="4"/>
  <c r="V18" i="4"/>
  <c r="N18" i="4"/>
  <c r="F18" i="4"/>
  <c r="CT17" i="4"/>
  <c r="CL17" i="4"/>
  <c r="CD17" i="4"/>
  <c r="BV17" i="4"/>
  <c r="BN17" i="4"/>
  <c r="BF17" i="4"/>
  <c r="AX17" i="4"/>
  <c r="AP17" i="4"/>
  <c r="AH17" i="4"/>
  <c r="Z17" i="4"/>
  <c r="R17" i="4"/>
  <c r="J17" i="4"/>
  <c r="CX16" i="4"/>
  <c r="CP16" i="4"/>
  <c r="CH16" i="4"/>
  <c r="BZ16" i="4"/>
  <c r="BR16" i="4"/>
  <c r="BJ16" i="4"/>
  <c r="BB16" i="4"/>
  <c r="AT16" i="4"/>
  <c r="AL16" i="4"/>
  <c r="AD16" i="4"/>
  <c r="V16" i="4"/>
  <c r="N16" i="4"/>
  <c r="F16" i="4"/>
  <c r="CT15" i="4"/>
  <c r="CL15" i="4"/>
  <c r="CD15" i="4"/>
  <c r="BV15" i="4"/>
  <c r="BN15" i="4"/>
  <c r="BF15" i="4"/>
  <c r="AX15" i="4"/>
  <c r="AP15" i="4"/>
  <c r="AH15" i="4"/>
  <c r="Z15" i="4"/>
  <c r="R15" i="4"/>
  <c r="J15" i="4"/>
  <c r="CX14" i="4"/>
  <c r="CP14" i="4"/>
  <c r="CH14" i="4"/>
  <c r="BZ14" i="4"/>
  <c r="BR14" i="4"/>
  <c r="BJ14" i="4"/>
  <c r="BB14" i="4"/>
  <c r="F4" i="4"/>
  <c r="N4" i="4"/>
  <c r="V4" i="4"/>
  <c r="AD4" i="4"/>
  <c r="AL4" i="4"/>
  <c r="AT4" i="4"/>
  <c r="BB4" i="4"/>
  <c r="BJ4" i="4"/>
  <c r="BR4" i="4"/>
  <c r="BZ4" i="4"/>
  <c r="CH4" i="4"/>
  <c r="CP4" i="4"/>
  <c r="CX4" i="4"/>
  <c r="J5" i="4"/>
  <c r="R5" i="4"/>
  <c r="Z5" i="4"/>
  <c r="AH5" i="4"/>
  <c r="AP5" i="4"/>
  <c r="AX5" i="4"/>
  <c r="BF5" i="4"/>
  <c r="BN5" i="4"/>
  <c r="BV5" i="4"/>
  <c r="CD5" i="4"/>
  <c r="CL5" i="4"/>
  <c r="CT5" i="4"/>
  <c r="F6" i="4"/>
  <c r="N6" i="4"/>
  <c r="V6" i="4"/>
  <c r="AD6" i="4"/>
  <c r="AL6" i="4"/>
  <c r="AT6" i="4"/>
  <c r="BB6" i="4"/>
  <c r="BJ6" i="4"/>
  <c r="BR6" i="4"/>
  <c r="BZ6" i="4"/>
  <c r="CH6" i="4"/>
  <c r="CP6" i="4"/>
  <c r="CX6" i="4"/>
  <c r="J7" i="4"/>
  <c r="R7" i="4"/>
  <c r="Z7" i="4"/>
  <c r="AH7" i="4"/>
  <c r="AP7" i="4"/>
  <c r="AX7" i="4"/>
  <c r="BF7" i="4"/>
  <c r="BN7" i="4"/>
  <c r="BV7" i="4"/>
  <c r="CD7" i="4"/>
  <c r="CL7" i="4"/>
  <c r="CT7" i="4"/>
  <c r="F8" i="4"/>
  <c r="N8" i="4"/>
  <c r="V8" i="4"/>
  <c r="AD8" i="4"/>
  <c r="AL8" i="4"/>
  <c r="AT8" i="4"/>
  <c r="BB8" i="4"/>
  <c r="BJ8" i="4"/>
  <c r="BR8" i="4"/>
  <c r="BZ8" i="4"/>
  <c r="CH8" i="4"/>
  <c r="CP8" i="4"/>
  <c r="CX8" i="4"/>
  <c r="J9" i="4"/>
  <c r="R9" i="4"/>
  <c r="Z9" i="4"/>
  <c r="AH9" i="4"/>
  <c r="AP9" i="4"/>
  <c r="AX9" i="4"/>
  <c r="BF9" i="4"/>
  <c r="BN9" i="4"/>
  <c r="BV9" i="4"/>
  <c r="CD9" i="4"/>
  <c r="CL9" i="4"/>
  <c r="CT9" i="4"/>
  <c r="F10" i="4"/>
  <c r="N10" i="4"/>
  <c r="V10" i="4"/>
  <c r="AD10" i="4"/>
  <c r="AL10" i="4"/>
  <c r="AT10" i="4"/>
  <c r="BB10" i="4"/>
  <c r="BJ10" i="4"/>
  <c r="BR10" i="4"/>
  <c r="BZ10" i="4"/>
  <c r="CH10" i="4"/>
  <c r="CP10" i="4"/>
  <c r="CX10" i="4"/>
  <c r="J11" i="4"/>
  <c r="R11" i="4"/>
  <c r="Z11" i="4"/>
  <c r="AH11" i="4"/>
  <c r="AP11" i="4"/>
  <c r="AX11" i="4"/>
  <c r="BF11" i="4"/>
  <c r="BN11" i="4"/>
  <c r="BV11" i="4"/>
  <c r="CD11" i="4"/>
  <c r="CL11" i="4"/>
  <c r="CT11" i="4"/>
  <c r="F12" i="4"/>
  <c r="N12" i="4"/>
  <c r="V12" i="4"/>
  <c r="AD12" i="4"/>
  <c r="AL12" i="4"/>
  <c r="AT12" i="4"/>
  <c r="BB12" i="4"/>
  <c r="BJ12" i="4"/>
  <c r="BR12" i="4"/>
  <c r="BZ12" i="4"/>
  <c r="CH12" i="4"/>
  <c r="CP12" i="4"/>
  <c r="CX12" i="4"/>
  <c r="J13" i="4"/>
  <c r="R13" i="4"/>
  <c r="Z13" i="4"/>
  <c r="AH13" i="4"/>
  <c r="AP13" i="4"/>
  <c r="AX13" i="4"/>
  <c r="BF13" i="4"/>
  <c r="BN13" i="4"/>
  <c r="BV13" i="4"/>
  <c r="CD13" i="4"/>
  <c r="CL13" i="4"/>
  <c r="CT13" i="4"/>
  <c r="F14" i="4"/>
  <c r="N14" i="4"/>
  <c r="V14" i="4"/>
  <c r="AD14" i="4"/>
  <c r="AL14" i="4"/>
  <c r="AT14" i="4"/>
  <c r="BC14" i="4"/>
  <c r="BM14" i="4"/>
  <c r="CA14" i="4"/>
  <c r="CQ14" i="4"/>
  <c r="Y15" i="4"/>
  <c r="BE15" i="4"/>
  <c r="CK15" i="4"/>
  <c r="U16" i="4"/>
  <c r="BA16" i="4"/>
  <c r="CG16" i="4"/>
  <c r="Q17" i="4"/>
  <c r="AW17" i="4"/>
  <c r="CC17" i="4"/>
  <c r="M18" i="4"/>
  <c r="AS18" i="4"/>
  <c r="BY18" i="4"/>
  <c r="I19" i="4"/>
  <c r="AO19" i="4"/>
  <c r="BU19" i="4"/>
  <c r="E20" i="4"/>
  <c r="AK20" i="4"/>
  <c r="BQ20" i="4"/>
  <c r="CW20" i="4"/>
  <c r="AW21" i="4"/>
  <c r="M22" i="4"/>
  <c r="BY22" i="4"/>
  <c r="AO23" i="4"/>
  <c r="E24" i="4"/>
  <c r="BZ24" i="4"/>
  <c r="BU25" i="4"/>
  <c r="CW26" i="4"/>
  <c r="BQ28" i="4"/>
  <c r="CG30" i="4"/>
  <c r="BU35" i="4"/>
  <c r="BG5" i="4"/>
  <c r="BO5" i="4"/>
  <c r="BW5" i="4"/>
  <c r="CE5" i="4"/>
  <c r="CM5" i="4"/>
  <c r="CU5" i="4"/>
  <c r="G6" i="4"/>
  <c r="O6" i="4"/>
  <c r="W6" i="4"/>
  <c r="AE6" i="4"/>
  <c r="AM6" i="4"/>
  <c r="AU6" i="4"/>
  <c r="BC6" i="4"/>
  <c r="BK6" i="4"/>
  <c r="BS6" i="4"/>
  <c r="CA6" i="4"/>
  <c r="CI6" i="4"/>
  <c r="CQ6" i="4"/>
  <c r="CY6" i="4"/>
  <c r="K7" i="4"/>
  <c r="S7" i="4"/>
  <c r="AA7" i="4"/>
  <c r="AI7" i="4"/>
  <c r="AQ7" i="4"/>
  <c r="AY7" i="4"/>
  <c r="BG7" i="4"/>
  <c r="BO7" i="4"/>
  <c r="BW7" i="4"/>
  <c r="CE7" i="4"/>
  <c r="CM7" i="4"/>
  <c r="CU7" i="4"/>
  <c r="G8" i="4"/>
  <c r="O8" i="4"/>
  <c r="W8" i="4"/>
  <c r="AE8" i="4"/>
  <c r="AM8" i="4"/>
  <c r="AU8" i="4"/>
  <c r="BC8" i="4"/>
  <c r="BK8" i="4"/>
  <c r="BS8" i="4"/>
  <c r="CA8" i="4"/>
  <c r="CI8" i="4"/>
  <c r="CQ8" i="4"/>
  <c r="CY8" i="4"/>
  <c r="K9" i="4"/>
  <c r="S9" i="4"/>
  <c r="AA9" i="4"/>
  <c r="AI9" i="4"/>
  <c r="AQ9" i="4"/>
  <c r="AY9" i="4"/>
  <c r="BG9" i="4"/>
  <c r="BO9" i="4"/>
  <c r="BW9" i="4"/>
  <c r="CE9" i="4"/>
  <c r="CM9" i="4"/>
  <c r="CU9" i="4"/>
  <c r="G10" i="4"/>
  <c r="O10" i="4"/>
  <c r="W10" i="4"/>
  <c r="AE10" i="4"/>
  <c r="AM10" i="4"/>
  <c r="AU10" i="4"/>
  <c r="BC10" i="4"/>
  <c r="BK10" i="4"/>
  <c r="BS10" i="4"/>
  <c r="CA10" i="4"/>
  <c r="CI10" i="4"/>
  <c r="CQ10" i="4"/>
  <c r="CY10" i="4"/>
  <c r="K11" i="4"/>
  <c r="S11" i="4"/>
  <c r="AA11" i="4"/>
  <c r="AI11" i="4"/>
  <c r="AQ11" i="4"/>
  <c r="AY11" i="4"/>
  <c r="BG11" i="4"/>
  <c r="BO11" i="4"/>
  <c r="BW11" i="4"/>
  <c r="CE11" i="4"/>
  <c r="CM11" i="4"/>
  <c r="CU11" i="4"/>
  <c r="G12" i="4"/>
  <c r="O12" i="4"/>
  <c r="W12" i="4"/>
  <c r="AE12" i="4"/>
  <c r="AM12" i="4"/>
  <c r="AU12" i="4"/>
  <c r="BC12" i="4"/>
  <c r="BK12" i="4"/>
  <c r="BS12" i="4"/>
  <c r="CA12" i="4"/>
  <c r="CI12" i="4"/>
  <c r="CQ12" i="4"/>
  <c r="CY12" i="4"/>
  <c r="K13" i="4"/>
  <c r="S13" i="4"/>
  <c r="AA13" i="4"/>
  <c r="AI13" i="4"/>
  <c r="AQ13" i="4"/>
  <c r="AY13" i="4"/>
  <c r="BG13" i="4"/>
  <c r="BO13" i="4"/>
  <c r="BW13" i="4"/>
  <c r="CE13" i="4"/>
  <c r="CM13" i="4"/>
  <c r="CU13" i="4"/>
  <c r="G14" i="4"/>
  <c r="O14" i="4"/>
  <c r="W14" i="4"/>
  <c r="AE14" i="4"/>
  <c r="AM14" i="4"/>
  <c r="AU14" i="4"/>
  <c r="BD14" i="4"/>
  <c r="BO14" i="4"/>
  <c r="CB14" i="4"/>
  <c r="CR14" i="4"/>
  <c r="AA15" i="4"/>
  <c r="BG15" i="4"/>
  <c r="CM15" i="4"/>
  <c r="W16" i="4"/>
  <c r="BC16" i="4"/>
  <c r="CI16" i="4"/>
  <c r="S17" i="4"/>
  <c r="AY17" i="4"/>
  <c r="CE17" i="4"/>
  <c r="O18" i="4"/>
  <c r="AU18" i="4"/>
  <c r="CA18" i="4"/>
  <c r="K19" i="4"/>
  <c r="AQ19" i="4"/>
  <c r="BW19" i="4"/>
  <c r="G20" i="4"/>
  <c r="AM20" i="4"/>
  <c r="BS20" i="4"/>
  <c r="CY20" i="4"/>
  <c r="BE21" i="4"/>
  <c r="U22" i="4"/>
  <c r="CG22" i="4"/>
  <c r="AW23" i="4"/>
  <c r="N24" i="4"/>
  <c r="CK24" i="4"/>
  <c r="CK25" i="4"/>
  <c r="R27" i="4"/>
  <c r="CL28" i="4"/>
  <c r="Y31" i="4"/>
  <c r="AX36" i="4"/>
  <c r="AV4" i="4"/>
  <c r="BD4" i="4"/>
  <c r="BL4" i="4"/>
  <c r="BT4" i="4"/>
  <c r="CB4" i="4"/>
  <c r="CJ4" i="4"/>
  <c r="CR4" i="4"/>
  <c r="CZ4" i="4"/>
  <c r="L5" i="4"/>
  <c r="T5" i="4"/>
  <c r="AB5" i="4"/>
  <c r="AJ5" i="4"/>
  <c r="AR5" i="4"/>
  <c r="AZ5" i="4"/>
  <c r="BH5" i="4"/>
  <c r="BP5" i="4"/>
  <c r="BX5" i="4"/>
  <c r="CF5" i="4"/>
  <c r="CN5" i="4"/>
  <c r="CV5" i="4"/>
  <c r="H6" i="4"/>
  <c r="P6" i="4"/>
  <c r="X6" i="4"/>
  <c r="AF6" i="4"/>
  <c r="AN6" i="4"/>
  <c r="AV6" i="4"/>
  <c r="BD6" i="4"/>
  <c r="BL6" i="4"/>
  <c r="BT6" i="4"/>
  <c r="CB6" i="4"/>
  <c r="CJ6" i="4"/>
  <c r="CR6" i="4"/>
  <c r="CZ6" i="4"/>
  <c r="L7" i="4"/>
  <c r="T7" i="4"/>
  <c r="AB7" i="4"/>
  <c r="AJ7" i="4"/>
  <c r="AR7" i="4"/>
  <c r="AZ7" i="4"/>
  <c r="BH7" i="4"/>
  <c r="BP7" i="4"/>
  <c r="BX7" i="4"/>
  <c r="CF7" i="4"/>
  <c r="CN7" i="4"/>
  <c r="CV7" i="4"/>
  <c r="H8" i="4"/>
  <c r="P8" i="4"/>
  <c r="X8" i="4"/>
  <c r="AF8" i="4"/>
  <c r="AN8" i="4"/>
  <c r="AV8" i="4"/>
  <c r="BD8" i="4"/>
  <c r="BL8" i="4"/>
  <c r="BT8" i="4"/>
  <c r="CB8" i="4"/>
  <c r="CJ8" i="4"/>
  <c r="CR8" i="4"/>
  <c r="CZ8" i="4"/>
  <c r="L9" i="4"/>
  <c r="T9" i="4"/>
  <c r="AB9" i="4"/>
  <c r="AJ9" i="4"/>
  <c r="AR9" i="4"/>
  <c r="AZ9" i="4"/>
  <c r="BH9" i="4"/>
  <c r="BP9" i="4"/>
  <c r="BX9" i="4"/>
  <c r="CF9" i="4"/>
  <c r="CN9" i="4"/>
  <c r="CV9" i="4"/>
  <c r="H10" i="4"/>
  <c r="P10" i="4"/>
  <c r="X10" i="4"/>
  <c r="AF10" i="4"/>
  <c r="AN10" i="4"/>
  <c r="AV10" i="4"/>
  <c r="BD10" i="4"/>
  <c r="BL10" i="4"/>
  <c r="BT10" i="4"/>
  <c r="CB10" i="4"/>
  <c r="CJ10" i="4"/>
  <c r="CR10" i="4"/>
  <c r="CZ10" i="4"/>
  <c r="L11" i="4"/>
  <c r="T11" i="4"/>
  <c r="AB11" i="4"/>
  <c r="AJ11" i="4"/>
  <c r="AR11" i="4"/>
  <c r="AZ11" i="4"/>
  <c r="BH11" i="4"/>
  <c r="BP11" i="4"/>
  <c r="BX11" i="4"/>
  <c r="CF11" i="4"/>
  <c r="CN11" i="4"/>
  <c r="CV11" i="4"/>
  <c r="H12" i="4"/>
  <c r="P12" i="4"/>
  <c r="X12" i="4"/>
  <c r="AF12" i="4"/>
  <c r="AN12" i="4"/>
  <c r="AV12" i="4"/>
  <c r="BD12" i="4"/>
  <c r="BL12" i="4"/>
  <c r="BT12" i="4"/>
  <c r="CB12" i="4"/>
  <c r="CJ12" i="4"/>
  <c r="CR12" i="4"/>
  <c r="CZ12" i="4"/>
  <c r="L13" i="4"/>
  <c r="T13" i="4"/>
  <c r="AB13" i="4"/>
  <c r="AJ13" i="4"/>
  <c r="AR13" i="4"/>
  <c r="AZ13" i="4"/>
  <c r="BH13" i="4"/>
  <c r="BP13" i="4"/>
  <c r="BX13" i="4"/>
  <c r="CF13" i="4"/>
  <c r="CN13" i="4"/>
  <c r="CV13" i="4"/>
  <c r="H14" i="4"/>
  <c r="P14" i="4"/>
  <c r="X14" i="4"/>
  <c r="AF14" i="4"/>
  <c r="AN14" i="4"/>
  <c r="AV14" i="4"/>
  <c r="BE14" i="4"/>
  <c r="BP14" i="4"/>
  <c r="CE14" i="4"/>
  <c r="CW14" i="4"/>
  <c r="AG15" i="4"/>
  <c r="BM15" i="4"/>
  <c r="CS15" i="4"/>
  <c r="AC16" i="4"/>
  <c r="BI16" i="4"/>
  <c r="CO16" i="4"/>
  <c r="Y17" i="4"/>
  <c r="BE17" i="4"/>
  <c r="CK17" i="4"/>
  <c r="U18" i="4"/>
  <c r="BA18" i="4"/>
  <c r="CG18" i="4"/>
  <c r="Q19" i="4"/>
  <c r="AW19" i="4"/>
  <c r="CC19" i="4"/>
  <c r="M20" i="4"/>
  <c r="AS20" i="4"/>
  <c r="BY20" i="4"/>
  <c r="I21" i="4"/>
  <c r="BM21" i="4"/>
  <c r="AC22" i="4"/>
  <c r="CO22" i="4"/>
  <c r="BE23" i="4"/>
  <c r="X24" i="4"/>
  <c r="CU24" i="4"/>
  <c r="E26" i="4"/>
  <c r="AO27" i="4"/>
  <c r="J29" i="4"/>
  <c r="CK31" i="4"/>
  <c r="CL38" i="4"/>
  <c r="I16" i="1"/>
  <c r="I18" i="1" s="1"/>
  <c r="DB5" i="4" l="1"/>
  <c r="DB6" i="4"/>
  <c r="DB7" i="4"/>
  <c r="DB8" i="4"/>
  <c r="DB9" i="4"/>
  <c r="DB10" i="4"/>
  <c r="DB11" i="4"/>
  <c r="DB12" i="4"/>
  <c r="DB13" i="4"/>
  <c r="DB14" i="4"/>
  <c r="DB15" i="4"/>
  <c r="DB16" i="4"/>
  <c r="DB17" i="4"/>
  <c r="DB18" i="4"/>
  <c r="DB19" i="4"/>
  <c r="DB20" i="4"/>
  <c r="DB21" i="4"/>
  <c r="DB22" i="4"/>
  <c r="DB23" i="4"/>
  <c r="DB24" i="4"/>
  <c r="DB25" i="4"/>
  <c r="DB26" i="4"/>
  <c r="DB27" i="4"/>
  <c r="DB28" i="4"/>
  <c r="DB29" i="4"/>
  <c r="DB30" i="4"/>
  <c r="DB31" i="4"/>
  <c r="DB32" i="4"/>
  <c r="DB33" i="4"/>
  <c r="DB34" i="4"/>
  <c r="DB35" i="4"/>
  <c r="DB36" i="4"/>
  <c r="DB37" i="4"/>
  <c r="DB38" i="4"/>
  <c r="DB39" i="4"/>
  <c r="DB40" i="4"/>
  <c r="DB41" i="4"/>
  <c r="DB42" i="4"/>
  <c r="DB43" i="4"/>
  <c r="DB44" i="4"/>
  <c r="DB45" i="4"/>
  <c r="DB46" i="4"/>
  <c r="DB47" i="4"/>
  <c r="DB48" i="4"/>
  <c r="DB49" i="4"/>
  <c r="DB50" i="4"/>
  <c r="DB51" i="4"/>
  <c r="DB52" i="4"/>
  <c r="DB53" i="4"/>
  <c r="DB54" i="4"/>
  <c r="DB55" i="4"/>
  <c r="DB56" i="4"/>
  <c r="DB57" i="4"/>
  <c r="DB58" i="4"/>
  <c r="DB59" i="4"/>
  <c r="DB60" i="4"/>
  <c r="DB61" i="4"/>
  <c r="DB62" i="4"/>
  <c r="DB63" i="4"/>
  <c r="DB64" i="4"/>
  <c r="DB65" i="4"/>
  <c r="DB66" i="4"/>
  <c r="DB67" i="4"/>
  <c r="DB68" i="4"/>
  <c r="DB69" i="4"/>
  <c r="DB70" i="4"/>
  <c r="DB71" i="4"/>
  <c r="DB72" i="4"/>
  <c r="DB73" i="4"/>
  <c r="DB74" i="4"/>
  <c r="DB75" i="4"/>
  <c r="DB76" i="4"/>
  <c r="DB77" i="4"/>
  <c r="DB78" i="4"/>
  <c r="DB79" i="4"/>
  <c r="DB80" i="4"/>
  <c r="DB81" i="4"/>
  <c r="DB82" i="4"/>
  <c r="DB83" i="4"/>
  <c r="DB84" i="4"/>
  <c r="DB85" i="4"/>
  <c r="DB86" i="4"/>
  <c r="DB87" i="4"/>
  <c r="DB88" i="4"/>
  <c r="DB89" i="4"/>
  <c r="DB90" i="4"/>
  <c r="DB91" i="4"/>
  <c r="DB92" i="4"/>
  <c r="DB93" i="4"/>
  <c r="DB94" i="4"/>
  <c r="DB95" i="4"/>
  <c r="DB96" i="4"/>
  <c r="DB97" i="4"/>
  <c r="DB98" i="4"/>
  <c r="DB99" i="4"/>
  <c r="DB100" i="4"/>
  <c r="DB101" i="4"/>
  <c r="DB102" i="4"/>
  <c r="DB103" i="4"/>
  <c r="DB4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AN105" i="4"/>
  <c r="AO105" i="4"/>
  <c r="AP105" i="4"/>
  <c r="AQ105" i="4"/>
  <c r="AR105" i="4"/>
  <c r="AS105" i="4"/>
  <c r="AT105" i="4"/>
  <c r="AU105" i="4"/>
  <c r="AV105" i="4"/>
  <c r="AW105" i="4"/>
  <c r="AX105" i="4"/>
  <c r="AY105" i="4"/>
  <c r="AZ105" i="4"/>
  <c r="BA105" i="4"/>
  <c r="BB105" i="4"/>
  <c r="BC105" i="4"/>
  <c r="BD105" i="4"/>
  <c r="BE105" i="4"/>
  <c r="BF105" i="4"/>
  <c r="BG105" i="4"/>
  <c r="BH105" i="4"/>
  <c r="BI105" i="4"/>
  <c r="BJ105" i="4"/>
  <c r="BK105" i="4"/>
  <c r="BL105" i="4"/>
  <c r="BM105" i="4"/>
  <c r="BN105" i="4"/>
  <c r="BO105" i="4"/>
  <c r="BP105" i="4"/>
  <c r="BQ105" i="4"/>
  <c r="BR105" i="4"/>
  <c r="BS105" i="4"/>
  <c r="BT105" i="4"/>
  <c r="BU105" i="4"/>
  <c r="BV105" i="4"/>
  <c r="BW105" i="4"/>
  <c r="BX105" i="4"/>
  <c r="BY105" i="4"/>
  <c r="BZ105" i="4"/>
  <c r="CA105" i="4"/>
  <c r="CB105" i="4"/>
  <c r="CC105" i="4"/>
  <c r="CD105" i="4"/>
  <c r="CE105" i="4"/>
  <c r="CF105" i="4"/>
  <c r="CG105" i="4"/>
  <c r="CH105" i="4"/>
  <c r="CI105" i="4"/>
  <c r="CJ105" i="4"/>
  <c r="CK105" i="4"/>
  <c r="CL105" i="4"/>
  <c r="CM105" i="4"/>
  <c r="CN105" i="4"/>
  <c r="CO105" i="4"/>
  <c r="CP105" i="4"/>
  <c r="CQ105" i="4"/>
  <c r="CR105" i="4"/>
  <c r="CS105" i="4"/>
  <c r="CT105" i="4"/>
  <c r="CU105" i="4"/>
  <c r="CV105" i="4"/>
  <c r="CW105" i="4"/>
  <c r="CX105" i="4"/>
  <c r="CY105" i="4"/>
  <c r="CZ105" i="4"/>
  <c r="E105" i="4"/>
  <c r="AA104" i="4" l="1"/>
  <c r="AY104" i="4"/>
  <c r="BW104" i="4"/>
  <c r="CU104" i="4"/>
  <c r="L104" i="4"/>
  <c r="AB104" i="4"/>
  <c r="AR104" i="4"/>
  <c r="BH104" i="4"/>
  <c r="BX104" i="4"/>
  <c r="CN104" i="4"/>
  <c r="M104" i="4"/>
  <c r="U104" i="4"/>
  <c r="AC104" i="4"/>
  <c r="AK104" i="4"/>
  <c r="AS104" i="4"/>
  <c r="BA104" i="4"/>
  <c r="BI104" i="4"/>
  <c r="BQ104" i="4"/>
  <c r="BY104" i="4"/>
  <c r="CG104" i="4"/>
  <c r="CO104" i="4"/>
  <c r="CW104" i="4"/>
  <c r="DA6" i="4"/>
  <c r="DA8" i="4"/>
  <c r="DA10" i="4"/>
  <c r="DA12" i="4"/>
  <c r="S104" i="4"/>
  <c r="AQ104" i="4"/>
  <c r="BO104" i="4"/>
  <c r="CM104" i="4"/>
  <c r="K104" i="4"/>
  <c r="AI104" i="4"/>
  <c r="BG104" i="4"/>
  <c r="CE104" i="4"/>
  <c r="T104" i="4"/>
  <c r="AJ104" i="4"/>
  <c r="AZ104" i="4"/>
  <c r="BP104" i="4"/>
  <c r="CF104" i="4"/>
  <c r="CV104" i="4"/>
  <c r="V104" i="4"/>
  <c r="AL104" i="4"/>
  <c r="BB104" i="4"/>
  <c r="BR104" i="4"/>
  <c r="CP104" i="4"/>
  <c r="F104" i="4"/>
  <c r="N104" i="4"/>
  <c r="AD104" i="4"/>
  <c r="AT104" i="4"/>
  <c r="BJ104" i="4"/>
  <c r="BZ104" i="4"/>
  <c r="CH104" i="4"/>
  <c r="CX104" i="4"/>
  <c r="G104" i="4"/>
  <c r="O104" i="4"/>
  <c r="W104" i="4"/>
  <c r="AE104" i="4"/>
  <c r="AM104" i="4"/>
  <c r="AU104" i="4"/>
  <c r="BC104" i="4"/>
  <c r="BK104" i="4"/>
  <c r="BS104" i="4"/>
  <c r="CA104" i="4"/>
  <c r="CI104" i="4"/>
  <c r="CQ104" i="4"/>
  <c r="CY104" i="4"/>
  <c r="E104" i="4"/>
  <c r="DA4" i="4"/>
  <c r="H104" i="4"/>
  <c r="X104" i="4"/>
  <c r="AN104" i="4"/>
  <c r="BD104" i="4"/>
  <c r="BT104" i="4"/>
  <c r="CJ104" i="4"/>
  <c r="CZ104" i="4"/>
  <c r="DA15" i="4"/>
  <c r="DA17" i="4"/>
  <c r="DA19" i="4"/>
  <c r="DA21" i="4"/>
  <c r="DA23" i="4"/>
  <c r="DA25" i="4"/>
  <c r="DA27" i="4"/>
  <c r="DA29" i="4"/>
  <c r="DA31" i="4"/>
  <c r="DA33" i="4"/>
  <c r="DA35" i="4"/>
  <c r="DA37" i="4"/>
  <c r="DA39" i="4"/>
  <c r="DA41" i="4"/>
  <c r="DA43" i="4"/>
  <c r="DA45" i="4"/>
  <c r="DA47" i="4"/>
  <c r="DA49" i="4"/>
  <c r="DA51" i="4"/>
  <c r="DA53" i="4"/>
  <c r="DA55" i="4"/>
  <c r="DA57" i="4"/>
  <c r="DA59" i="4"/>
  <c r="DA61" i="4"/>
  <c r="DA63" i="4"/>
  <c r="DA65" i="4"/>
  <c r="DA67" i="4"/>
  <c r="DA69" i="4"/>
  <c r="DA71" i="4"/>
  <c r="DA73" i="4"/>
  <c r="DA75" i="4"/>
  <c r="DA77" i="4"/>
  <c r="DA79" i="4"/>
  <c r="DA81" i="4"/>
  <c r="DA83" i="4"/>
  <c r="DA85" i="4"/>
  <c r="DA87" i="4"/>
  <c r="DA89" i="4"/>
  <c r="DA91" i="4"/>
  <c r="DA93" i="4"/>
  <c r="DA95" i="4"/>
  <c r="DA97" i="4"/>
  <c r="DA99" i="4"/>
  <c r="DA101" i="4"/>
  <c r="P104" i="4"/>
  <c r="AF104" i="4"/>
  <c r="AV104" i="4"/>
  <c r="BL104" i="4"/>
  <c r="CB104" i="4"/>
  <c r="CR104" i="4"/>
  <c r="I104" i="4"/>
  <c r="Q104" i="4"/>
  <c r="Y104" i="4"/>
  <c r="AG104" i="4"/>
  <c r="AO104" i="4"/>
  <c r="AW104" i="4"/>
  <c r="BE104" i="4"/>
  <c r="BM104" i="4"/>
  <c r="BU104" i="4"/>
  <c r="CC104" i="4"/>
  <c r="CK104" i="4"/>
  <c r="CS104" i="4"/>
  <c r="DA5" i="4"/>
  <c r="DA7" i="4"/>
  <c r="DA9" i="4"/>
  <c r="DA11" i="4"/>
  <c r="DA13" i="4"/>
  <c r="J104" i="4"/>
  <c r="R104" i="4"/>
  <c r="Z104" i="4"/>
  <c r="AH104" i="4"/>
  <c r="AP104" i="4"/>
  <c r="AX104" i="4"/>
  <c r="BF104" i="4"/>
  <c r="BN104" i="4"/>
  <c r="BV104" i="4"/>
  <c r="CD104" i="4"/>
  <c r="CL104" i="4"/>
  <c r="CT104" i="4"/>
  <c r="DA103" i="4"/>
  <c r="DA14" i="4"/>
  <c r="DA16" i="4"/>
  <c r="DA18" i="4"/>
  <c r="DA20" i="4"/>
  <c r="DA22" i="4"/>
  <c r="DA24" i="4"/>
  <c r="DA26" i="4"/>
  <c r="DA28" i="4"/>
  <c r="DA30" i="4"/>
  <c r="DA32" i="4"/>
  <c r="DA34" i="4"/>
  <c r="DA36" i="4"/>
  <c r="DA38" i="4"/>
  <c r="DA40" i="4"/>
  <c r="DA42" i="4"/>
  <c r="DA44" i="4"/>
  <c r="DA46" i="4"/>
  <c r="DA48" i="4"/>
  <c r="DA50" i="4"/>
  <c r="DA52" i="4"/>
  <c r="DA54" i="4"/>
  <c r="DA56" i="4"/>
  <c r="DA58" i="4"/>
  <c r="DA60" i="4"/>
  <c r="DA62" i="4"/>
  <c r="DA64" i="4"/>
  <c r="DA66" i="4"/>
  <c r="DA68" i="4"/>
  <c r="DA70" i="4"/>
  <c r="DA72" i="4"/>
  <c r="DA74" i="4"/>
  <c r="DA76" i="4"/>
  <c r="DA78" i="4"/>
  <c r="DA80" i="4"/>
  <c r="DA82" i="4"/>
  <c r="DA84" i="4"/>
  <c r="DA86" i="4"/>
  <c r="DA88" i="4"/>
  <c r="DA90" i="4"/>
  <c r="DA92" i="4"/>
  <c r="DA94" i="4"/>
  <c r="DA96" i="4"/>
  <c r="DA98" i="4"/>
  <c r="DA100" i="4"/>
  <c r="DA102" i="4"/>
  <c r="C40" i="1"/>
  <c r="I10" i="1"/>
  <c r="C44" i="1" l="1"/>
  <c r="C42" i="1"/>
</calcChain>
</file>

<file path=xl/sharedStrings.xml><?xml version="1.0" encoding="utf-8"?>
<sst xmlns="http://schemas.openxmlformats.org/spreadsheetml/2006/main" count="48" uniqueCount="35">
  <si>
    <t>STOCK OPTIMISER</t>
  </si>
  <si>
    <t>Selling Price</t>
  </si>
  <si>
    <t>Annual Cost Impact</t>
  </si>
  <si>
    <t>Standard Cost</t>
  </si>
  <si>
    <t>Cost of Lost Sales</t>
  </si>
  <si>
    <t>Lost Sales Factor</t>
  </si>
  <si>
    <t>Inventory Carrying Cost</t>
  </si>
  <si>
    <t>pa</t>
  </si>
  <si>
    <t>Safety Stock Cost</t>
  </si>
  <si>
    <t>Supply Leadtime</t>
  </si>
  <si>
    <t>Days</t>
  </si>
  <si>
    <t>Leadtime StdDev</t>
  </si>
  <si>
    <t>SLOB Risk</t>
  </si>
  <si>
    <t>Average Daily Demand</t>
  </si>
  <si>
    <t>Units</t>
  </si>
  <si>
    <t>Demand StdDev</t>
  </si>
  <si>
    <t>Cycle Stock Cost</t>
  </si>
  <si>
    <t>Production Setup Cost</t>
  </si>
  <si>
    <t>Total Setup Costs</t>
  </si>
  <si>
    <t>Safety Stock Qty</t>
  </si>
  <si>
    <t>Service Level</t>
  </si>
  <si>
    <t>Order / Production Lot Size</t>
  </si>
  <si>
    <t>100 pa</t>
  </si>
  <si>
    <t>Production Frequency</t>
  </si>
  <si>
    <t>Total Inventory Cost</t>
  </si>
  <si>
    <t>Safety Cover</t>
  </si>
  <si>
    <t>Maximum Cover</t>
  </si>
  <si>
    <t>Sales Window</t>
  </si>
  <si>
    <t>INTERACTIVE HEAT MAP</t>
  </si>
  <si>
    <t>Heat Map Lowest Cost</t>
  </si>
  <si>
    <t>Production / Purchase Orders</t>
  </si>
  <si>
    <t>Order Frequency</t>
  </si>
  <si>
    <r>
      <rPr>
        <b/>
        <sz val="12"/>
        <color theme="1"/>
        <rFont val="Calibri"/>
        <family val="2"/>
        <scheme val="minor"/>
      </rPr>
      <t>Total Inventory Cost</t>
    </r>
    <r>
      <rPr>
        <sz val="12"/>
        <color theme="1"/>
        <rFont val="Calibri"/>
        <family val="2"/>
        <scheme val="minor"/>
      </rPr>
      <t xml:space="preserve"> is shown as a function of production frequency and service. level</t>
    </r>
  </si>
  <si>
    <t>The cost ranges from low (green) to high (red), with the point of lowest cost represented by a white spot.</t>
  </si>
  <si>
    <t>Note that the Total Inventory Cost above will only match the Heat Map Lowest Cost below when the Order Frequency and Service Level values are the same.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</si>
</sst>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.0%"/>
    <numFmt numFmtId="165" formatCode="_-&quot;$&quot;* #,##0_-;\-&quot;$&quot;* #,##0_-;_-&quot;$&quot;* &quot;-&quot;??_-;_-@_-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theme="5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2"/>
      <color theme="0"/>
      <name val="Calibri"/>
      <family val="2"/>
      <scheme val="minor"/>
    </font>
    <font>
      <b/>
      <sz val="3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0" borderId="0" applyNumberFormat="0" applyFont="0" applyFill="0" applyBorder="0" applyAlignment="0">
      <protection locked="0"/>
    </xf>
    <xf numFmtId="0" fontId="1" fillId="5" borderId="0" applyNumberFormat="0" applyBorder="0" applyAlignment="0">
      <protection locked="0"/>
    </xf>
  </cellStyleXfs>
  <cellXfs count="58">
    <xf numFmtId="0" fontId="0" fillId="0" borderId="0" xfId="0"/>
    <xf numFmtId="0" fontId="5" fillId="0" borderId="0" xfId="0" applyFont="1"/>
    <xf numFmtId="0" fontId="6" fillId="0" borderId="0" xfId="0" applyFont="1"/>
    <xf numFmtId="44" fontId="7" fillId="2" borderId="1" xfId="1" applyFont="1" applyFill="1" applyBorder="1" applyProtection="1">
      <protection locked="0"/>
    </xf>
    <xf numFmtId="0" fontId="7" fillId="2" borderId="1" xfId="3" applyFont="1" applyProtection="1">
      <protection locked="0"/>
    </xf>
    <xf numFmtId="164" fontId="7" fillId="2" borderId="1" xfId="2" applyNumberFormat="1" applyFont="1" applyFill="1" applyBorder="1" applyProtection="1">
      <protection locked="0"/>
    </xf>
    <xf numFmtId="3" fontId="8" fillId="3" borderId="1" xfId="4" applyNumberFormat="1" applyFont="1"/>
    <xf numFmtId="3" fontId="7" fillId="2" borderId="1" xfId="3" applyNumberFormat="1" applyFont="1" applyProtection="1">
      <protection locked="0"/>
    </xf>
    <xf numFmtId="0" fontId="4" fillId="0" borderId="0" xfId="0" applyFont="1"/>
    <xf numFmtId="164" fontId="4" fillId="0" borderId="0" xfId="0" applyNumberFormat="1" applyFont="1"/>
    <xf numFmtId="0" fontId="2" fillId="2" borderId="1" xfId="3"/>
    <xf numFmtId="0" fontId="0" fillId="0" borderId="0" xfId="0" applyFont="1" applyAlignment="1">
      <alignment vertical="top"/>
    </xf>
    <xf numFmtId="165" fontId="9" fillId="3" borderId="0" xfId="4" applyNumberFormat="1" applyFont="1" applyBorder="1" applyProtection="1"/>
    <xf numFmtId="0" fontId="5" fillId="0" borderId="0" xfId="0" applyFont="1" applyFill="1"/>
    <xf numFmtId="0" fontId="5" fillId="0" borderId="0" xfId="0" applyFont="1" applyAlignment="1"/>
    <xf numFmtId="0" fontId="11" fillId="0" borderId="0" xfId="0" applyFont="1"/>
    <xf numFmtId="164" fontId="7" fillId="4" borderId="1" xfId="3" applyNumberFormat="1" applyFont="1" applyFill="1" applyAlignment="1" applyProtection="1">
      <protection locked="0"/>
    </xf>
    <xf numFmtId="165" fontId="8" fillId="3" borderId="1" xfId="4" applyNumberFormat="1" applyFont="1"/>
    <xf numFmtId="165" fontId="3" fillId="3" borderId="1" xfId="4" applyNumberFormat="1"/>
    <xf numFmtId="0" fontId="5" fillId="0" borderId="0" xfId="0" applyFont="1" applyAlignment="1">
      <alignment vertical="top"/>
    </xf>
    <xf numFmtId="0" fontId="7" fillId="2" borderId="1" xfId="3" applyFont="1"/>
    <xf numFmtId="0" fontId="8" fillId="3" borderId="1" xfId="4" applyFont="1"/>
    <xf numFmtId="0" fontId="10" fillId="0" borderId="0" xfId="0" applyFont="1"/>
    <xf numFmtId="1" fontId="7" fillId="4" borderId="1" xfId="3" applyNumberFormat="1" applyFont="1" applyFill="1" applyAlignment="1" applyProtection="1">
      <protection locked="0"/>
    </xf>
    <xf numFmtId="1" fontId="12" fillId="0" borderId="0" xfId="0" applyNumberFormat="1" applyFont="1" applyAlignment="1"/>
    <xf numFmtId="0" fontId="0" fillId="0" borderId="0" xfId="0" applyFont="1"/>
    <xf numFmtId="1" fontId="0" fillId="0" borderId="0" xfId="0" applyNumberFormat="1" applyFont="1"/>
    <xf numFmtId="164" fontId="12" fillId="0" borderId="0" xfId="0" applyNumberFormat="1" applyFont="1" applyAlignment="1">
      <alignment horizontal="left" vertical="center"/>
    </xf>
    <xf numFmtId="165" fontId="4" fillId="0" borderId="0" xfId="0" applyNumberFormat="1" applyFont="1"/>
    <xf numFmtId="0" fontId="5" fillId="0" borderId="0" xfId="0" applyFont="1" applyAlignment="1">
      <alignment vertical="top" wrapText="1"/>
    </xf>
    <xf numFmtId="165" fontId="8" fillId="3" borderId="1" xfId="4" applyNumberFormat="1" applyFont="1" applyAlignment="1" applyProtection="1"/>
    <xf numFmtId="0" fontId="0" fillId="0" borderId="0" xfId="0" applyAlignment="1">
      <alignment textRotation="90"/>
    </xf>
    <xf numFmtId="164" fontId="12" fillId="0" borderId="0" xfId="0" applyNumberFormat="1" applyFont="1" applyAlignment="1">
      <alignment vertical="center"/>
    </xf>
    <xf numFmtId="164" fontId="12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 applyAlignment="1">
      <alignment vertical="center" textRotation="90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44" fontId="7" fillId="2" borderId="1" xfId="1" applyFont="1" applyFill="1" applyBorder="1" applyAlignment="1" applyProtection="1">
      <alignment horizontal="right"/>
      <protection locked="0"/>
    </xf>
    <xf numFmtId="0" fontId="14" fillId="0" borderId="0" xfId="0" applyFont="1" applyAlignment="1"/>
    <xf numFmtId="165" fontId="0" fillId="0" borderId="0" xfId="0" applyNumberFormat="1"/>
    <xf numFmtId="1" fontId="0" fillId="0" borderId="0" xfId="0" applyNumberFormat="1"/>
    <xf numFmtId="164" fontId="0" fillId="0" borderId="0" xfId="0" applyNumberFormat="1"/>
    <xf numFmtId="166" fontId="8" fillId="3" borderId="1" xfId="4" applyNumberFormat="1" applyFont="1"/>
    <xf numFmtId="164" fontId="8" fillId="3" borderId="1" xfId="4" applyNumberFormat="1" applyFont="1"/>
    <xf numFmtId="2" fontId="7" fillId="2" borderId="1" xfId="3" applyNumberFormat="1" applyFont="1" applyProtection="1">
      <protection locked="0"/>
    </xf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horizontal="left" vertical="top" wrapText="1"/>
    </xf>
    <xf numFmtId="0" fontId="17" fillId="0" borderId="0" xfId="0" applyFont="1" applyAlignment="1">
      <alignment horizontal="right" vertical="center"/>
    </xf>
    <xf numFmtId="0" fontId="16" fillId="7" borderId="0" xfId="0" applyFont="1" applyFill="1" applyAlignment="1">
      <alignment horizontal="right" vertical="center"/>
    </xf>
    <xf numFmtId="9" fontId="16" fillId="7" borderId="0" xfId="0" applyNumberFormat="1" applyFont="1" applyFill="1" applyAlignment="1">
      <alignment horizontal="center" textRotation="90"/>
    </xf>
    <xf numFmtId="9" fontId="17" fillId="0" borderId="0" xfId="0" applyNumberFormat="1" applyFont="1" applyAlignment="1">
      <alignment horizontal="center" textRotation="90"/>
    </xf>
    <xf numFmtId="0" fontId="15" fillId="0" borderId="0" xfId="0" applyFont="1" applyAlignment="1">
      <alignment horizontal="center" vertical="center" textRotation="90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3" fontId="8" fillId="3" borderId="1" xfId="4" applyNumberFormat="1" applyFont="1" applyAlignment="1"/>
    <xf numFmtId="0" fontId="0" fillId="0" borderId="0" xfId="0" applyAlignment="1">
      <alignment horizontal="left" vertical="top" wrapText="1"/>
    </xf>
  </cellXfs>
  <cellStyles count="7">
    <cellStyle name="Adjustable" xfId="5" xr:uid="{9A3AADE1-4216-4DF6-B6F9-6A7A26E07EB4}"/>
    <cellStyle name="Best" xfId="6" xr:uid="{E8673DBA-CB90-4448-959D-AF3CA1723FDB}"/>
    <cellStyle name="Calculation" xfId="4" builtinId="22"/>
    <cellStyle name="Currency" xfId="1" builtinId="4"/>
    <cellStyle name="Input" xfId="3" builtinId="20"/>
    <cellStyle name="Normal" xfId="0" builtinId="0"/>
    <cellStyle name="Percent" xfId="2" builtinId="5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3217"/>
      <color rgb="FF003A1A"/>
      <color rgb="FFDEDA80"/>
      <color rgb="FF001A00"/>
      <color rgb="FFDEA900"/>
      <color rgb="FFCAC334"/>
      <color rgb="FF1F3214"/>
      <color rgb="FF131E0C"/>
      <color rgb="FF683236"/>
      <color rgb="FF8943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114534</xdr:colOff>
      <xdr:row>5</xdr:row>
      <xdr:rowOff>13277</xdr:rowOff>
    </xdr:from>
    <xdr:to>
      <xdr:col>6</xdr:col>
      <xdr:colOff>571502</xdr:colOff>
      <xdr:row>14</xdr:row>
      <xdr:rowOff>0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9C03BA46-E993-4A45-B3F0-E9E1B1A3A6DE}"/>
            </a:ext>
          </a:extLst>
        </xdr:cNvPr>
        <xdr:cNvSpPr/>
      </xdr:nvSpPr>
      <xdr:spPr>
        <a:xfrm>
          <a:off x="6570367" y="1463194"/>
          <a:ext cx="456968" cy="1796473"/>
        </a:xfrm>
        <a:prstGeom prst="rightBrace">
          <a:avLst>
            <a:gd name="adj1" fmla="val 27381"/>
            <a:gd name="adj2" fmla="val 50293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147101</xdr:colOff>
          <xdr:row>18</xdr:row>
          <xdr:rowOff>86889</xdr:rowOff>
        </xdr:from>
        <xdr:to>
          <xdr:col>10</xdr:col>
          <xdr:colOff>22447</xdr:colOff>
          <xdr:row>46</xdr:row>
          <xdr:rowOff>48223</xdr:rowOff>
        </xdr:to>
        <xdr:pic>
          <xdr:nvPicPr>
            <xdr:cNvPr id="7" name="Picture 6">
              <a:extLst>
                <a:ext uri="{FF2B5EF4-FFF2-40B4-BE49-F238E27FC236}">
                  <a16:creationId xmlns:a16="http://schemas.microsoft.com/office/drawing/2014/main" id="{71FA7B18-D640-4E10-8837-A38A454C5B5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Heat Map'!A1:CZ103" spid="_x0000_s10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00151" y="2992014"/>
              <a:ext cx="4875971" cy="485718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10205</xdr:colOff>
      <xdr:row>13</xdr:row>
      <xdr:rowOff>4081</xdr:rowOff>
    </xdr:from>
    <xdr:to>
      <xdr:col>104</xdr:col>
      <xdr:colOff>10205</xdr:colOff>
      <xdr:row>13</xdr:row>
      <xdr:rowOff>4081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22E3B63-9681-4CA2-87D7-DCF71E33347D}"/>
            </a:ext>
          </a:extLst>
        </xdr:cNvPr>
        <xdr:cNvCxnSpPr/>
      </xdr:nvCxnSpPr>
      <xdr:spPr>
        <a:xfrm>
          <a:off x="282348" y="2657474"/>
          <a:ext cx="187370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9528</xdr:colOff>
      <xdr:row>22</xdr:row>
      <xdr:rowOff>172801</xdr:rowOff>
    </xdr:from>
    <xdr:to>
      <xdr:col>104</xdr:col>
      <xdr:colOff>9528</xdr:colOff>
      <xdr:row>22</xdr:row>
      <xdr:rowOff>172801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D2204841-3361-448A-A6F4-6A248E21C935}"/>
            </a:ext>
          </a:extLst>
        </xdr:cNvPr>
        <xdr:cNvCxnSpPr/>
      </xdr:nvCxnSpPr>
      <xdr:spPr>
        <a:xfrm>
          <a:off x="281671" y="4418230"/>
          <a:ext cx="187370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9531</xdr:colOff>
      <xdr:row>32</xdr:row>
      <xdr:rowOff>175519</xdr:rowOff>
    </xdr:from>
    <xdr:to>
      <xdr:col>104</xdr:col>
      <xdr:colOff>19056</xdr:colOff>
      <xdr:row>32</xdr:row>
      <xdr:rowOff>175519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A68A7B7-DDE8-43AB-9ED3-9B00123C868B}"/>
            </a:ext>
          </a:extLst>
        </xdr:cNvPr>
        <xdr:cNvCxnSpPr/>
      </xdr:nvCxnSpPr>
      <xdr:spPr>
        <a:xfrm>
          <a:off x="281674" y="6189876"/>
          <a:ext cx="1874656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9534</xdr:colOff>
      <xdr:row>43</xdr:row>
      <xdr:rowOff>4744</xdr:rowOff>
    </xdr:from>
    <xdr:to>
      <xdr:col>104</xdr:col>
      <xdr:colOff>19059</xdr:colOff>
      <xdr:row>43</xdr:row>
      <xdr:rowOff>4744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B62655B9-F3A5-4188-85A7-0C0E2FDA021E}"/>
            </a:ext>
          </a:extLst>
        </xdr:cNvPr>
        <xdr:cNvCxnSpPr/>
      </xdr:nvCxnSpPr>
      <xdr:spPr>
        <a:xfrm>
          <a:off x="295284" y="7553307"/>
          <a:ext cx="17726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9537</xdr:colOff>
      <xdr:row>52</xdr:row>
      <xdr:rowOff>170747</xdr:rowOff>
    </xdr:from>
    <xdr:to>
      <xdr:col>104</xdr:col>
      <xdr:colOff>19062</xdr:colOff>
      <xdr:row>52</xdr:row>
      <xdr:rowOff>170747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B55B3E4E-62E0-40F6-8E8E-E1D4BEC93DAC}"/>
            </a:ext>
          </a:extLst>
        </xdr:cNvPr>
        <xdr:cNvCxnSpPr/>
      </xdr:nvCxnSpPr>
      <xdr:spPr>
        <a:xfrm>
          <a:off x="281680" y="9722961"/>
          <a:ext cx="1874656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9540</xdr:colOff>
      <xdr:row>63</xdr:row>
      <xdr:rowOff>3374</xdr:rowOff>
    </xdr:from>
    <xdr:to>
      <xdr:col>104</xdr:col>
      <xdr:colOff>19065</xdr:colOff>
      <xdr:row>63</xdr:row>
      <xdr:rowOff>3374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11C324CD-9940-49F3-8B7D-5E8709E04FC7}"/>
            </a:ext>
          </a:extLst>
        </xdr:cNvPr>
        <xdr:cNvCxnSpPr/>
      </xdr:nvCxnSpPr>
      <xdr:spPr>
        <a:xfrm>
          <a:off x="281683" y="11501410"/>
          <a:ext cx="1874656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9543</xdr:colOff>
      <xdr:row>72</xdr:row>
      <xdr:rowOff>172778</xdr:rowOff>
    </xdr:from>
    <xdr:to>
      <xdr:col>104</xdr:col>
      <xdr:colOff>19068</xdr:colOff>
      <xdr:row>72</xdr:row>
      <xdr:rowOff>172778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C4BB6A22-3A3D-4929-9216-1AF708E613CF}"/>
            </a:ext>
          </a:extLst>
        </xdr:cNvPr>
        <xdr:cNvCxnSpPr/>
      </xdr:nvCxnSpPr>
      <xdr:spPr>
        <a:xfrm>
          <a:off x="281686" y="13262849"/>
          <a:ext cx="1874656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9546</xdr:colOff>
      <xdr:row>82</xdr:row>
      <xdr:rowOff>175495</xdr:rowOff>
    </xdr:from>
    <xdr:to>
      <xdr:col>104</xdr:col>
      <xdr:colOff>19071</xdr:colOff>
      <xdr:row>82</xdr:row>
      <xdr:rowOff>175495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E69B3A8A-E614-4C12-965C-4F4F36EE11BA}"/>
            </a:ext>
          </a:extLst>
        </xdr:cNvPr>
        <xdr:cNvCxnSpPr/>
      </xdr:nvCxnSpPr>
      <xdr:spPr>
        <a:xfrm>
          <a:off x="281689" y="15034495"/>
          <a:ext cx="1874656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9549</xdr:colOff>
      <xdr:row>93</xdr:row>
      <xdr:rowOff>4720</xdr:rowOff>
    </xdr:from>
    <xdr:to>
      <xdr:col>104</xdr:col>
      <xdr:colOff>19074</xdr:colOff>
      <xdr:row>93</xdr:row>
      <xdr:rowOff>4720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28CCA8B7-E833-4E9B-B920-23FB1D0B75E4}"/>
            </a:ext>
          </a:extLst>
        </xdr:cNvPr>
        <xdr:cNvCxnSpPr/>
      </xdr:nvCxnSpPr>
      <xdr:spPr>
        <a:xfrm>
          <a:off x="295299" y="15887658"/>
          <a:ext cx="17726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27215</xdr:colOff>
      <xdr:row>103</xdr:row>
      <xdr:rowOff>7438</xdr:rowOff>
    </xdr:from>
    <xdr:to>
      <xdr:col>103</xdr:col>
      <xdr:colOff>157868</xdr:colOff>
      <xdr:row>103</xdr:row>
      <xdr:rowOff>7438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D7AD74AC-1536-4E71-9259-953EC7875692}"/>
            </a:ext>
          </a:extLst>
        </xdr:cNvPr>
        <xdr:cNvCxnSpPr/>
      </xdr:nvCxnSpPr>
      <xdr:spPr>
        <a:xfrm>
          <a:off x="27215" y="18581188"/>
          <a:ext cx="1896293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103</xdr:row>
      <xdr:rowOff>23812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1802643A-EEC0-4B60-A628-11E5834F2CF0}"/>
            </a:ext>
          </a:extLst>
        </xdr:cNvPr>
        <xdr:cNvCxnSpPr/>
      </xdr:nvCxnSpPr>
      <xdr:spPr>
        <a:xfrm>
          <a:off x="3000375" y="452437"/>
          <a:ext cx="0" cy="173593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9520</xdr:colOff>
      <xdr:row>1</xdr:row>
      <xdr:rowOff>414341</xdr:rowOff>
    </xdr:from>
    <xdr:to>
      <xdr:col>24</xdr:col>
      <xdr:colOff>9520</xdr:colOff>
      <xdr:row>102</xdr:row>
      <xdr:rowOff>152404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9987A770-97E6-40FC-A3EF-73C9FED299BE}"/>
            </a:ext>
          </a:extLst>
        </xdr:cNvPr>
        <xdr:cNvCxnSpPr/>
      </xdr:nvCxnSpPr>
      <xdr:spPr>
        <a:xfrm>
          <a:off x="4676770" y="414341"/>
          <a:ext cx="0" cy="173593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161915</xdr:colOff>
      <xdr:row>1</xdr:row>
      <xdr:rowOff>0</xdr:rowOff>
    </xdr:from>
    <xdr:to>
      <xdr:col>33</xdr:col>
      <xdr:colOff>161915</xdr:colOff>
      <xdr:row>102</xdr:row>
      <xdr:rowOff>138120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6C3F4320-B7CC-49E6-BBB5-02DE63CF846F}"/>
            </a:ext>
          </a:extLst>
        </xdr:cNvPr>
        <xdr:cNvCxnSpPr/>
      </xdr:nvCxnSpPr>
      <xdr:spPr>
        <a:xfrm>
          <a:off x="6329353" y="0"/>
          <a:ext cx="0" cy="177593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4747</xdr:colOff>
      <xdr:row>1</xdr:row>
      <xdr:rowOff>0</xdr:rowOff>
    </xdr:from>
    <xdr:to>
      <xdr:col>44</xdr:col>
      <xdr:colOff>4747</xdr:colOff>
      <xdr:row>103</xdr:row>
      <xdr:rowOff>4771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1C9D9931-0719-4232-BF2D-87C09AEAF392}"/>
            </a:ext>
          </a:extLst>
        </xdr:cNvPr>
        <xdr:cNvCxnSpPr/>
      </xdr:nvCxnSpPr>
      <xdr:spPr>
        <a:xfrm>
          <a:off x="8005747" y="0"/>
          <a:ext cx="0" cy="1779270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157143</xdr:colOff>
      <xdr:row>1</xdr:row>
      <xdr:rowOff>0</xdr:rowOff>
    </xdr:from>
    <xdr:to>
      <xdr:col>53</xdr:col>
      <xdr:colOff>157143</xdr:colOff>
      <xdr:row>102</xdr:row>
      <xdr:rowOff>157176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9FBFEABB-0A58-4C3A-BA33-8AEF43FA7A3C}"/>
            </a:ext>
          </a:extLst>
        </xdr:cNvPr>
        <xdr:cNvCxnSpPr/>
      </xdr:nvCxnSpPr>
      <xdr:spPr>
        <a:xfrm>
          <a:off x="9658331" y="0"/>
          <a:ext cx="0" cy="177784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166663</xdr:colOff>
      <xdr:row>1</xdr:row>
      <xdr:rowOff>0</xdr:rowOff>
    </xdr:from>
    <xdr:to>
      <xdr:col>63</xdr:col>
      <xdr:colOff>166663</xdr:colOff>
      <xdr:row>103</xdr:row>
      <xdr:rowOff>16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A8791108-C62A-41E5-963C-61E0E43C7651}"/>
            </a:ext>
          </a:extLst>
        </xdr:cNvPr>
        <xdr:cNvCxnSpPr/>
      </xdr:nvCxnSpPr>
      <xdr:spPr>
        <a:xfrm>
          <a:off x="11334726" y="0"/>
          <a:ext cx="0" cy="177879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9496</xdr:colOff>
      <xdr:row>1</xdr:row>
      <xdr:rowOff>0</xdr:rowOff>
    </xdr:from>
    <xdr:to>
      <xdr:col>74</xdr:col>
      <xdr:colOff>9496</xdr:colOff>
      <xdr:row>102</xdr:row>
      <xdr:rowOff>152420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30615225-AAAC-42DE-AA34-A4D3A8423AB9}"/>
            </a:ext>
          </a:extLst>
        </xdr:cNvPr>
        <xdr:cNvCxnSpPr/>
      </xdr:nvCxnSpPr>
      <xdr:spPr>
        <a:xfrm>
          <a:off x="13011121" y="0"/>
          <a:ext cx="0" cy="177736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161891</xdr:colOff>
      <xdr:row>1</xdr:row>
      <xdr:rowOff>0</xdr:rowOff>
    </xdr:from>
    <xdr:to>
      <xdr:col>83</xdr:col>
      <xdr:colOff>161891</xdr:colOff>
      <xdr:row>102</xdr:row>
      <xdr:rowOff>138136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72C6EB8A-2D81-4E7B-B353-D9EBF6E8C6B1}"/>
            </a:ext>
          </a:extLst>
        </xdr:cNvPr>
        <xdr:cNvCxnSpPr/>
      </xdr:nvCxnSpPr>
      <xdr:spPr>
        <a:xfrm>
          <a:off x="14663704" y="0"/>
          <a:ext cx="0" cy="17759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4724</xdr:colOff>
      <xdr:row>1</xdr:row>
      <xdr:rowOff>0</xdr:rowOff>
    </xdr:from>
    <xdr:to>
      <xdr:col>94</xdr:col>
      <xdr:colOff>4724</xdr:colOff>
      <xdr:row>102</xdr:row>
      <xdr:rowOff>147664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E2792A5F-B15C-4754-B836-798CC9797AAE}"/>
            </a:ext>
          </a:extLst>
        </xdr:cNvPr>
        <xdr:cNvCxnSpPr/>
      </xdr:nvCxnSpPr>
      <xdr:spPr>
        <a:xfrm>
          <a:off x="16340099" y="0"/>
          <a:ext cx="0" cy="177689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103</xdr:col>
      <xdr:colOff>157119</xdr:colOff>
      <xdr:row>1</xdr:row>
      <xdr:rowOff>0</xdr:rowOff>
    </xdr:from>
    <xdr:to>
      <xdr:col>103</xdr:col>
      <xdr:colOff>157119</xdr:colOff>
      <xdr:row>102</xdr:row>
      <xdr:rowOff>133380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1C73334B-6A52-4631-A37A-DE2C5C95C838}"/>
            </a:ext>
          </a:extLst>
        </xdr:cNvPr>
        <xdr:cNvCxnSpPr/>
      </xdr:nvCxnSpPr>
      <xdr:spPr>
        <a:xfrm>
          <a:off x="17992682" y="0"/>
          <a:ext cx="0" cy="177546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9523</xdr:colOff>
      <xdr:row>1</xdr:row>
      <xdr:rowOff>501316</xdr:rowOff>
    </xdr:from>
    <xdr:to>
      <xdr:col>3</xdr:col>
      <xdr:colOff>9523</xdr:colOff>
      <xdr:row>102</xdr:row>
      <xdr:rowOff>169950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2989E46F-62C3-4803-9C8F-BBA8BB3E62BE}"/>
            </a:ext>
          </a:extLst>
        </xdr:cNvPr>
        <xdr:cNvCxnSpPr/>
      </xdr:nvCxnSpPr>
      <xdr:spPr>
        <a:xfrm>
          <a:off x="1122444" y="962527"/>
          <a:ext cx="0" cy="173450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272146</xdr:colOff>
      <xdr:row>2</xdr:row>
      <xdr:rowOff>323183</xdr:rowOff>
    </xdr:from>
    <xdr:to>
      <xdr:col>103</xdr:col>
      <xdr:colOff>162608</xdr:colOff>
      <xdr:row>2</xdr:row>
      <xdr:rowOff>323183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BD93479C-3965-4E7A-BE62-048F258D636F}"/>
            </a:ext>
          </a:extLst>
        </xdr:cNvPr>
        <xdr:cNvCxnSpPr/>
      </xdr:nvCxnSpPr>
      <xdr:spPr>
        <a:xfrm>
          <a:off x="272146" y="1108996"/>
          <a:ext cx="17726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9AA71-C57C-49B3-9494-04D5B3D2704F}">
  <sheetPr codeName="Sheet1"/>
  <dimension ref="A1:K241"/>
  <sheetViews>
    <sheetView showGridLines="0" tabSelected="1" zoomScale="96" zoomScaleNormal="96" workbookViewId="0">
      <selection activeCell="F12" sqref="F12"/>
    </sheetView>
  </sheetViews>
  <sheetFormatPr defaultRowHeight="15" x14ac:dyDescent="0.25"/>
  <cols>
    <col min="1" max="1" width="1.85546875" customWidth="1"/>
    <col min="2" max="2" width="26.5703125" customWidth="1"/>
    <col min="3" max="3" width="15.5703125" customWidth="1"/>
    <col min="4" max="4" width="9.7109375" customWidth="1"/>
    <col min="5" max="5" width="26.5703125" customWidth="1"/>
    <col min="6" max="6" width="15.5703125" customWidth="1"/>
    <col min="7" max="7" width="10.42578125" customWidth="1"/>
    <col min="8" max="8" width="26.5703125" customWidth="1"/>
    <col min="9" max="9" width="15.5703125" customWidth="1"/>
    <col min="10" max="10" width="6.85546875" customWidth="1"/>
    <col min="11" max="12" width="9.140625" customWidth="1"/>
  </cols>
  <sheetData>
    <row r="1" spans="1:10" ht="9.75" customHeight="1" x14ac:dyDescent="0.25"/>
    <row r="2" spans="1:10" ht="21" x14ac:dyDescent="0.35">
      <c r="B2" s="2" t="s">
        <v>0</v>
      </c>
    </row>
    <row r="3" spans="1:10" s="1" customFormat="1" ht="9" customHeight="1" x14ac:dyDescent="0.25">
      <c r="A3"/>
      <c r="B3"/>
      <c r="C3"/>
      <c r="D3"/>
      <c r="E3"/>
      <c r="F3"/>
      <c r="G3"/>
      <c r="H3"/>
      <c r="I3"/>
      <c r="J3"/>
    </row>
    <row r="4" spans="1:10" s="1" customFormat="1" ht="15.75" customHeight="1" x14ac:dyDescent="0.25">
      <c r="B4" s="1" t="s">
        <v>1</v>
      </c>
      <c r="C4" s="3">
        <v>10</v>
      </c>
      <c r="E4" s="47" t="s">
        <v>2</v>
      </c>
      <c r="F4" s="47"/>
      <c r="G4" s="47"/>
      <c r="H4" s="47"/>
      <c r="I4" s="47"/>
      <c r="J4" s="47"/>
    </row>
    <row r="5" spans="1:10" s="1" customFormat="1" ht="9" customHeight="1" x14ac:dyDescent="0.25">
      <c r="F5"/>
    </row>
    <row r="6" spans="1:10" s="1" customFormat="1" ht="15.75" x14ac:dyDescent="0.25">
      <c r="B6" s="1" t="s">
        <v>3</v>
      </c>
      <c r="C6" s="3">
        <v>8</v>
      </c>
      <c r="E6" s="1" t="s">
        <v>4</v>
      </c>
      <c r="F6" s="17">
        <f>(Sell_Price-Std_Cost)*(1-Serv_Level)*Lost_Sale_Fact*Avg_Dmd*365</f>
        <v>1576.8000000000013</v>
      </c>
    </row>
    <row r="7" spans="1:10" s="1" customFormat="1" ht="9" customHeight="1" x14ac:dyDescent="0.25"/>
    <row r="8" spans="1:10" s="1" customFormat="1" ht="15.75" x14ac:dyDescent="0.25">
      <c r="B8" s="1" t="s">
        <v>5</v>
      </c>
      <c r="C8" s="46">
        <v>0.3</v>
      </c>
      <c r="E8" s="1" t="s">
        <v>8</v>
      </c>
      <c r="F8" s="17">
        <f>NORMSINV(Serv_Level)*SQRT(Dmd_StdDev^2*Leadtime+LT_StdDev^2*Avg_Dmd^2)*Std_Cost*Inv_Cost</f>
        <v>14453.656991897355</v>
      </c>
    </row>
    <row r="9" spans="1:10" s="1" customFormat="1" ht="9" customHeight="1" x14ac:dyDescent="0.25"/>
    <row r="10" spans="1:10" s="1" customFormat="1" ht="15.75" x14ac:dyDescent="0.25">
      <c r="B10" s="1" t="s">
        <v>6</v>
      </c>
      <c r="C10" s="5">
        <v>0.35</v>
      </c>
      <c r="D10" s="1" t="s">
        <v>7</v>
      </c>
      <c r="E10" s="15" t="s">
        <v>12</v>
      </c>
      <c r="F10" s="18">
        <f>IF(365/Prod_Orders+Safety_Stock/Avg_Dmd&gt;Plan_Shelf,(365/Prod_Orders+Safety_Stock/Avg_Dmd-Plan_Shelf)*Avg_Dmd*Std_Cost*Prod_Orders,0)</f>
        <v>0</v>
      </c>
      <c r="H10" s="37" t="s">
        <v>24</v>
      </c>
      <c r="I10" s="30">
        <f>Shortage_Cost+SS_Cost+SLOB_Cost+Cycle_Stk_Cost+Total_Setup</f>
        <v>27104.781316221681</v>
      </c>
      <c r="J10" s="13" t="s">
        <v>7</v>
      </c>
    </row>
    <row r="11" spans="1:10" s="1" customFormat="1" ht="9" customHeight="1" x14ac:dyDescent="0.25"/>
    <row r="12" spans="1:10" s="1" customFormat="1" ht="15.75" customHeight="1" x14ac:dyDescent="0.25">
      <c r="B12" s="1" t="s">
        <v>9</v>
      </c>
      <c r="C12" s="4">
        <v>30</v>
      </c>
      <c r="D12" s="1" t="s">
        <v>10</v>
      </c>
      <c r="E12" s="1" t="s">
        <v>16</v>
      </c>
      <c r="F12" s="17">
        <f>Avg_Dmd*365/Prod_Orders/2*Std_Cost*Inv_Cost</f>
        <v>5524.3243243243242</v>
      </c>
    </row>
    <row r="13" spans="1:10" s="1" customFormat="1" ht="9" customHeight="1" x14ac:dyDescent="0.25"/>
    <row r="14" spans="1:10" s="1" customFormat="1" ht="15.75" x14ac:dyDescent="0.25">
      <c r="B14" s="1" t="s">
        <v>11</v>
      </c>
      <c r="C14" s="10">
        <v>6</v>
      </c>
      <c r="D14" s="1" t="s">
        <v>10</v>
      </c>
      <c r="E14" s="1" t="s">
        <v>18</v>
      </c>
      <c r="F14" s="17">
        <f>Prod_Orders*Setup</f>
        <v>5550</v>
      </c>
    </row>
    <row r="15" spans="1:10" s="1" customFormat="1" ht="9" customHeight="1" x14ac:dyDescent="0.25">
      <c r="H15" s="37"/>
    </row>
    <row r="16" spans="1:10" s="1" customFormat="1" ht="15.75" x14ac:dyDescent="0.25">
      <c r="B16" s="1" t="s">
        <v>13</v>
      </c>
      <c r="C16" s="7">
        <v>400</v>
      </c>
      <c r="D16" s="1" t="s">
        <v>14</v>
      </c>
      <c r="E16" s="37" t="s">
        <v>19</v>
      </c>
      <c r="F16" s="56">
        <f>NORMSINV(Serv_Level)*SQRT(Dmd_StdDev^2*Leadtime+LT_StdDev^2*Avg_Dmd^2)</f>
        <v>5162.0203542490553</v>
      </c>
      <c r="G16" s="1" t="s">
        <v>14</v>
      </c>
      <c r="H16" s="37" t="s">
        <v>25</v>
      </c>
      <c r="I16" s="21">
        <f>ROUNDUP(Safety_Stock/Avg_Dmd,1)</f>
        <v>13</v>
      </c>
      <c r="J16" s="1" t="s">
        <v>10</v>
      </c>
    </row>
    <row r="17" spans="1:11" s="1" customFormat="1" ht="9" customHeight="1" x14ac:dyDescent="0.25">
      <c r="E17" s="37"/>
      <c r="H17" s="37"/>
      <c r="J17"/>
      <c r="K17" s="14"/>
    </row>
    <row r="18" spans="1:11" s="1" customFormat="1" ht="15.75" x14ac:dyDescent="0.25">
      <c r="B18" s="1" t="s">
        <v>15</v>
      </c>
      <c r="C18" s="7">
        <v>100</v>
      </c>
      <c r="D18" s="1" t="s">
        <v>14</v>
      </c>
      <c r="E18" s="37" t="s">
        <v>21</v>
      </c>
      <c r="F18" s="6">
        <f>Avg_Dmd*365/Prod_Orders</f>
        <v>3945.9459459459458</v>
      </c>
      <c r="G18" t="s">
        <v>14</v>
      </c>
      <c r="H18" s="37" t="s">
        <v>26</v>
      </c>
      <c r="I18" s="21">
        <f>Safety_Cover+ROUNDUP(Prod_Lot/Avg_Dmd,1)</f>
        <v>22.9</v>
      </c>
      <c r="J18" s="19" t="s">
        <v>10</v>
      </c>
      <c r="K18" s="14"/>
    </row>
    <row r="19" spans="1:11" s="1" customFormat="1" ht="9" customHeight="1" x14ac:dyDescent="0.25">
      <c r="H19" s="37"/>
      <c r="K19" s="14"/>
    </row>
    <row r="20" spans="1:11" s="1" customFormat="1" ht="15.75" x14ac:dyDescent="0.25">
      <c r="B20" s="1" t="s">
        <v>17</v>
      </c>
      <c r="C20" s="39">
        <v>150</v>
      </c>
      <c r="K20" s="14"/>
    </row>
    <row r="21" spans="1:11" s="1" customFormat="1" ht="9" customHeight="1" x14ac:dyDescent="0.25">
      <c r="K21" s="14"/>
    </row>
    <row r="22" spans="1:11" ht="15" customHeight="1" x14ac:dyDescent="0.25">
      <c r="A22" s="1"/>
      <c r="B22" t="s">
        <v>27</v>
      </c>
      <c r="C22" s="20">
        <v>32</v>
      </c>
      <c r="D22" t="s">
        <v>10</v>
      </c>
      <c r="E22" s="1"/>
      <c r="F22" s="1"/>
      <c r="G22" s="1"/>
      <c r="H22" s="1"/>
      <c r="I22" s="1"/>
      <c r="K22" s="14"/>
    </row>
    <row r="23" spans="1:11" ht="9" customHeight="1" x14ac:dyDescent="0.25">
      <c r="K23" s="14"/>
    </row>
    <row r="24" spans="1:11" ht="15" customHeight="1" x14ac:dyDescent="0.25">
      <c r="B24" s="13" t="s">
        <v>31</v>
      </c>
      <c r="C24" s="23">
        <v>37</v>
      </c>
      <c r="D24" s="1" t="s">
        <v>7</v>
      </c>
      <c r="K24" s="14"/>
    </row>
    <row r="25" spans="1:11" ht="9" customHeight="1" x14ac:dyDescent="0.25">
      <c r="B25" s="13"/>
      <c r="C25" s="1"/>
      <c r="D25" s="1"/>
      <c r="K25" s="14"/>
    </row>
    <row r="26" spans="1:11" ht="15.75" customHeight="1" x14ac:dyDescent="0.25">
      <c r="B26" s="13" t="s">
        <v>20</v>
      </c>
      <c r="C26" s="16">
        <v>0.98199999999999998</v>
      </c>
      <c r="D26" s="1"/>
      <c r="K26" s="14"/>
    </row>
    <row r="27" spans="1:11" ht="9" customHeight="1" x14ac:dyDescent="0.25">
      <c r="B27" s="1"/>
      <c r="C27" s="1"/>
      <c r="D27" s="1"/>
      <c r="E27" s="19"/>
      <c r="F27" s="19"/>
      <c r="G27" s="19"/>
      <c r="J27" s="11"/>
      <c r="K27" s="14"/>
    </row>
    <row r="28" spans="1:11" ht="15.75" customHeight="1" x14ac:dyDescent="0.25">
      <c r="B28" s="1"/>
      <c r="C28" s="1"/>
      <c r="D28" s="1"/>
      <c r="E28" s="19"/>
      <c r="F28" s="19"/>
      <c r="G28" s="19"/>
      <c r="J28" s="11"/>
      <c r="K28" s="29"/>
    </row>
    <row r="29" spans="1:11" ht="9" customHeight="1" x14ac:dyDescent="0.25">
      <c r="B29" s="1"/>
      <c r="C29" s="1"/>
      <c r="D29" s="1"/>
      <c r="E29" s="19"/>
      <c r="F29" s="1"/>
      <c r="G29" s="1"/>
      <c r="H29" s="1"/>
      <c r="I29" s="1"/>
      <c r="J29" s="1"/>
      <c r="K29" s="29"/>
    </row>
    <row r="30" spans="1:11" ht="15.75" customHeight="1" x14ac:dyDescent="0.25">
      <c r="B30" s="22" t="s">
        <v>28</v>
      </c>
      <c r="C30" s="1"/>
      <c r="D30" s="1"/>
      <c r="E30" s="1"/>
      <c r="F30" s="36"/>
      <c r="G30" s="36"/>
      <c r="H30" s="36"/>
      <c r="I30" s="36"/>
      <c r="J30" s="36"/>
      <c r="K30" s="14"/>
    </row>
    <row r="31" spans="1:11" ht="9" customHeight="1" x14ac:dyDescent="0.25">
      <c r="B31" s="29"/>
      <c r="C31" s="29"/>
      <c r="D31" s="29"/>
      <c r="E31" s="36"/>
      <c r="F31" s="36"/>
      <c r="G31" s="36"/>
      <c r="H31" s="36"/>
      <c r="I31" s="36"/>
      <c r="J31" s="36"/>
      <c r="K31" s="14"/>
    </row>
    <row r="32" spans="1:11" ht="15.75" customHeight="1" x14ac:dyDescent="0.25">
      <c r="B32" s="48" t="s">
        <v>32</v>
      </c>
      <c r="C32" s="48"/>
      <c r="D32" s="48"/>
      <c r="E32" s="48"/>
      <c r="F32" s="36"/>
      <c r="G32" s="36"/>
      <c r="H32" s="36"/>
      <c r="I32" s="36"/>
      <c r="J32" s="36"/>
      <c r="K32" s="14"/>
    </row>
    <row r="33" spans="2:11" ht="15.75" customHeight="1" x14ac:dyDescent="0.25">
      <c r="B33" s="38"/>
      <c r="C33" s="38"/>
      <c r="D33" s="38"/>
      <c r="E33" s="38"/>
      <c r="F33" s="36"/>
      <c r="G33" s="36"/>
      <c r="H33" s="36"/>
      <c r="I33" s="36"/>
      <c r="J33" s="36"/>
      <c r="K33" s="29"/>
    </row>
    <row r="34" spans="2:11" ht="15.75" customHeight="1" x14ac:dyDescent="0.25">
      <c r="B34" s="48" t="s">
        <v>33</v>
      </c>
      <c r="C34" s="48"/>
      <c r="D34" s="48"/>
      <c r="E34" s="48"/>
      <c r="F34" s="29"/>
      <c r="G34" s="29"/>
      <c r="H34" s="29"/>
      <c r="I34" s="29"/>
      <c r="J34" s="29"/>
      <c r="K34" s="14"/>
    </row>
    <row r="35" spans="2:11" ht="15.75" customHeight="1" x14ac:dyDescent="0.25">
      <c r="B35" s="48"/>
      <c r="C35" s="48"/>
      <c r="D35" s="48"/>
      <c r="E35" s="48"/>
      <c r="K35" s="14"/>
    </row>
    <row r="36" spans="2:11" ht="9" customHeight="1" x14ac:dyDescent="0.25">
      <c r="F36" s="19"/>
      <c r="G36" s="19"/>
      <c r="H36" s="19"/>
      <c r="I36" s="19"/>
      <c r="J36" s="19"/>
      <c r="K36" s="14"/>
    </row>
    <row r="37" spans="2:11" ht="15.75" customHeight="1" x14ac:dyDescent="0.25">
      <c r="B37" s="57" t="s">
        <v>34</v>
      </c>
      <c r="C37" s="57"/>
      <c r="D37" s="57"/>
      <c r="E37" s="57"/>
      <c r="F37" s="19"/>
      <c r="G37" s="19"/>
      <c r="H37" s="19"/>
      <c r="I37" s="19"/>
      <c r="J37" s="19"/>
      <c r="K37" s="14"/>
    </row>
    <row r="38" spans="2:11" ht="15.75" customHeight="1" x14ac:dyDescent="0.25">
      <c r="B38" s="57"/>
      <c r="C38" s="57"/>
      <c r="D38" s="57"/>
      <c r="E38" s="57"/>
      <c r="F38" s="19"/>
      <c r="G38" s="19"/>
      <c r="H38" s="19"/>
      <c r="I38" s="19"/>
      <c r="J38" s="19"/>
      <c r="K38" s="14"/>
    </row>
    <row r="39" spans="2:11" ht="15.75" customHeight="1" x14ac:dyDescent="0.25">
      <c r="F39" s="19"/>
      <c r="G39" s="19"/>
      <c r="H39" s="19"/>
      <c r="I39" s="19"/>
      <c r="J39" s="19"/>
    </row>
    <row r="40" spans="2:11" ht="15.75" customHeight="1" x14ac:dyDescent="0.25">
      <c r="B40" s="19" t="s">
        <v>29</v>
      </c>
      <c r="C40" s="17">
        <f>MIN('Heat Map'!E4:CZ103)</f>
        <v>26628.847523898596</v>
      </c>
      <c r="D40" s="19" t="s">
        <v>7</v>
      </c>
      <c r="F40" s="19"/>
      <c r="G40" s="19"/>
      <c r="H40" s="19"/>
      <c r="I40" s="19"/>
      <c r="J40" s="19"/>
    </row>
    <row r="41" spans="2:11" ht="15.75" customHeight="1" x14ac:dyDescent="0.25">
      <c r="B41" s="1"/>
      <c r="C41" s="1"/>
      <c r="D41" s="1"/>
      <c r="F41" s="19"/>
      <c r="G41" s="19"/>
      <c r="H41" s="19"/>
      <c r="I41" s="19"/>
      <c r="J41" s="19"/>
    </row>
    <row r="42" spans="2:11" ht="15.75" customHeight="1" x14ac:dyDescent="0.25">
      <c r="B42" s="1" t="s">
        <v>23</v>
      </c>
      <c r="C42" s="44">
        <f>HLOOKUP(MIN('Heat Map'!E104:CZ104),'Heat Map'!E104:CZ105,2,FALSE)</f>
        <v>37</v>
      </c>
      <c r="D42" s="1" t="s">
        <v>7</v>
      </c>
      <c r="E42" s="19"/>
      <c r="F42" s="19"/>
      <c r="G42" s="19"/>
      <c r="H42" s="19"/>
      <c r="I42" s="19"/>
      <c r="J42" s="19"/>
    </row>
    <row r="43" spans="2:11" ht="15.75" customHeight="1" x14ac:dyDescent="0.25">
      <c r="B43" s="1"/>
      <c r="C43" s="1"/>
      <c r="D43" s="1"/>
      <c r="E43" s="19"/>
      <c r="F43" s="19"/>
      <c r="G43" s="19"/>
      <c r="H43" s="19"/>
      <c r="I43" s="19"/>
      <c r="J43" s="19"/>
    </row>
    <row r="44" spans="2:11" ht="15.75" customHeight="1" x14ac:dyDescent="0.25">
      <c r="B44" s="1" t="s">
        <v>20</v>
      </c>
      <c r="C44" s="45">
        <f>VLOOKUP(MIN('Heat Map'!DA4:DA103),'Heat Map'!DA4:DB103,2,FALSE)</f>
        <v>0.96399999999999997</v>
      </c>
      <c r="D44" s="1"/>
      <c r="F44" s="19"/>
      <c r="G44" s="19"/>
      <c r="H44" s="19"/>
      <c r="I44" s="19"/>
      <c r="J44" s="19"/>
    </row>
    <row r="45" spans="2:11" ht="15.75" customHeight="1" x14ac:dyDescent="0.25">
      <c r="F45" s="19"/>
      <c r="G45" s="19"/>
      <c r="H45" s="19"/>
      <c r="I45" s="19"/>
      <c r="J45" s="11"/>
    </row>
    <row r="46" spans="2:11" ht="15.75" customHeight="1" x14ac:dyDescent="0.25">
      <c r="F46" s="11"/>
      <c r="G46" s="11"/>
      <c r="H46" s="19"/>
      <c r="I46" s="19"/>
      <c r="J46" s="11"/>
    </row>
    <row r="47" spans="2:11" ht="15.75" customHeight="1" x14ac:dyDescent="0.25">
      <c r="F47" s="11"/>
      <c r="G47" s="11"/>
      <c r="H47" s="11"/>
      <c r="I47" s="11"/>
      <c r="J47" s="11"/>
    </row>
    <row r="48" spans="2:11" ht="15.75" customHeight="1" x14ac:dyDescent="0.25">
      <c r="F48" s="11"/>
      <c r="G48" s="11"/>
      <c r="H48" s="11"/>
      <c r="I48" s="11"/>
      <c r="J48" s="11"/>
    </row>
    <row r="49" spans="2:9" ht="15.75" customHeight="1" x14ac:dyDescent="0.25">
      <c r="F49" s="11"/>
      <c r="G49" s="11"/>
      <c r="H49" s="11"/>
      <c r="I49" s="11"/>
    </row>
    <row r="50" spans="2:9" ht="15.75" customHeight="1" x14ac:dyDescent="0.25">
      <c r="H50" s="11"/>
      <c r="I50" s="11"/>
    </row>
    <row r="51" spans="2:9" ht="15.75" customHeight="1" x14ac:dyDescent="0.25"/>
    <row r="52" spans="2:9" ht="15.75" customHeight="1" x14ac:dyDescent="0.25">
      <c r="B52" s="11"/>
      <c r="C52" s="11"/>
      <c r="D52" s="11"/>
      <c r="E52" s="11"/>
    </row>
    <row r="53" spans="2:9" ht="15.75" customHeight="1" x14ac:dyDescent="0.25">
      <c r="B53" s="11"/>
      <c r="C53" s="11"/>
      <c r="D53" s="11"/>
      <c r="E53" s="11"/>
    </row>
    <row r="54" spans="2:9" ht="15.75" customHeight="1" x14ac:dyDescent="0.25">
      <c r="B54" s="11"/>
      <c r="C54" s="11"/>
      <c r="D54" s="11"/>
      <c r="E54" s="11"/>
    </row>
    <row r="55" spans="2:9" ht="15.75" customHeight="1" x14ac:dyDescent="0.25">
      <c r="B55" s="11"/>
      <c r="C55" s="11"/>
      <c r="D55" s="11"/>
    </row>
    <row r="56" spans="2:9" ht="15.75" customHeight="1" x14ac:dyDescent="0.25"/>
    <row r="57" spans="2:9" ht="15.75" customHeight="1" x14ac:dyDescent="0.25"/>
    <row r="58" spans="2:9" ht="15.75" customHeight="1" x14ac:dyDescent="0.25"/>
    <row r="59" spans="2:9" ht="15.75" customHeight="1" x14ac:dyDescent="0.25"/>
    <row r="60" spans="2:9" ht="15.75" customHeight="1" x14ac:dyDescent="0.25"/>
    <row r="61" spans="2:9" ht="15.75" customHeight="1" x14ac:dyDescent="0.25"/>
    <row r="62" spans="2:9" ht="15.75" customHeight="1" x14ac:dyDescent="0.25"/>
    <row r="63" spans="2:9" ht="15.75" customHeight="1" x14ac:dyDescent="0.25"/>
    <row r="64" spans="2:9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</sheetData>
  <sheetProtection formatCells="0" formatColumns="0" formatRows="0" selectLockedCells="1" sort="0" autoFilter="0" pivotTables="0"/>
  <mergeCells count="4">
    <mergeCell ref="E4:J4"/>
    <mergeCell ref="B34:E35"/>
    <mergeCell ref="B32:E32"/>
    <mergeCell ref="B37:E3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FBE1-9DF9-4269-9E76-CBAB8B50B56B}">
  <sheetPr codeName="Sheet2"/>
  <dimension ref="A1:DD106"/>
  <sheetViews>
    <sheetView zoomScale="40" zoomScaleNormal="40" workbookViewId="0">
      <selection activeCell="E2" sqref="E2:N2"/>
    </sheetView>
  </sheetViews>
  <sheetFormatPr defaultRowHeight="15" x14ac:dyDescent="0.25"/>
  <cols>
    <col min="2" max="2" width="4.140625" style="31" customWidth="1"/>
    <col min="3" max="3" width="3.28515625" style="31" customWidth="1"/>
    <col min="4" max="4" width="3.28515625" hidden="1" customWidth="1"/>
    <col min="5" max="104" width="2.5703125" customWidth="1"/>
    <col min="105" max="105" width="8.42578125" customWidth="1"/>
    <col min="106" max="106" width="4.85546875" customWidth="1"/>
    <col min="108" max="108" width="21.5703125" bestFit="1" customWidth="1"/>
    <col min="109" max="109" width="9.140625" customWidth="1"/>
  </cols>
  <sheetData>
    <row r="1" spans="1:108" s="34" customFormat="1" ht="36" customHeight="1" x14ac:dyDescent="0.25">
      <c r="B1" s="35"/>
      <c r="C1" s="35"/>
      <c r="E1" s="55" t="s">
        <v>30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</row>
    <row r="2" spans="1:108" ht="40.5" customHeight="1" x14ac:dyDescent="0.25">
      <c r="E2" s="50">
        <v>10</v>
      </c>
      <c r="F2" s="50"/>
      <c r="G2" s="50"/>
      <c r="H2" s="50"/>
      <c r="I2" s="50"/>
      <c r="J2" s="50"/>
      <c r="K2" s="50"/>
      <c r="L2" s="50"/>
      <c r="M2" s="50"/>
      <c r="N2" s="50"/>
      <c r="O2" s="49">
        <v>20</v>
      </c>
      <c r="P2" s="49"/>
      <c r="Q2" s="49"/>
      <c r="R2" s="49"/>
      <c r="S2" s="49"/>
      <c r="T2" s="49"/>
      <c r="U2" s="49"/>
      <c r="V2" s="49"/>
      <c r="W2" s="49"/>
      <c r="X2" s="49"/>
      <c r="Y2" s="50">
        <v>30</v>
      </c>
      <c r="Z2" s="50"/>
      <c r="AA2" s="50"/>
      <c r="AB2" s="50"/>
      <c r="AC2" s="50"/>
      <c r="AD2" s="50"/>
      <c r="AE2" s="50"/>
      <c r="AF2" s="50"/>
      <c r="AG2" s="50"/>
      <c r="AH2" s="50"/>
      <c r="AI2" s="49">
        <v>40</v>
      </c>
      <c r="AJ2" s="49"/>
      <c r="AK2" s="49"/>
      <c r="AL2" s="49"/>
      <c r="AM2" s="49"/>
      <c r="AN2" s="49"/>
      <c r="AO2" s="49"/>
      <c r="AP2" s="49"/>
      <c r="AQ2" s="49"/>
      <c r="AR2" s="49"/>
      <c r="AS2" s="50">
        <v>50</v>
      </c>
      <c r="AT2" s="50"/>
      <c r="AU2" s="50"/>
      <c r="AV2" s="50"/>
      <c r="AW2" s="50"/>
      <c r="AX2" s="50"/>
      <c r="AY2" s="50"/>
      <c r="AZ2" s="50"/>
      <c r="BA2" s="50"/>
      <c r="BB2" s="50"/>
      <c r="BC2" s="49">
        <v>60</v>
      </c>
      <c r="BD2" s="49"/>
      <c r="BE2" s="49"/>
      <c r="BF2" s="49"/>
      <c r="BG2" s="49"/>
      <c r="BH2" s="49"/>
      <c r="BI2" s="49"/>
      <c r="BJ2" s="49"/>
      <c r="BK2" s="49"/>
      <c r="BL2" s="49"/>
      <c r="BM2" s="50">
        <v>70</v>
      </c>
      <c r="BN2" s="50"/>
      <c r="BO2" s="50"/>
      <c r="BP2" s="50"/>
      <c r="BQ2" s="50"/>
      <c r="BR2" s="50"/>
      <c r="BS2" s="50"/>
      <c r="BT2" s="50"/>
      <c r="BU2" s="50"/>
      <c r="BV2" s="50"/>
      <c r="BW2" s="49">
        <v>80</v>
      </c>
      <c r="BX2" s="49"/>
      <c r="BY2" s="49"/>
      <c r="BZ2" s="49"/>
      <c r="CA2" s="49"/>
      <c r="CB2" s="49"/>
      <c r="CC2" s="49"/>
      <c r="CD2" s="49"/>
      <c r="CE2" s="49"/>
      <c r="CF2" s="49"/>
      <c r="CG2" s="50">
        <v>90</v>
      </c>
      <c r="CH2" s="50"/>
      <c r="CI2" s="50"/>
      <c r="CJ2" s="50"/>
      <c r="CK2" s="50"/>
      <c r="CL2" s="50"/>
      <c r="CM2" s="50"/>
      <c r="CN2" s="50"/>
      <c r="CO2" s="50"/>
      <c r="CP2" s="50"/>
      <c r="CQ2" s="49">
        <v>100</v>
      </c>
      <c r="CR2" s="49"/>
      <c r="CS2" s="49"/>
      <c r="CT2" s="49"/>
      <c r="CU2" s="49"/>
      <c r="CV2" s="49"/>
      <c r="CW2" s="49"/>
      <c r="CX2" s="49"/>
      <c r="CY2" s="49"/>
      <c r="CZ2" s="49"/>
    </row>
    <row r="3" spans="1:108" ht="23.25" hidden="1" x14ac:dyDescent="0.35">
      <c r="A3" s="33"/>
      <c r="C3" s="33"/>
      <c r="E3" s="24">
        <v>1</v>
      </c>
      <c r="F3" s="8">
        <v>2</v>
      </c>
      <c r="G3" s="8">
        <v>3</v>
      </c>
      <c r="H3" s="8">
        <v>4</v>
      </c>
      <c r="I3" s="8">
        <v>5</v>
      </c>
      <c r="J3" s="8">
        <v>6</v>
      </c>
      <c r="K3" s="8">
        <v>7</v>
      </c>
      <c r="L3" s="8">
        <v>8</v>
      </c>
      <c r="M3" s="8">
        <v>9</v>
      </c>
      <c r="N3" s="8">
        <v>10</v>
      </c>
      <c r="O3" s="8">
        <v>11</v>
      </c>
      <c r="P3" s="8">
        <v>12</v>
      </c>
      <c r="Q3" s="8">
        <v>13</v>
      </c>
      <c r="R3" s="8">
        <v>14</v>
      </c>
      <c r="S3" s="8">
        <v>15</v>
      </c>
      <c r="T3" s="8">
        <v>16</v>
      </c>
      <c r="U3" s="8">
        <v>17</v>
      </c>
      <c r="V3" s="8">
        <v>18</v>
      </c>
      <c r="W3" s="8">
        <v>19</v>
      </c>
      <c r="X3" s="8">
        <v>20</v>
      </c>
      <c r="Y3" s="8">
        <v>21</v>
      </c>
      <c r="Z3" s="8">
        <v>22</v>
      </c>
      <c r="AA3" s="8">
        <v>23</v>
      </c>
      <c r="AB3" s="8">
        <v>24</v>
      </c>
      <c r="AC3" s="8">
        <v>25</v>
      </c>
      <c r="AD3" s="8">
        <v>26</v>
      </c>
      <c r="AE3" s="8">
        <v>27</v>
      </c>
      <c r="AF3" s="8">
        <v>28</v>
      </c>
      <c r="AG3" s="8">
        <v>29</v>
      </c>
      <c r="AH3" s="8">
        <v>30</v>
      </c>
      <c r="AI3" s="8">
        <v>31</v>
      </c>
      <c r="AJ3" s="8">
        <v>32</v>
      </c>
      <c r="AK3" s="8">
        <v>33</v>
      </c>
      <c r="AL3" s="8">
        <v>34</v>
      </c>
      <c r="AM3" s="8">
        <v>35</v>
      </c>
      <c r="AN3" s="8">
        <v>36</v>
      </c>
      <c r="AO3" s="8">
        <v>37</v>
      </c>
      <c r="AP3" s="8">
        <v>38</v>
      </c>
      <c r="AQ3" s="8">
        <v>39</v>
      </c>
      <c r="AR3" s="8">
        <v>40</v>
      </c>
      <c r="AS3" s="8">
        <v>41</v>
      </c>
      <c r="AT3" s="8">
        <v>42</v>
      </c>
      <c r="AU3" s="8">
        <v>43</v>
      </c>
      <c r="AV3" s="8">
        <v>44</v>
      </c>
      <c r="AW3" s="8">
        <v>45</v>
      </c>
      <c r="AX3" s="8">
        <v>46</v>
      </c>
      <c r="AY3" s="8">
        <v>47</v>
      </c>
      <c r="AZ3" s="8">
        <v>48</v>
      </c>
      <c r="BA3" s="8">
        <v>49</v>
      </c>
      <c r="BB3" s="8">
        <v>50</v>
      </c>
      <c r="BC3" s="8">
        <v>51</v>
      </c>
      <c r="BD3" s="8">
        <v>52</v>
      </c>
      <c r="BE3" s="8">
        <v>53</v>
      </c>
      <c r="BF3" s="8">
        <v>54</v>
      </c>
      <c r="BG3" s="8">
        <v>55</v>
      </c>
      <c r="BH3" s="8">
        <v>56</v>
      </c>
      <c r="BI3" s="8">
        <v>57</v>
      </c>
      <c r="BJ3" s="8">
        <v>58</v>
      </c>
      <c r="BK3" s="8">
        <v>59</v>
      </c>
      <c r="BL3" s="8">
        <v>60</v>
      </c>
      <c r="BM3" s="8">
        <v>61</v>
      </c>
      <c r="BN3" s="8">
        <v>62</v>
      </c>
      <c r="BO3" s="8">
        <v>63</v>
      </c>
      <c r="BP3" s="8">
        <v>64</v>
      </c>
      <c r="BQ3" s="8">
        <v>65</v>
      </c>
      <c r="BR3" s="8">
        <v>66</v>
      </c>
      <c r="BS3" s="8">
        <v>67</v>
      </c>
      <c r="BT3" s="8">
        <v>68</v>
      </c>
      <c r="BU3" s="8">
        <v>69</v>
      </c>
      <c r="BV3" s="8">
        <v>70</v>
      </c>
      <c r="BW3" s="8">
        <v>71</v>
      </c>
      <c r="BX3" s="8">
        <v>72</v>
      </c>
      <c r="BY3" s="8">
        <v>73</v>
      </c>
      <c r="BZ3" s="8">
        <v>74</v>
      </c>
      <c r="CA3" s="8">
        <v>75</v>
      </c>
      <c r="CB3" s="8">
        <v>76</v>
      </c>
      <c r="CC3" s="8">
        <v>77</v>
      </c>
      <c r="CD3" s="8">
        <v>78</v>
      </c>
      <c r="CE3" s="8">
        <v>79</v>
      </c>
      <c r="CF3" s="8">
        <v>80</v>
      </c>
      <c r="CG3" s="8">
        <v>81</v>
      </c>
      <c r="CH3" s="8">
        <v>82</v>
      </c>
      <c r="CI3" s="8">
        <v>83</v>
      </c>
      <c r="CJ3" s="8">
        <v>84</v>
      </c>
      <c r="CK3" s="8">
        <v>85</v>
      </c>
      <c r="CL3" s="8">
        <v>86</v>
      </c>
      <c r="CM3" s="8">
        <v>87</v>
      </c>
      <c r="CN3" s="8">
        <v>88</v>
      </c>
      <c r="CO3" s="8">
        <v>89</v>
      </c>
      <c r="CP3" s="8">
        <v>90</v>
      </c>
      <c r="CQ3" s="8">
        <v>91</v>
      </c>
      <c r="CR3" s="8">
        <v>92</v>
      </c>
      <c r="CS3" s="8">
        <v>93</v>
      </c>
      <c r="CT3" s="8">
        <v>94</v>
      </c>
      <c r="CU3" s="8">
        <v>95</v>
      </c>
      <c r="CV3" s="8">
        <v>96</v>
      </c>
      <c r="CW3" s="8">
        <v>97</v>
      </c>
      <c r="CX3" s="8">
        <v>98</v>
      </c>
      <c r="CY3" s="8">
        <v>99</v>
      </c>
      <c r="CZ3" s="8">
        <v>100</v>
      </c>
      <c r="DA3" s="54" t="s">
        <v>22</v>
      </c>
      <c r="DB3" s="54"/>
    </row>
    <row r="4" spans="1:108" ht="14.1" customHeight="1" x14ac:dyDescent="0.25">
      <c r="A4" s="53" t="s">
        <v>20</v>
      </c>
      <c r="B4" s="51">
        <v>0.99</v>
      </c>
      <c r="C4" s="51"/>
      <c r="D4" s="9">
        <v>0.999</v>
      </c>
      <c r="E4" s="12">
        <f>(Sell_Price-Std_Cost)*(1-$D4)*Lost_Sale_Fact*Avg_Dmd*365+NORMSINV($D4)*SQRT(Dmd_StdDev^2*Leadtime+LT_StdDev^2*Avg_Dmd^2)*Std_Cost*Inv_Cost+IF(365/E$3+Safety_Stock/Avg_Dmd&gt;Plan_Shelf,(365/E$3+Safety_Stock/Avg_Dmd-Plan_Shelf)*Avg_Dmd*Std_Cost*E$3,0)+Avg_Dmd*365/E$3/2*Std_Cost*Inv_Cost+E$3*Setup</f>
        <v>1332834.0506538858</v>
      </c>
      <c r="F4" s="12">
        <f>(Sell_Price-Std_Cost)*(1-$D4)*Lost_Sale_Fact*Avg_Dmd*365+NORMSINV($D4)*SQRT(Dmd_StdDev^2*Leadtime+LT_StdDev^2*Avg_Dmd^2)*Std_Cost*Inv_Cost+IF(365/F$3+Safety_Stock/Avg_Dmd&gt;Plan_Shelf,(365/F$3+Safety_Stock/Avg_Dmd-Plan_Shelf)*Avg_Dmd*Std_Cost*F$3,0)+Avg_Dmd*365/F$3/2*Std_Cost*Inv_Cost+F$3*Setup</f>
        <v>1169680.2134878782</v>
      </c>
      <c r="G4" s="12">
        <f>(Sell_Price-Std_Cost)*(1-$D4)*Lost_Sale_Fact*Avg_Dmd*365+NORMSINV($D4)*SQRT(Dmd_StdDev^2*Leadtime+LT_StdDev^2*Avg_Dmd^2)*Std_Cost*Inv_Cost+IF(365/G$3+Safety_Stock/Avg_Dmd&gt;Plan_Shelf,(365/G$3+Safety_Stock/Avg_Dmd-Plan_Shelf)*Avg_Dmd*Std_Cost*G$3,0)+Avg_Dmd*365/G$3/2*Std_Cost*Inv_Cost+G$3*Setup</f>
        <v>1074659.7096552039</v>
      </c>
      <c r="H4" s="12">
        <f>(Sell_Price-Std_Cost)*(1-$D4)*Lost_Sale_Fact*Avg_Dmd*365+NORMSINV($D4)*SQRT(Dmd_StdDev^2*Leadtime+LT_StdDev^2*Avg_Dmd^2)*Std_Cost*Inv_Cost+IF(365/H$3+Safety_Stock/Avg_Dmd&gt;Plan_Shelf,(365/H$3+Safety_Stock/Avg_Dmd-Plan_Shelf)*Avg_Dmd*Std_Cost*H$3,0)+Avg_Dmd*365/H$3/2*Std_Cost*Inv_Cost+H$3*Setup</f>
        <v>996672.53915586311</v>
      </c>
      <c r="I4" s="12">
        <f>(Sell_Price-Std_Cost)*(1-$D4)*Lost_Sale_Fact*Avg_Dmd*365+NORMSINV($D4)*SQRT(Dmd_StdDev^2*Leadtime+LT_StdDev^2*Avg_Dmd^2)*Std_Cost*Inv_Cost+IF(365/I$3+Safety_Stock/Avg_Dmd&gt;Plan_Shelf,(365/I$3+Safety_Stock/Avg_Dmd-Plan_Shelf)*Avg_Dmd*Std_Cost*I$3,0)+Avg_Dmd*365/I$3/2*Std_Cost*Inv_Cost+I$3*Setup</f>
        <v>925498.7019898555</v>
      </c>
      <c r="J4" s="12">
        <f>(Sell_Price-Std_Cost)*(1-$D4)*Lost_Sale_Fact*Avg_Dmd*365+NORMSINV($D4)*SQRT(Dmd_StdDev^2*Leadtime+LT_StdDev^2*Avg_Dmd^2)*Std_Cost*Inv_Cost+IF(365/J$3+Safety_Stock/Avg_Dmd&gt;Plan_Shelf,(365/J$3+Safety_Stock/Avg_Dmd-Plan_Shelf)*Avg_Dmd*Std_Cost*J$3,0)+Avg_Dmd*365/J$3/2*Std_Cost*Inv_Cost+J$3*Setup</f>
        <v>857731.53149051452</v>
      </c>
      <c r="K4" s="12">
        <f>(Sell_Price-Std_Cost)*(1-$D4)*Lost_Sale_Fact*Avg_Dmd*365+NORMSINV($D4)*SQRT(Dmd_StdDev^2*Leadtime+LT_StdDev^2*Avg_Dmd^2)*Std_Cost*Inv_Cost+IF(365/K$3+Safety_Stock/Avg_Dmd&gt;Plan_Shelf,(365/K$3+Safety_Stock/Avg_Dmd-Plan_Shelf)*Avg_Dmd*Std_Cost*K$3,0)+Avg_Dmd*365/K$3/2*Std_Cost*Inv_Cost+K$3*Setup</f>
        <v>791911.0276578404</v>
      </c>
      <c r="L4" s="12">
        <f>(Sell_Price-Std_Cost)*(1-$D4)*Lost_Sale_Fact*Avg_Dmd*365+NORMSINV($D4)*SQRT(Dmd_StdDev^2*Leadtime+LT_StdDev^2*Avg_Dmd^2)*Std_Cost*Inv_Cost+IF(365/L$3+Safety_Stock/Avg_Dmd&gt;Plan_Shelf,(365/L$3+Safety_Stock/Avg_Dmd-Plan_Shelf)*Avg_Dmd*Std_Cost*L$3,0)+Avg_Dmd*365/L$3/2*Std_Cost*Inv_Cost+L$3*Setup</f>
        <v>727307.19049183279</v>
      </c>
      <c r="M4" s="12">
        <f>(Sell_Price-Std_Cost)*(1-$D4)*Lost_Sale_Fact*Avg_Dmd*365+NORMSINV($D4)*SQRT(Dmd_StdDev^2*Leadtime+LT_StdDev^2*Avg_Dmd^2)*Std_Cost*Inv_Cost+IF(365/M$3+Safety_Stock/Avg_Dmd&gt;Plan_Shelf,(365/M$3+Safety_Stock/Avg_Dmd-Plan_Shelf)*Avg_Dmd*Std_Cost*M$3,0)+Avg_Dmd*365/M$3/2*Std_Cost*Inv_Cost+M$3*Setup</f>
        <v>663514.46443693643</v>
      </c>
      <c r="N4" s="12">
        <f>(Sell_Price-Std_Cost)*(1-$D4)*Lost_Sale_Fact*Avg_Dmd*365+NORMSINV($D4)*SQRT(Dmd_StdDev^2*Leadtime+LT_StdDev^2*Avg_Dmd^2)*Std_Cost*Inv_Cost+IF(365/N$3+Safety_Stock/Avg_Dmd&gt;Plan_Shelf,(365/N$3+Safety_Stock/Avg_Dmd-Plan_Shelf)*Avg_Dmd*Std_Cost*N$3,0)+Avg_Dmd*365/N$3/2*Std_Cost*Inv_Cost+N$3*Setup</f>
        <v>600289.51615981769</v>
      </c>
      <c r="O4" s="12">
        <f>(Sell_Price-Std_Cost)*(1-$D4)*Lost_Sale_Fact*Avg_Dmd*365+NORMSINV($D4)*SQRT(Dmd_StdDev^2*Leadtime+LT_StdDev^2*Avg_Dmd^2)*Std_Cost*Inv_Cost+IF(365/O$3+Safety_Stock/Avg_Dmd&gt;Plan_Shelf,(365/O$3+Safety_Stock/Avg_Dmd-Plan_Shelf)*Avg_Dmd*Std_Cost*O$3,0)+Avg_Dmd*365/O$3/2*Std_Cost*Inv_Cost+O$3*Setup</f>
        <v>537477.49717562832</v>
      </c>
      <c r="P4" s="12">
        <f>(Sell_Price-Std_Cost)*(1-$D4)*Lost_Sale_Fact*Avg_Dmd*365+NORMSINV($D4)*SQRT(Dmd_StdDev^2*Leadtime+LT_StdDev^2*Avg_Dmd^2)*Std_Cost*Inv_Cost+IF(365/P$3+Safety_Stock/Avg_Dmd&gt;Plan_Shelf,(365/P$3+Safety_Stock/Avg_Dmd-Plan_Shelf)*Avg_Dmd*Std_Cost*P$3,0)+Avg_Dmd*365/P$3/2*Std_Cost*Inv_Cost+P$3*Setup</f>
        <v>474975.17516113608</v>
      </c>
      <c r="Q4" s="12">
        <f>(Sell_Price-Std_Cost)*(1-$D4)*Lost_Sale_Fact*Avg_Dmd*365+NORMSINV($D4)*SQRT(Dmd_StdDev^2*Leadtime+LT_StdDev^2*Avg_Dmd^2)*Std_Cost*Inv_Cost+IF(365/Q$3+Safety_Stock/Avg_Dmd&gt;Plan_Shelf,(365/Q$3+Safety_Stock/Avg_Dmd-Plan_Shelf)*Avg_Dmd*Std_Cost*Q$3,0)+Avg_Dmd*365/Q$3/2*Std_Cost*Inv_Cost+Q$3*Setup</f>
        <v>412711.0815848721</v>
      </c>
      <c r="R4" s="12">
        <f>(Sell_Price-Std_Cost)*(1-$D4)*Lost_Sale_Fact*Avg_Dmd*365+NORMSINV($D4)*SQRT(Dmd_StdDev^2*Leadtime+LT_StdDev^2*Avg_Dmd^2)*Std_Cost*Inv_Cost+IF(365/R$3+Safety_Stock/Avg_Dmd&gt;Plan_Shelf,(365/R$3+Safety_Stock/Avg_Dmd-Plan_Shelf)*Avg_Dmd*Std_Cost*R$3,0)+Avg_Dmd*365/R$3/2*Std_Cost*Inv_Cost+R$3*Setup</f>
        <v>350634.16749578767</v>
      </c>
      <c r="S4" s="12">
        <f>(Sell_Price-Std_Cost)*(1-$D4)*Lost_Sale_Fact*Avg_Dmd*365+NORMSINV($D4)*SQRT(Dmd_StdDev^2*Leadtime+LT_StdDev^2*Avg_Dmd^2)*Std_Cost*Inv_Cost+IF(365/S$3+Safety_Stock/Avg_Dmd&gt;Plan_Shelf,(365/S$3+Safety_Stock/Avg_Dmd-Plan_Shelf)*Avg_Dmd*Std_Cost*S$3,0)+Avg_Dmd*365/S$3/2*Std_Cost*Inv_Cost+S$3*Setup</f>
        <v>288706.99699644663</v>
      </c>
      <c r="T4" s="12">
        <f>(Sell_Price-Std_Cost)*(1-$D4)*Lost_Sale_Fact*Avg_Dmd*365+NORMSINV($D4)*SQRT(Dmd_StdDev^2*Leadtime+LT_StdDev^2*Avg_Dmd^2)*Std_Cost*Inv_Cost+IF(365/T$3+Safety_Stock/Avg_Dmd&gt;Plan_Shelf,(365/T$3+Safety_Stock/Avg_Dmd-Plan_Shelf)*Avg_Dmd*Std_Cost*T$3,0)+Avg_Dmd*365/T$3/2*Std_Cost*Inv_Cost+T$3*Setup</f>
        <v>226901.49316377233</v>
      </c>
      <c r="U4" s="12">
        <f>(Sell_Price-Std_Cost)*(1-$D4)*Lost_Sale_Fact*Avg_Dmd*365+NORMSINV($D4)*SQRT(Dmd_StdDev^2*Leadtime+LT_StdDev^2*Avg_Dmd^2)*Std_Cost*Inv_Cost+IF(365/U$3+Safety_Stock/Avg_Dmd&gt;Plan_Shelf,(365/U$3+Safety_Stock/Avg_Dmd-Plan_Shelf)*Avg_Dmd*Std_Cost*U$3,0)+Avg_Dmd*365/U$3/2*Std_Cost*Inv_Cost+U$3*Setup</f>
        <v>165196.18540952937</v>
      </c>
      <c r="V4" s="12">
        <f>(Sell_Price-Std_Cost)*(1-$D4)*Lost_Sale_Fact*Avg_Dmd*365+NORMSINV($D4)*SQRT(Dmd_StdDev^2*Leadtime+LT_StdDev^2*Avg_Dmd^2)*Std_Cost*Inv_Cost+IF(365/V$3+Safety_Stock/Avg_Dmd&gt;Plan_Shelf,(365/V$3+Safety_Stock/Avg_Dmd-Plan_Shelf)*Avg_Dmd*Std_Cost*V$3,0)+Avg_Dmd*365/V$3/2*Std_Cost*Inv_Cost+V$3*Setup</f>
        <v>103574.37438731277</v>
      </c>
      <c r="W4" s="12">
        <f>(Sell_Price-Std_Cost)*(1-$D4)*Lost_Sale_Fact*Avg_Dmd*365+NORMSINV($D4)*SQRT(Dmd_StdDev^2*Leadtime+LT_StdDev^2*Avg_Dmd^2)*Std_Cost*Inv_Cost+IF(365/W$3+Safety_Stock/Avg_Dmd&gt;Plan_Shelf,(365/W$3+Safety_Stock/Avg_Dmd-Plan_Shelf)*Avg_Dmd*Std_Cost*W$3,0)+Avg_Dmd*365/W$3/2*Std_Cost*Inv_Cost+W$3*Setup</f>
        <v>42022.876402591646</v>
      </c>
      <c r="X4" s="12">
        <f>(Sell_Price-Std_Cost)*(1-$D4)*Lost_Sale_Fact*Avg_Dmd*365+NORMSINV($D4)*SQRT(Dmd_StdDev^2*Leadtime+LT_StdDev^2*Avg_Dmd^2)*Std_Cost*Inv_Cost+IF(365/X$3+Safety_Stock/Avg_Dmd&gt;Plan_Shelf,(365/X$3+Safety_Stock/Avg_Dmd-Plan_Shelf)*Avg_Dmd*Std_Cost*X$3,0)+Avg_Dmd*365/X$3/2*Std_Cost*Inv_Cost+X$3*Setup</f>
        <v>34607.887819893353</v>
      </c>
      <c r="Y4" s="12">
        <f>(Sell_Price-Std_Cost)*(1-$D4)*Lost_Sale_Fact*Avg_Dmd*365+NORMSINV($D4)*SQRT(Dmd_StdDev^2*Leadtime+LT_StdDev^2*Avg_Dmd^2)*Std_Cost*Inv_Cost+IF(365/Y$3+Safety_Stock/Avg_Dmd&gt;Plan_Shelf,(365/Y$3+Safety_Stock/Avg_Dmd-Plan_Shelf)*Avg_Dmd*Std_Cost*Y$3,0)+Avg_Dmd*365/Y$3/2*Std_Cost*Inv_Cost+Y$3*Setup</f>
        <v>34271.221153226681</v>
      </c>
      <c r="Z4" s="12">
        <f>(Sell_Price-Std_Cost)*(1-$D4)*Lost_Sale_Fact*Avg_Dmd*365+NORMSINV($D4)*SQRT(Dmd_StdDev^2*Leadtime+LT_StdDev^2*Avg_Dmd^2)*Std_Cost*Inv_Cost+IF(365/Z$3+Safety_Stock/Avg_Dmd&gt;Plan_Shelf,(365/Z$3+Safety_Stock/Avg_Dmd-Plan_Shelf)*Avg_Dmd*Std_Cost*Z$3,0)+Avg_Dmd*365/Z$3/2*Std_Cost*Inv_Cost+Z$3*Setup</f>
        <v>33978.796910802441</v>
      </c>
      <c r="AA4" s="12">
        <f>(Sell_Price-Std_Cost)*(1-$D4)*Lost_Sale_Fact*Avg_Dmd*365+NORMSINV($D4)*SQRT(Dmd_StdDev^2*Leadtime+LT_StdDev^2*Avg_Dmd^2)*Std_Cost*Inv_Cost+IF(365/AA$3+Safety_Stock/Avg_Dmd&gt;Plan_Shelf,(365/AA$3+Safety_Stock/Avg_Dmd-Plan_Shelf)*Avg_Dmd*Std_Cost*AA$3,0)+Avg_Dmd*365/AA$3/2*Std_Cost*Inv_Cost+AA$3*Setup</f>
        <v>33724.844341632481</v>
      </c>
      <c r="AB4" s="12">
        <f>(Sell_Price-Std_Cost)*(1-$D4)*Lost_Sale_Fact*Avg_Dmd*365+NORMSINV($D4)*SQRT(Dmd_StdDev^2*Leadtime+LT_StdDev^2*Avg_Dmd^2)*Std_Cost*Inv_Cost+IF(365/AB$3+Safety_Stock/Avg_Dmd&gt;Plan_Shelf,(365/AB$3+Safety_Stock/Avg_Dmd-Plan_Shelf)*Avg_Dmd*Std_Cost*AB$3,0)+Avg_Dmd*365/AB$3/2*Std_Cost*Inv_Cost+AB$3*Setup</f>
        <v>33504.554486560017</v>
      </c>
      <c r="AC4" s="12">
        <f>(Sell_Price-Std_Cost)*(1-$D4)*Lost_Sale_Fact*Avg_Dmd*365+NORMSINV($D4)*SQRT(Dmd_StdDev^2*Leadtime+LT_StdDev^2*Avg_Dmd^2)*Std_Cost*Inv_Cost+IF(365/AC$3+Safety_Stock/Avg_Dmd&gt;Plan_Shelf,(365/AC$3+Safety_Stock/Avg_Dmd-Plan_Shelf)*Avg_Dmd*Std_Cost*AC$3,0)+Avg_Dmd*365/AC$3/2*Std_Cost*Inv_Cost+AC$3*Setup</f>
        <v>33313.887819893353</v>
      </c>
      <c r="AD4" s="12">
        <f>(Sell_Price-Std_Cost)*(1-$D4)*Lost_Sale_Fact*Avg_Dmd*365+NORMSINV($D4)*SQRT(Dmd_StdDev^2*Leadtime+LT_StdDev^2*Avg_Dmd^2)*Std_Cost*Inv_Cost+IF(365/AD$3+Safety_Stock/Avg_Dmd&gt;Plan_Shelf,(365/AD$3+Safety_Stock/Avg_Dmd-Plan_Shelf)*Avg_Dmd*Std_Cost*AD$3,0)+Avg_Dmd*365/AD$3/2*Std_Cost*Inv_Cost+AD$3*Setup</f>
        <v>33149.426281431814</v>
      </c>
      <c r="AE4" s="12">
        <f>(Sell_Price-Std_Cost)*(1-$D4)*Lost_Sale_Fact*Avg_Dmd*365+NORMSINV($D4)*SQRT(Dmd_StdDev^2*Leadtime+LT_StdDev^2*Avg_Dmd^2)*Std_Cost*Inv_Cost+IF(365/AE$3+Safety_Stock/Avg_Dmd&gt;Plan_Shelf,(365/AE$3+Safety_Stock/Avg_Dmd-Plan_Shelf)*Avg_Dmd*Std_Cost*AE$3,0)+Avg_Dmd*365/AE$3/2*Std_Cost*Inv_Cost+AE$3*Setup</f>
        <v>33008.258190263725</v>
      </c>
      <c r="AF4" s="12">
        <f>(Sell_Price-Std_Cost)*(1-$D4)*Lost_Sale_Fact*Avg_Dmd*365+NORMSINV($D4)*SQRT(Dmd_StdDev^2*Leadtime+LT_StdDev^2*Avg_Dmd^2)*Std_Cost*Inv_Cost+IF(365/AF$3+Safety_Stock/Avg_Dmd&gt;Plan_Shelf,(365/AF$3+Safety_Stock/Avg_Dmd-Plan_Shelf)*Avg_Dmd*Std_Cost*AF$3,0)+Avg_Dmd*365/AF$3/2*Std_Cost*Inv_Cost+AF$3*Setup</f>
        <v>32887.887819893353</v>
      </c>
      <c r="AG4" s="12">
        <f>(Sell_Price-Std_Cost)*(1-$D4)*Lost_Sale_Fact*Avg_Dmd*365+NORMSINV($D4)*SQRT(Dmd_StdDev^2*Leadtime+LT_StdDev^2*Avg_Dmd^2)*Std_Cost*Inv_Cost+IF(365/AG$3+Safety_Stock/Avg_Dmd&gt;Plan_Shelf,(365/AG$3+Safety_Stock/Avg_Dmd-Plan_Shelf)*Avg_Dmd*Std_Cost*AG$3,0)+Avg_Dmd*365/AG$3/2*Std_Cost*Inv_Cost+AG$3*Setup</f>
        <v>32786.163681962316</v>
      </c>
      <c r="AH4" s="12">
        <f>(Sell_Price-Std_Cost)*(1-$D4)*Lost_Sale_Fact*Avg_Dmd*365+NORMSINV($D4)*SQRT(Dmd_StdDev^2*Leadtime+LT_StdDev^2*Avg_Dmd^2)*Std_Cost*Inv_Cost+IF(365/AH$3+Safety_Stock/Avg_Dmd&gt;Plan_Shelf,(365/AH$3+Safety_Stock/Avg_Dmd-Plan_Shelf)*Avg_Dmd*Std_Cost*AH$3,0)+Avg_Dmd*365/AH$3/2*Std_Cost*Inv_Cost+AH$3*Setup</f>
        <v>32701.221153226685</v>
      </c>
      <c r="AI4" s="12">
        <f>(Sell_Price-Std_Cost)*(1-$D4)*Lost_Sale_Fact*Avg_Dmd*365+NORMSINV($D4)*SQRT(Dmd_StdDev^2*Leadtime+LT_StdDev^2*Avg_Dmd^2)*Std_Cost*Inv_Cost+IF(365/AI$3+Safety_Stock/Avg_Dmd&gt;Plan_Shelf,(365/AI$3+Safety_Stock/Avg_Dmd-Plan_Shelf)*Avg_Dmd*Std_Cost*AI$3,0)+Avg_Dmd*365/AI$3/2*Std_Cost*Inv_Cost+AI$3*Setup</f>
        <v>32631.436206990125</v>
      </c>
      <c r="AJ4" s="12">
        <f>(Sell_Price-Std_Cost)*(1-$D4)*Lost_Sale_Fact*Avg_Dmd*365+NORMSINV($D4)*SQRT(Dmd_StdDev^2*Leadtime+LT_StdDev^2*Avg_Dmd^2)*Std_Cost*Inv_Cost+IF(365/AJ$3+Safety_Stock/Avg_Dmd&gt;Plan_Shelf,(365/AJ$3+Safety_Stock/Avg_Dmd-Plan_Shelf)*Avg_Dmd*Std_Cost*AJ$3,0)+Avg_Dmd*365/AJ$3/2*Std_Cost*Inv_Cost+AJ$3*Setup</f>
        <v>32575.387819893353</v>
      </c>
      <c r="AK4" s="12">
        <f>(Sell_Price-Std_Cost)*(1-$D4)*Lost_Sale_Fact*Avg_Dmd*365+NORMSINV($D4)*SQRT(Dmd_StdDev^2*Leadtime+LT_StdDev^2*Avg_Dmd^2)*Std_Cost*Inv_Cost+IF(365/AK$3+Safety_Stock/Avg_Dmd&gt;Plan_Shelf,(365/AK$3+Safety_Stock/Avg_Dmd-Plan_Shelf)*Avg_Dmd*Std_Cost*AK$3,0)+Avg_Dmd*365/AK$3/2*Std_Cost*Inv_Cost+AK$3*Setup</f>
        <v>32531.827213832745</v>
      </c>
      <c r="AL4" s="12">
        <f>(Sell_Price-Std_Cost)*(1-$D4)*Lost_Sale_Fact*Avg_Dmd*365+NORMSINV($D4)*SQRT(Dmd_StdDev^2*Leadtime+LT_StdDev^2*Avg_Dmd^2)*Std_Cost*Inv_Cost+IF(365/AL$3+Safety_Stock/Avg_Dmd&gt;Plan_Shelf,(365/AL$3+Safety_Stock/Avg_Dmd-Plan_Shelf)*Avg_Dmd*Std_Cost*AL$3,0)+Avg_Dmd*365/AL$3/2*Std_Cost*Inv_Cost+AL$3*Setup</f>
        <v>32499.652525775706</v>
      </c>
      <c r="AM4" s="12">
        <f>(Sell_Price-Std_Cost)*(1-$D4)*Lost_Sale_Fact*Avg_Dmd*365+NORMSINV($D4)*SQRT(Dmd_StdDev^2*Leadtime+LT_StdDev^2*Avg_Dmd^2)*Std_Cost*Inv_Cost+IF(365/AM$3+Safety_Stock/Avg_Dmd&gt;Plan_Shelf,(365/AM$3+Safety_Stock/Avg_Dmd-Plan_Shelf)*Avg_Dmd*Std_Cost*AM$3,0)+Avg_Dmd*365/AM$3/2*Std_Cost*Inv_Cost+AM$3*Setup</f>
        <v>32477.887819893353</v>
      </c>
      <c r="AN4" s="12">
        <f>(Sell_Price-Std_Cost)*(1-$D4)*Lost_Sale_Fact*Avg_Dmd*365+NORMSINV($D4)*SQRT(Dmd_StdDev^2*Leadtime+LT_StdDev^2*Avg_Dmd^2)*Std_Cost*Inv_Cost+IF(365/AN$3+Safety_Stock/Avg_Dmd&gt;Plan_Shelf,(365/AN$3+Safety_Stock/Avg_Dmd-Plan_Shelf)*Avg_Dmd*Std_Cost*AN$3,0)+Avg_Dmd*365/AN$3/2*Std_Cost*Inv_Cost+AN$3*Setup</f>
        <v>32465.66559767113</v>
      </c>
      <c r="AO4" s="12">
        <f>(Sell_Price-Std_Cost)*(1-$D4)*Lost_Sale_Fact*Avg_Dmd*365+NORMSINV($D4)*SQRT(Dmd_StdDev^2*Leadtime+LT_StdDev^2*Avg_Dmd^2)*Std_Cost*Inv_Cost+IF(365/AO$3+Safety_Stock/Avg_Dmd&gt;Plan_Shelf,(365/AO$3+Safety_Stock/Avg_Dmd-Plan_Shelf)*Avg_Dmd*Std_Cost*AO$3,0)+Avg_Dmd*365/AO$3/2*Std_Cost*Inv_Cost+AO$3*Setup</f>
        <v>32462.212144217676</v>
      </c>
      <c r="AP4" s="12">
        <f>(Sell_Price-Std_Cost)*(1-$D4)*Lost_Sale_Fact*Avg_Dmd*365+NORMSINV($D4)*SQRT(Dmd_StdDev^2*Leadtime+LT_StdDev^2*Avg_Dmd^2)*Std_Cost*Inv_Cost+IF(365/AP$3+Safety_Stock/Avg_Dmd&gt;Plan_Shelf,(365/AP$3+Safety_Stock/Avg_Dmd-Plan_Shelf)*Avg_Dmd*Std_Cost*AP$3,0)+Avg_Dmd*365/AP$3/2*Std_Cost*Inv_Cost+AP$3*Setup</f>
        <v>32466.835188314406</v>
      </c>
      <c r="AQ4" s="12">
        <f>(Sell_Price-Std_Cost)*(1-$D4)*Lost_Sale_Fact*Avg_Dmd*365+NORMSINV($D4)*SQRT(Dmd_StdDev^2*Leadtime+LT_StdDev^2*Avg_Dmd^2)*Std_Cost*Inv_Cost+IF(365/AQ$3+Safety_Stock/Avg_Dmd&gt;Plan_Shelf,(365/AQ$3+Safety_Stock/Avg_Dmd-Plan_Shelf)*Avg_Dmd*Std_Cost*AQ$3,0)+Avg_Dmd*365/AQ$3/2*Std_Cost*Inv_Cost+AQ$3*Setup</f>
        <v>32478.913460918993</v>
      </c>
      <c r="AR4" s="12">
        <f>(Sell_Price-Std_Cost)*(1-$D4)*Lost_Sale_Fact*Avg_Dmd*365+NORMSINV($D4)*SQRT(Dmd_StdDev^2*Leadtime+LT_StdDev^2*Avg_Dmd^2)*Std_Cost*Inv_Cost+IF(365/AR$3+Safety_Stock/Avg_Dmd&gt;Plan_Shelf,(365/AR$3+Safety_Stock/Avg_Dmd-Plan_Shelf)*Avg_Dmd*Std_Cost*AR$3,0)+Avg_Dmd*365/AR$3/2*Std_Cost*Inv_Cost+AR$3*Setup</f>
        <v>32497.887819893353</v>
      </c>
      <c r="AS4" s="12">
        <f>(Sell_Price-Std_Cost)*(1-$D4)*Lost_Sale_Fact*Avg_Dmd*365+NORMSINV($D4)*SQRT(Dmd_StdDev^2*Leadtime+LT_StdDev^2*Avg_Dmd^2)*Std_Cost*Inv_Cost+IF(365/AS$3+Safety_Stock/Avg_Dmd&gt;Plan_Shelf,(365/AS$3+Safety_Stock/Avg_Dmd-Plan_Shelf)*Avg_Dmd*Std_Cost*AS$3,0)+Avg_Dmd*365/AS$3/2*Std_Cost*Inv_Cost+AS$3*Setup</f>
        <v>32523.253673551888</v>
      </c>
      <c r="AT4" s="12">
        <f>(Sell_Price-Std_Cost)*(1-$D4)*Lost_Sale_Fact*Avg_Dmd*365+NORMSINV($D4)*SQRT(Dmd_StdDev^2*Leadtime+LT_StdDev^2*Avg_Dmd^2)*Std_Cost*Inv_Cost+IF(365/AT$3+Safety_Stock/Avg_Dmd&gt;Plan_Shelf,(365/AT$3+Safety_Stock/Avg_Dmd-Plan_Shelf)*Avg_Dmd*Std_Cost*AT$3,0)+Avg_Dmd*365/AT$3/2*Std_Cost*Inv_Cost+AT$3*Setup</f>
        <v>32554.554486560017</v>
      </c>
      <c r="AU4" s="12">
        <f>(Sell_Price-Std_Cost)*(1-$D4)*Lost_Sale_Fact*Avg_Dmd*365+NORMSINV($D4)*SQRT(Dmd_StdDev^2*Leadtime+LT_StdDev^2*Avg_Dmd^2)*Std_Cost*Inv_Cost+IF(365/AU$3+Safety_Stock/Avg_Dmd&gt;Plan_Shelf,(365/AU$3+Safety_Stock/Avg_Dmd-Plan_Shelf)*Avg_Dmd*Std_Cost*AU$3,0)+Avg_Dmd*365/AU$3/2*Std_Cost*Inv_Cost+AU$3*Setup</f>
        <v>32591.376191986375</v>
      </c>
      <c r="AV4" s="12">
        <f>(Sell_Price-Std_Cost)*(1-$D4)*Lost_Sale_Fact*Avg_Dmd*365+NORMSINV($D4)*SQRT(Dmd_StdDev^2*Leadtime+LT_StdDev^2*Avg_Dmd^2)*Std_Cost*Inv_Cost+IF(365/AV$3+Safety_Stock/Avg_Dmd&gt;Plan_Shelf,(365/AV$3+Safety_Stock/Avg_Dmd-Plan_Shelf)*Avg_Dmd*Std_Cost*AV$3,0)+Avg_Dmd*365/AV$3/2*Std_Cost*Inv_Cost+AV$3*Setup</f>
        <v>32633.342365347897</v>
      </c>
      <c r="AW4" s="12">
        <f>(Sell_Price-Std_Cost)*(1-$D4)*Lost_Sale_Fact*Avg_Dmd*365+NORMSINV($D4)*SQRT(Dmd_StdDev^2*Leadtime+LT_StdDev^2*Avg_Dmd^2)*Std_Cost*Inv_Cost+IF(365/AW$3+Safety_Stock/Avg_Dmd&gt;Plan_Shelf,(365/AW$3+Safety_Stock/Avg_Dmd-Plan_Shelf)*Avg_Dmd*Std_Cost*AW$3,0)+Avg_Dmd*365/AW$3/2*Std_Cost*Inv_Cost+AW$3*Setup</f>
        <v>32680.110042115575</v>
      </c>
      <c r="AX4" s="12">
        <f>(Sell_Price-Std_Cost)*(1-$D4)*Lost_Sale_Fact*Avg_Dmd*365+NORMSINV($D4)*SQRT(Dmd_StdDev^2*Leadtime+LT_StdDev^2*Avg_Dmd^2)*Std_Cost*Inv_Cost+IF(365/AX$3+Safety_Stock/Avg_Dmd&gt;Plan_Shelf,(365/AX$3+Safety_Stock/Avg_Dmd-Plan_Shelf)*Avg_Dmd*Std_Cost*AX$3,0)+Avg_Dmd*365/AX$3/2*Std_Cost*Inv_Cost+AX$3*Setup</f>
        <v>32731.366080762917</v>
      </c>
      <c r="AY4" s="12">
        <f>(Sell_Price-Std_Cost)*(1-$D4)*Lost_Sale_Fact*Avg_Dmd*365+NORMSINV($D4)*SQRT(Dmd_StdDev^2*Leadtime+LT_StdDev^2*Avg_Dmd^2)*Std_Cost*Inv_Cost+IF(365/AY$3+Safety_Stock/Avg_Dmd&gt;Plan_Shelf,(365/AY$3+Safety_Stock/Avg_Dmd-Plan_Shelf)*Avg_Dmd*Std_Cost*AY$3,0)+Avg_Dmd*365/AY$3/2*Std_Cost*Inv_Cost+AY$3*Setup</f>
        <v>32786.823990106117</v>
      </c>
      <c r="AZ4" s="12">
        <f>(Sell_Price-Std_Cost)*(1-$D4)*Lost_Sale_Fact*Avg_Dmd*365+NORMSINV($D4)*SQRT(Dmd_StdDev^2*Leadtime+LT_StdDev^2*Avg_Dmd^2)*Std_Cost*Inv_Cost+IF(365/AZ$3+Safety_Stock/Avg_Dmd&gt;Plan_Shelf,(365/AZ$3+Safety_Stock/Avg_Dmd-Plan_Shelf)*Avg_Dmd*Std_Cost*AZ$3,0)+Avg_Dmd*365/AZ$3/2*Std_Cost*Inv_Cost+AZ$3*Setup</f>
        <v>32846.221153226681</v>
      </c>
      <c r="BA4" s="12">
        <f>(Sell_Price-Std_Cost)*(1-$D4)*Lost_Sale_Fact*Avg_Dmd*365+NORMSINV($D4)*SQRT(Dmd_StdDev^2*Leadtime+LT_StdDev^2*Avg_Dmd^2)*Std_Cost*Inv_Cost+IF(365/BA$3+Safety_Stock/Avg_Dmd&gt;Plan_Shelf,(365/BA$3+Safety_Stock/Avg_Dmd-Plan_Shelf)*Avg_Dmd*Std_Cost*BA$3,0)+Avg_Dmd*365/BA$3/2*Std_Cost*Inv_Cost+BA$3*Setup</f>
        <v>32909.316391321925</v>
      </c>
      <c r="BB4" s="12">
        <f>(Sell_Price-Std_Cost)*(1-$D4)*Lost_Sale_Fact*Avg_Dmd*365+NORMSINV($D4)*SQRT(Dmd_StdDev^2*Leadtime+LT_StdDev^2*Avg_Dmd^2)*Std_Cost*Inv_Cost+IF(365/BB$3+Safety_Stock/Avg_Dmd&gt;Plan_Shelf,(365/BB$3+Safety_Stock/Avg_Dmd-Plan_Shelf)*Avg_Dmd*Std_Cost*BB$3,0)+Avg_Dmd*365/BB$3/2*Std_Cost*Inv_Cost+BB$3*Setup</f>
        <v>32975.887819893353</v>
      </c>
      <c r="BC4" s="12">
        <f>(Sell_Price-Std_Cost)*(1-$D4)*Lost_Sale_Fact*Avg_Dmd*365+NORMSINV($D4)*SQRT(Dmd_StdDev^2*Leadtime+LT_StdDev^2*Avg_Dmd^2)*Std_Cost*Inv_Cost+IF(365/BC$3+Safety_Stock/Avg_Dmd&gt;Plan_Shelf,(365/BC$3+Safety_Stock/Avg_Dmd-Plan_Shelf)*Avg_Dmd*Std_Cost*BC$3,0)+Avg_Dmd*365/BC$3/2*Std_Cost*Inv_Cost+BC$3*Setup</f>
        <v>33045.730957148255</v>
      </c>
      <c r="BD4" s="12">
        <f>(Sell_Price-Std_Cost)*(1-$D4)*Lost_Sale_Fact*Avg_Dmd*365+NORMSINV($D4)*SQRT(Dmd_StdDev^2*Leadtime+LT_StdDev^2*Avg_Dmd^2)*Std_Cost*Inv_Cost+IF(365/BD$3+Safety_Stock/Avg_Dmd&gt;Plan_Shelf,(365/BD$3+Safety_Stock/Avg_Dmd-Plan_Shelf)*Avg_Dmd*Std_Cost*BD$3,0)+Avg_Dmd*365/BD$3/2*Std_Cost*Inv_Cost+BD$3*Setup</f>
        <v>33118.657050662587</v>
      </c>
      <c r="BE4" s="12">
        <f>(Sell_Price-Std_Cost)*(1-$D4)*Lost_Sale_Fact*Avg_Dmd*365+NORMSINV($D4)*SQRT(Dmd_StdDev^2*Leadtime+LT_StdDev^2*Avg_Dmd^2)*Std_Cost*Inv_Cost+IF(365/BE$3+Safety_Stock/Avg_Dmd&gt;Plan_Shelf,(365/BE$3+Safety_Stock/Avg_Dmd-Plan_Shelf)*Avg_Dmd*Std_Cost*BE$3,0)+Avg_Dmd*365/BE$3/2*Std_Cost*Inv_Cost+BE$3*Setup</f>
        <v>33194.491593478262</v>
      </c>
      <c r="BF4" s="12">
        <f>(Sell_Price-Std_Cost)*(1-$D4)*Lost_Sale_Fact*Avg_Dmd*365+NORMSINV($D4)*SQRT(Dmd_StdDev^2*Leadtime+LT_StdDev^2*Avg_Dmd^2)*Std_Cost*Inv_Cost+IF(365/BF$3+Safety_Stock/Avg_Dmd&gt;Plan_Shelf,(365/BF$3+Safety_Stock/Avg_Dmd-Plan_Shelf)*Avg_Dmd*Std_Cost*BF$3,0)+Avg_Dmd*365/BF$3/2*Std_Cost*Inv_Cost+BF$3*Setup</f>
        <v>33273.073005078535</v>
      </c>
      <c r="BG4" s="12">
        <f>(Sell_Price-Std_Cost)*(1-$D4)*Lost_Sale_Fact*Avg_Dmd*365+NORMSINV($D4)*SQRT(Dmd_StdDev^2*Leadtime+LT_StdDev^2*Avg_Dmd^2)*Std_Cost*Inv_Cost+IF(365/BG$3+Safety_Stock/Avg_Dmd&gt;Plan_Shelf,(365/BG$3+Safety_Stock/Avg_Dmd-Plan_Shelf)*Avg_Dmd*Std_Cost*BG$3,0)+Avg_Dmd*365/BG$3/2*Std_Cost*Inv_Cost+BG$3*Setup</f>
        <v>33354.251456256985</v>
      </c>
      <c r="BH4" s="12">
        <f>(Sell_Price-Std_Cost)*(1-$D4)*Lost_Sale_Fact*Avg_Dmd*365+NORMSINV($D4)*SQRT(Dmd_StdDev^2*Leadtime+LT_StdDev^2*Avg_Dmd^2)*Std_Cost*Inv_Cost+IF(365/BH$3+Safety_Stock/Avg_Dmd&gt;Plan_Shelf,(365/BH$3+Safety_Stock/Avg_Dmd-Plan_Shelf)*Avg_Dmd*Std_Cost*BH$3,0)+Avg_Dmd*365/BH$3/2*Std_Cost*Inv_Cost+BH$3*Setup</f>
        <v>33437.887819893353</v>
      </c>
      <c r="BI4" s="12">
        <f>(Sell_Price-Std_Cost)*(1-$D4)*Lost_Sale_Fact*Avg_Dmd*365+NORMSINV($D4)*SQRT(Dmd_StdDev^2*Leadtime+LT_StdDev^2*Avg_Dmd^2)*Std_Cost*Inv_Cost+IF(365/BI$3+Safety_Stock/Avg_Dmd&gt;Plan_Shelf,(365/BI$3+Safety_Stock/Avg_Dmd-Plan_Shelf)*Avg_Dmd*Std_Cost*BI$3,0)+Avg_Dmd*365/BI$3/2*Std_Cost*Inv_Cost+BI$3*Setup</f>
        <v>33523.852732174055</v>
      </c>
      <c r="BJ4" s="12">
        <f>(Sell_Price-Std_Cost)*(1-$D4)*Lost_Sale_Fact*Avg_Dmd*365+NORMSINV($D4)*SQRT(Dmd_StdDev^2*Leadtime+LT_StdDev^2*Avg_Dmd^2)*Std_Cost*Inv_Cost+IF(365/BJ$3+Safety_Stock/Avg_Dmd&gt;Plan_Shelf,(365/BJ$3+Safety_Stock/Avg_Dmd-Plan_Shelf)*Avg_Dmd*Std_Cost*BJ$3,0)+Avg_Dmd*365/BJ$3/2*Std_Cost*Inv_Cost+BJ$3*Setup</f>
        <v>33612.025750927831</v>
      </c>
      <c r="BK4" s="12">
        <f>(Sell_Price-Std_Cost)*(1-$D4)*Lost_Sale_Fact*Avg_Dmd*365+NORMSINV($D4)*SQRT(Dmd_StdDev^2*Leadtime+LT_StdDev^2*Avg_Dmd^2)*Std_Cost*Inv_Cost+IF(365/BK$3+Safety_Stock/Avg_Dmd&gt;Plan_Shelf,(365/BK$3+Safety_Stock/Avg_Dmd-Plan_Shelf)*Avg_Dmd*Std_Cost*BK$3,0)+Avg_Dmd*365/BK$3/2*Std_Cost*Inv_Cost+BK$3*Setup</f>
        <v>33702.294599554371</v>
      </c>
      <c r="BL4" s="12">
        <f>(Sell_Price-Std_Cost)*(1-$D4)*Lost_Sale_Fact*Avg_Dmd*365+NORMSINV($D4)*SQRT(Dmd_StdDev^2*Leadtime+LT_StdDev^2*Avg_Dmd^2)*Std_Cost*Inv_Cost+IF(365/BL$3+Safety_Stock/Avg_Dmd&gt;Plan_Shelf,(365/BL$3+Safety_Stock/Avg_Dmd-Plan_Shelf)*Avg_Dmd*Std_Cost*BL$3,0)+Avg_Dmd*365/BL$3/2*Std_Cost*Inv_Cost+BL$3*Setup</f>
        <v>33794.554486560024</v>
      </c>
      <c r="BM4" s="12">
        <f>(Sell_Price-Std_Cost)*(1-$D4)*Lost_Sale_Fact*Avg_Dmd*365+NORMSINV($D4)*SQRT(Dmd_StdDev^2*Leadtime+LT_StdDev^2*Avg_Dmd^2)*Std_Cost*Inv_Cost+IF(365/BM$3+Safety_Stock/Avg_Dmd&gt;Plan_Shelf,(365/BM$3+Safety_Stock/Avg_Dmd-Plan_Shelf)*Avg_Dmd*Std_Cost*BM$3,0)+Avg_Dmd*365/BM$3/2*Std_Cost*Inv_Cost+BM$3*Setup</f>
        <v>33888.7074920245</v>
      </c>
      <c r="BN4" s="12">
        <f>(Sell_Price-Std_Cost)*(1-$D4)*Lost_Sale_Fact*Avg_Dmd*365+NORMSINV($D4)*SQRT(Dmd_StdDev^2*Leadtime+LT_StdDev^2*Avg_Dmd^2)*Std_Cost*Inv_Cost+IF(365/BN$3+Safety_Stock/Avg_Dmd&gt;Plan_Shelf,(365/BN$3+Safety_Stock/Avg_Dmd-Plan_Shelf)*Avg_Dmd*Std_Cost*BN$3,0)+Avg_Dmd*365/BN$3/2*Std_Cost*Inv_Cost+BN$3*Setup</f>
        <v>33984.662013441739</v>
      </c>
      <c r="BO4" s="12">
        <f>(Sell_Price-Std_Cost)*(1-$D4)*Lost_Sale_Fact*Avg_Dmd*365+NORMSINV($D4)*SQRT(Dmd_StdDev^2*Leadtime+LT_StdDev^2*Avg_Dmd^2)*Std_Cost*Inv_Cost+IF(365/BO$3+Safety_Stock/Avg_Dmd&gt;Plan_Shelf,(365/BO$3+Safety_Stock/Avg_Dmd-Plan_Shelf)*Avg_Dmd*Std_Cost*BO$3,0)+Avg_Dmd*365/BO$3/2*Std_Cost*Inv_Cost+BO$3*Setup</f>
        <v>34082.332264337798</v>
      </c>
      <c r="BP4" s="12">
        <f>(Sell_Price-Std_Cost)*(1-$D4)*Lost_Sale_Fact*Avg_Dmd*365+NORMSINV($D4)*SQRT(Dmd_StdDev^2*Leadtime+LT_StdDev^2*Avg_Dmd^2)*Std_Cost*Inv_Cost+IF(365/BP$3+Safety_Stock/Avg_Dmd&gt;Plan_Shelf,(365/BP$3+Safety_Stock/Avg_Dmd-Plan_Shelf)*Avg_Dmd*Std_Cost*BP$3,0)+Avg_Dmd*365/BP$3/2*Std_Cost*Inv_Cost+BP$3*Setup</f>
        <v>34181.637819893353</v>
      </c>
      <c r="BQ4" s="12">
        <f>(Sell_Price-Std_Cost)*(1-$D4)*Lost_Sale_Fact*Avg_Dmd*365+NORMSINV($D4)*SQRT(Dmd_StdDev^2*Leadtime+LT_StdDev^2*Avg_Dmd^2)*Std_Cost*Inv_Cost+IF(365/BQ$3+Safety_Stock/Avg_Dmd&gt;Plan_Shelf,(365/BQ$3+Safety_Stock/Avg_Dmd-Plan_Shelf)*Avg_Dmd*Std_Cost*BQ$3,0)+Avg_Dmd*365/BQ$3/2*Std_Cost*Inv_Cost+BQ$3*Setup</f>
        <v>34282.503204508736</v>
      </c>
      <c r="BR4" s="12">
        <f>(Sell_Price-Std_Cost)*(1-$D4)*Lost_Sale_Fact*Avg_Dmd*365+NORMSINV($D4)*SQRT(Dmd_StdDev^2*Leadtime+LT_StdDev^2*Avg_Dmd^2)*Std_Cost*Inv_Cost+IF(365/BR$3+Safety_Stock/Avg_Dmd&gt;Plan_Shelf,(365/BR$3+Safety_Stock/Avg_Dmd-Plan_Shelf)*Avg_Dmd*Std_Cost*BR$3,0)+Avg_Dmd*365/BR$3/2*Std_Cost*Inv_Cost+BR$3*Setup</f>
        <v>34384.857516863049</v>
      </c>
      <c r="BS4" s="12">
        <f>(Sell_Price-Std_Cost)*(1-$D4)*Lost_Sale_Fact*Avg_Dmd*365+NORMSINV($D4)*SQRT(Dmd_StdDev^2*Leadtime+LT_StdDev^2*Avg_Dmd^2)*Std_Cost*Inv_Cost+IF(365/BS$3+Safety_Stock/Avg_Dmd&gt;Plan_Shelf,(365/BS$3+Safety_Stock/Avg_Dmd-Plan_Shelf)*Avg_Dmd*Std_Cost*BS$3,0)+Avg_Dmd*365/BS$3/2*Std_Cost*Inv_Cost+BS$3*Setup</f>
        <v>34488.634088550069</v>
      </c>
      <c r="BT4" s="12">
        <f>(Sell_Price-Std_Cost)*(1-$D4)*Lost_Sale_Fact*Avg_Dmd*365+NORMSINV($D4)*SQRT(Dmd_StdDev^2*Leadtime+LT_StdDev^2*Avg_Dmd^2)*Std_Cost*Inv_Cost+IF(365/BT$3+Safety_Stock/Avg_Dmd&gt;Plan_Shelf,(365/BT$3+Safety_Stock/Avg_Dmd-Plan_Shelf)*Avg_Dmd*Std_Cost*BT$3,0)+Avg_Dmd*365/BT$3/2*Std_Cost*Inv_Cost+BT$3*Setup</f>
        <v>34593.770172834527</v>
      </c>
      <c r="BU4" s="12">
        <f>(Sell_Price-Std_Cost)*(1-$D4)*Lost_Sale_Fact*Avg_Dmd*365+NORMSINV($D4)*SQRT(Dmd_StdDev^2*Leadtime+LT_StdDev^2*Avg_Dmd^2)*Std_Cost*Inv_Cost+IF(365/BU$3+Safety_Stock/Avg_Dmd&gt;Plan_Shelf,(365/BU$3+Safety_Stock/Avg_Dmd-Plan_Shelf)*Avg_Dmd*Std_Cost*BU$3,0)+Avg_Dmd*365/BU$3/2*Std_Cost*Inv_Cost+BU$3*Setup</f>
        <v>34700.206660473064</v>
      </c>
      <c r="BV4" s="12">
        <f>(Sell_Price-Std_Cost)*(1-$D4)*Lost_Sale_Fact*Avg_Dmd*365+NORMSINV($D4)*SQRT(Dmd_StdDev^2*Leadtime+LT_StdDev^2*Avg_Dmd^2)*Std_Cost*Inv_Cost+IF(365/BV$3+Safety_Stock/Avg_Dmd&gt;Plan_Shelf,(365/BV$3+Safety_Stock/Avg_Dmd-Plan_Shelf)*Avg_Dmd*Std_Cost*BV$3,0)+Avg_Dmd*365/BV$3/2*Std_Cost*Inv_Cost+BV$3*Setup</f>
        <v>34807.887819893353</v>
      </c>
      <c r="BW4" s="12">
        <f>(Sell_Price-Std_Cost)*(1-$D4)*Lost_Sale_Fact*Avg_Dmd*365+NORMSINV($D4)*SQRT(Dmd_StdDev^2*Leadtime+LT_StdDev^2*Avg_Dmd^2)*Std_Cost*Inv_Cost+IF(365/BW$3+Safety_Stock/Avg_Dmd&gt;Plan_Shelf,(365/BW$3+Safety_Stock/Avg_Dmd-Plan_Shelf)*Avg_Dmd*Std_Cost*BW$3,0)+Avg_Dmd*365/BW$3/2*Std_Cost*Inv_Cost+BW$3*Setup</f>
        <v>34916.761059329976</v>
      </c>
      <c r="BX4" s="12">
        <f>(Sell_Price-Std_Cost)*(1-$D4)*Lost_Sale_Fact*Avg_Dmd*365+NORMSINV($D4)*SQRT(Dmd_StdDev^2*Leadtime+LT_StdDev^2*Avg_Dmd^2)*Std_Cost*Inv_Cost+IF(365/BX$3+Safety_Stock/Avg_Dmd&gt;Plan_Shelf,(365/BX$3+Safety_Stock/Avg_Dmd-Plan_Shelf)*Avg_Dmd*Std_Cost*BX$3,0)+Avg_Dmd*365/BX$3/2*Std_Cost*Inv_Cost+BX$3*Setup</f>
        <v>35026.776708782243</v>
      </c>
      <c r="BY4" s="12">
        <f>(Sell_Price-Std_Cost)*(1-$D4)*Lost_Sale_Fact*Avg_Dmd*365+NORMSINV($D4)*SQRT(Dmd_StdDev^2*Leadtime+LT_StdDev^2*Avg_Dmd^2)*Std_Cost*Inv_Cost+IF(365/BY$3+Safety_Stock/Avg_Dmd&gt;Plan_Shelf,(365/BY$3+Safety_Stock/Avg_Dmd-Plan_Shelf)*Avg_Dmd*Std_Cost*BY$3,0)+Avg_Dmd*365/BY$3/2*Std_Cost*Inv_Cost+BY$3*Setup</f>
        <v>35137.887819893353</v>
      </c>
      <c r="BZ4" s="12">
        <f>(Sell_Price-Std_Cost)*(1-$D4)*Lost_Sale_Fact*Avg_Dmd*365+NORMSINV($D4)*SQRT(Dmd_StdDev^2*Leadtime+LT_StdDev^2*Avg_Dmd^2)*Std_Cost*Inv_Cost+IF(365/BZ$3+Safety_Stock/Avg_Dmd&gt;Plan_Shelf,(365/BZ$3+Safety_Stock/Avg_Dmd-Plan_Shelf)*Avg_Dmd*Std_Cost*BZ$3,0)+Avg_Dmd*365/BZ$3/2*Std_Cost*Inv_Cost+BZ$3*Setup</f>
        <v>35250.049982055512</v>
      </c>
      <c r="CA4" s="12">
        <f>(Sell_Price-Std_Cost)*(1-$D4)*Lost_Sale_Fact*Avg_Dmd*365+NORMSINV($D4)*SQRT(Dmd_StdDev^2*Leadtime+LT_StdDev^2*Avg_Dmd^2)*Std_Cost*Inv_Cost+IF(365/CA$3+Safety_Stock/Avg_Dmd&gt;Plan_Shelf,(365/CA$3+Safety_Stock/Avg_Dmd-Plan_Shelf)*Avg_Dmd*Std_Cost*CA$3,0)+Avg_Dmd*365/CA$3/2*Std_Cost*Inv_Cost+CA$3*Setup</f>
        <v>35363.221153226681</v>
      </c>
      <c r="CB4" s="12">
        <f>(Sell_Price-Std_Cost)*(1-$D4)*Lost_Sale_Fact*Avg_Dmd*365+NORMSINV($D4)*SQRT(Dmd_StdDev^2*Leadtime+LT_StdDev^2*Avg_Dmd^2)*Std_Cost*Inv_Cost+IF(365/CB$3+Safety_Stock/Avg_Dmd&gt;Plan_Shelf,(365/CB$3+Safety_Stock/Avg_Dmd-Plan_Shelf)*Avg_Dmd*Std_Cost*CB$3,0)+Avg_Dmd*365/CB$3/2*Std_Cost*Inv_Cost+CB$3*Setup</f>
        <v>35477.361504103879</v>
      </c>
      <c r="CC4" s="12">
        <f>(Sell_Price-Std_Cost)*(1-$D4)*Lost_Sale_Fact*Avg_Dmd*365+NORMSINV($D4)*SQRT(Dmd_StdDev^2*Leadtime+LT_StdDev^2*Avg_Dmd^2)*Std_Cost*Inv_Cost+IF(365/CC$3+Safety_Stock/Avg_Dmd&gt;Plan_Shelf,(365/CC$3+Safety_Stock/Avg_Dmd-Plan_Shelf)*Avg_Dmd*Std_Cost*CC$3,0)+Avg_Dmd*365/CC$3/2*Std_Cost*Inv_Cost+CC$3*Setup</f>
        <v>35592.433274438808</v>
      </c>
      <c r="CD4" s="12">
        <f>(Sell_Price-Std_Cost)*(1-$D4)*Lost_Sale_Fact*Avg_Dmd*365+NORMSINV($D4)*SQRT(Dmd_StdDev^2*Leadtime+LT_StdDev^2*Avg_Dmd^2)*Std_Cost*Inv_Cost+IF(365/CD$3+Safety_Stock/Avg_Dmd&gt;Plan_Shelf,(365/CD$3+Safety_Stock/Avg_Dmd-Plan_Shelf)*Avg_Dmd*Std_Cost*CD$3,0)+Avg_Dmd*365/CD$3/2*Std_Cost*Inv_Cost+CD$3*Setup</f>
        <v>35708.400640406173</v>
      </c>
      <c r="CE4" s="12">
        <f>(Sell_Price-Std_Cost)*(1-$D4)*Lost_Sale_Fact*Avg_Dmd*365+NORMSINV($D4)*SQRT(Dmd_StdDev^2*Leadtime+LT_StdDev^2*Avg_Dmd^2)*Std_Cost*Inv_Cost+IF(365/CE$3+Safety_Stock/Avg_Dmd&gt;Plan_Shelf,(365/CE$3+Safety_Stock/Avg_Dmd-Plan_Shelf)*Avg_Dmd*Std_Cost*CE$3,0)+Avg_Dmd*365/CE$3/2*Std_Cost*Inv_Cost+CE$3*Setup</f>
        <v>35825.229592045253</v>
      </c>
      <c r="CF4" s="12">
        <f>(Sell_Price-Std_Cost)*(1-$D4)*Lost_Sale_Fact*Avg_Dmd*365+NORMSINV($D4)*SQRT(Dmd_StdDev^2*Leadtime+LT_StdDev^2*Avg_Dmd^2)*Std_Cost*Inv_Cost+IF(365/CF$3+Safety_Stock/Avg_Dmd&gt;Plan_Shelf,(365/CF$3+Safety_Stock/Avg_Dmd-Plan_Shelf)*Avg_Dmd*Std_Cost*CF$3,0)+Avg_Dmd*365/CF$3/2*Std_Cost*Inv_Cost+CF$3*Setup</f>
        <v>35942.887819893353</v>
      </c>
      <c r="CG4" s="12">
        <f>(Sell_Price-Std_Cost)*(1-$D4)*Lost_Sale_Fact*Avg_Dmd*365+NORMSINV($D4)*SQRT(Dmd_StdDev^2*Leadtime+LT_StdDev^2*Avg_Dmd^2)*Std_Cost*Inv_Cost+IF(365/CG$3+Safety_Stock/Avg_Dmd&gt;Plan_Shelf,(365/CG$3+Safety_Stock/Avg_Dmd-Plan_Shelf)*Avg_Dmd*Std_Cost*CG$3,0)+Avg_Dmd*365/CG$3/2*Std_Cost*Inv_Cost+CG$3*Setup</f>
        <v>36061.344610016808</v>
      </c>
      <c r="CH4" s="12">
        <f>(Sell_Price-Std_Cost)*(1-$D4)*Lost_Sale_Fact*Avg_Dmd*365+NORMSINV($D4)*SQRT(Dmd_StdDev^2*Leadtime+LT_StdDev^2*Avg_Dmd^2)*Std_Cost*Inv_Cost+IF(365/CH$3+Safety_Stock/Avg_Dmd&gt;Plan_Shelf,(365/CH$3+Safety_Stock/Avg_Dmd-Plan_Shelf)*Avg_Dmd*Std_Cost*CH$3,0)+Avg_Dmd*365/CH$3/2*Std_Cost*Inv_Cost+CH$3*Setup</f>
        <v>36180.570746722617</v>
      </c>
      <c r="CI4" s="12">
        <f>(Sell_Price-Std_Cost)*(1-$D4)*Lost_Sale_Fact*Avg_Dmd*365+NORMSINV($D4)*SQRT(Dmd_StdDev^2*Leadtime+LT_StdDev^2*Avg_Dmd^2)*Std_Cost*Inv_Cost+IF(365/CI$3+Safety_Stock/Avg_Dmd&gt;Plan_Shelf,(365/CI$3+Safety_Stock/Avg_Dmd-Plan_Shelf)*Avg_Dmd*Std_Cost*CI$3,0)+Avg_Dmd*365/CI$3/2*Std_Cost*Inv_Cost+CI$3*Setup</f>
        <v>36300.538422302991</v>
      </c>
      <c r="CJ4" s="12">
        <f>(Sell_Price-Std_Cost)*(1-$D4)*Lost_Sale_Fact*Avg_Dmd*365+NORMSINV($D4)*SQRT(Dmd_StdDev^2*Leadtime+LT_StdDev^2*Avg_Dmd^2)*Std_Cost*Inv_Cost+IF(365/CJ$3+Safety_Stock/Avg_Dmd&gt;Plan_Shelf,(365/CJ$3+Safety_Stock/Avg_Dmd-Plan_Shelf)*Avg_Dmd*Std_Cost*CJ$3,0)+Avg_Dmd*365/CJ$3/2*Std_Cost*Inv_Cost+CJ$3*Setup</f>
        <v>36421.221153226681</v>
      </c>
      <c r="CK4" s="12">
        <f>(Sell_Price-Std_Cost)*(1-$D4)*Lost_Sale_Fact*Avg_Dmd*365+NORMSINV($D4)*SQRT(Dmd_StdDev^2*Leadtime+LT_StdDev^2*Avg_Dmd^2)*Std_Cost*Inv_Cost+IF(365/CK$3+Safety_Stock/Avg_Dmd&gt;Plan_Shelf,(365/CK$3+Safety_Stock/Avg_Dmd-Plan_Shelf)*Avg_Dmd*Std_Cost*CK$3,0)+Avg_Dmd*365/CK$3/2*Std_Cost*Inv_Cost+CK$3*Setup</f>
        <v>36542.593702246289</v>
      </c>
      <c r="CL4" s="12">
        <f>(Sell_Price-Std_Cost)*(1-$D4)*Lost_Sale_Fact*Avg_Dmd*365+NORMSINV($D4)*SQRT(Dmd_StdDev^2*Leadtime+LT_StdDev^2*Avg_Dmd^2)*Std_Cost*Inv_Cost+IF(365/CL$3+Safety_Stock/Avg_Dmd&gt;Plan_Shelf,(365/CL$3+Safety_Stock/Avg_Dmd-Plan_Shelf)*Avg_Dmd*Std_Cost*CL$3,0)+Avg_Dmd*365/CL$3/2*Std_Cost*Inv_Cost+CL$3*Setup</f>
        <v>36664.632005939864</v>
      </c>
      <c r="CM4" s="12">
        <f>(Sell_Price-Std_Cost)*(1-$D4)*Lost_Sale_Fact*Avg_Dmd*365+NORMSINV($D4)*SQRT(Dmd_StdDev^2*Leadtime+LT_StdDev^2*Avg_Dmd^2)*Std_Cost*Inv_Cost+IF(365/CM$3+Safety_Stock/Avg_Dmd&gt;Plan_Shelf,(365/CM$3+Safety_Stock/Avg_Dmd-Plan_Shelf)*Avg_Dmd*Std_Cost*CM$3,0)+Avg_Dmd*365/CM$3/2*Std_Cost*Inv_Cost+CM$3*Setup</f>
        <v>36787.313107249676</v>
      </c>
      <c r="CN4" s="12">
        <f>(Sell_Price-Std_Cost)*(1-$D4)*Lost_Sale_Fact*Avg_Dmd*365+NORMSINV($D4)*SQRT(Dmd_StdDev^2*Leadtime+LT_StdDev^2*Avg_Dmd^2)*Std_Cost*Inv_Cost+IF(365/CN$3+Safety_Stock/Avg_Dmd&gt;Plan_Shelf,(365/CN$3+Safety_Stock/Avg_Dmd-Plan_Shelf)*Avg_Dmd*Std_Cost*CN$3,0)+Avg_Dmd*365/CN$3/2*Std_Cost*Inv_Cost+CN$3*Setup</f>
        <v>36910.615092620625</v>
      </c>
      <c r="CO4" s="12">
        <f>(Sell_Price-Std_Cost)*(1-$D4)*Lost_Sale_Fact*Avg_Dmd*365+NORMSINV($D4)*SQRT(Dmd_StdDev^2*Leadtime+LT_StdDev^2*Avg_Dmd^2)*Std_Cost*Inv_Cost+IF(365/CO$3+Safety_Stock/Avg_Dmd&gt;Plan_Shelf,(365/CO$3+Safety_Stock/Avg_Dmd-Plan_Shelf)*Avg_Dmd*Std_Cost*CO$3,0)+Avg_Dmd*365/CO$3/2*Std_Cost*Inv_Cost+CO$3*Setup</f>
        <v>37034.517033376498</v>
      </c>
      <c r="CP4" s="12">
        <f>(Sell_Price-Std_Cost)*(1-$D4)*Lost_Sale_Fact*Avg_Dmd*365+NORMSINV($D4)*SQRT(Dmd_StdDev^2*Leadtime+LT_StdDev^2*Avg_Dmd^2)*Std_Cost*Inv_Cost+IF(365/CP$3+Safety_Stock/Avg_Dmd&gt;Plan_Shelf,(365/CP$3+Safety_Stock/Avg_Dmd-Plan_Shelf)*Avg_Dmd*Std_Cost*CP$3,0)+Avg_Dmd*365/CP$3/2*Std_Cost*Inv_Cost+CP$3*Setup</f>
        <v>37158.998931004462</v>
      </c>
      <c r="CQ4" s="12">
        <f>(Sell_Price-Std_Cost)*(1-$D4)*Lost_Sale_Fact*Avg_Dmd*365+NORMSINV($D4)*SQRT(Dmd_StdDev^2*Leadtime+LT_StdDev^2*Avg_Dmd^2)*Std_Cost*Inv_Cost+IF(365/CQ$3+Safety_Stock/Avg_Dmd&gt;Plan_Shelf,(365/CQ$3+Safety_Stock/Avg_Dmd-Plan_Shelf)*Avg_Dmd*Std_Cost*CQ$3,0)+Avg_Dmd*365/CQ$3/2*Std_Cost*Inv_Cost+CQ$3*Setup</f>
        <v>37284.041666047196</v>
      </c>
      <c r="CR4" s="12">
        <f>(Sell_Price-Std_Cost)*(1-$D4)*Lost_Sale_Fact*Avg_Dmd*365+NORMSINV($D4)*SQRT(Dmd_StdDev^2*Leadtime+LT_StdDev^2*Avg_Dmd^2)*Std_Cost*Inv_Cost+IF(365/CR$3+Safety_Stock/Avg_Dmd&gt;Plan_Shelf,(365/CR$3+Safety_Stock/Avg_Dmd-Plan_Shelf)*Avg_Dmd*Std_Cost*CR$3,0)+Avg_Dmd*365/CR$3/2*Std_Cost*Inv_Cost+CR$3*Setup</f>
        <v>37409.626950328136</v>
      </c>
      <c r="CS4" s="12">
        <f>(Sell_Price-Std_Cost)*(1-$D4)*Lost_Sale_Fact*Avg_Dmd*365+NORMSINV($D4)*SQRT(Dmd_StdDev^2*Leadtime+LT_StdDev^2*Avg_Dmd^2)*Std_Cost*Inv_Cost+IF(365/CS$3+Safety_Stock/Avg_Dmd&gt;Plan_Shelf,(365/CS$3+Safety_Stock/Avg_Dmd-Plan_Shelf)*Avg_Dmd*Std_Cost*CS$3,0)+Avg_Dmd*365/CS$3/2*Std_Cost*Inv_Cost+CS$3*Setup</f>
        <v>37535.737282258946</v>
      </c>
      <c r="CT4" s="12">
        <f>(Sell_Price-Std_Cost)*(1-$D4)*Lost_Sale_Fact*Avg_Dmd*365+NORMSINV($D4)*SQRT(Dmd_StdDev^2*Leadtime+LT_StdDev^2*Avg_Dmd^2)*Std_Cost*Inv_Cost+IF(365/CT$3+Safety_Stock/Avg_Dmd&gt;Plan_Shelf,(365/CT$3+Safety_Stock/Avg_Dmd-Plan_Shelf)*Avg_Dmd*Std_Cost*CT$3,0)+Avg_Dmd*365/CT$3/2*Std_Cost*Inv_Cost+CT$3*Setup</f>
        <v>37662.355904999735</v>
      </c>
      <c r="CU4" s="12">
        <f>(Sell_Price-Std_Cost)*(1-$D4)*Lost_Sale_Fact*Avg_Dmd*365+NORMSINV($D4)*SQRT(Dmd_StdDev^2*Leadtime+LT_StdDev^2*Avg_Dmd^2)*Std_Cost*Inv_Cost+IF(365/CU$3+Safety_Stock/Avg_Dmd&gt;Plan_Shelf,(365/CU$3+Safety_Stock/Avg_Dmd-Plan_Shelf)*Avg_Dmd*Std_Cost*CU$3,0)+Avg_Dmd*365/CU$3/2*Std_Cost*Inv_Cost+CU$3*Setup</f>
        <v>37789.466767261772</v>
      </c>
      <c r="CV4" s="12">
        <f>(Sell_Price-Std_Cost)*(1-$D4)*Lost_Sale_Fact*Avg_Dmd*365+NORMSINV($D4)*SQRT(Dmd_StdDev^2*Leadtime+LT_StdDev^2*Avg_Dmd^2)*Std_Cost*Inv_Cost+IF(365/CV$3+Safety_Stock/Avg_Dmd&gt;Plan_Shelf,(365/CV$3+Safety_Stock/Avg_Dmd-Plan_Shelf)*Avg_Dmd*Std_Cost*CV$3,0)+Avg_Dmd*365/CV$3/2*Std_Cost*Inv_Cost+CV$3*Setup</f>
        <v>37917.054486560024</v>
      </c>
      <c r="CW4" s="12">
        <f>(Sell_Price-Std_Cost)*(1-$D4)*Lost_Sale_Fact*Avg_Dmd*365+NORMSINV($D4)*SQRT(Dmd_StdDev^2*Leadtime+LT_StdDev^2*Avg_Dmd^2)*Std_Cost*Inv_Cost+IF(365/CW$3+Safety_Stock/Avg_Dmd&gt;Plan_Shelf,(365/CW$3+Safety_Stock/Avg_Dmd-Plan_Shelf)*Avg_Dmd*Std_Cost*CW$3,0)+Avg_Dmd*365/CW$3/2*Std_Cost*Inv_Cost+CW$3*Setup</f>
        <v>38045.10431473871</v>
      </c>
      <c r="CX4" s="12">
        <f>(Sell_Price-Std_Cost)*(1-$D4)*Lost_Sale_Fact*Avg_Dmd*365+NORMSINV($D4)*SQRT(Dmd_StdDev^2*Leadtime+LT_StdDev^2*Avg_Dmd^2)*Std_Cost*Inv_Cost+IF(365/CX$3+Safety_Stock/Avg_Dmd&gt;Plan_Shelf,(365/CX$3+Safety_Stock/Avg_Dmd-Plan_Shelf)*Avg_Dmd*Std_Cost*CX$3,0)+Avg_Dmd*365/CX$3/2*Std_Cost*Inv_Cost+CX$3*Setup</f>
        <v>38173.602105607642</v>
      </c>
      <c r="CY4" s="12">
        <f>(Sell_Price-Std_Cost)*(1-$D4)*Lost_Sale_Fact*Avg_Dmd*365+NORMSINV($D4)*SQRT(Dmd_StdDev^2*Leadtime+LT_StdDev^2*Avg_Dmd^2)*Std_Cost*Inv_Cost+IF(365/CY$3+Safety_Stock/Avg_Dmd&gt;Plan_Shelf,(365/CY$3+Safety_Stock/Avg_Dmd-Plan_Shelf)*Avg_Dmd*Std_Cost*CY$3,0)+Avg_Dmd*365/CY$3/2*Std_Cost*Inv_Cost+CY$3*Setup</f>
        <v>38302.534284539819</v>
      </c>
      <c r="CZ4" s="12">
        <f>(Sell_Price-Std_Cost)*(1-$D4)*Lost_Sale_Fact*Avg_Dmd*365+NORMSINV($D4)*SQRT(Dmd_StdDev^2*Leadtime+LT_StdDev^2*Avg_Dmd^2)*Std_Cost*Inv_Cost+IF(365/CZ$3+Safety_Stock/Avg_Dmd&gt;Plan_Shelf,(365/CZ$3+Safety_Stock/Avg_Dmd-Plan_Shelf)*Avg_Dmd*Std_Cost*CZ$3,0)+Avg_Dmd*365/CZ$3/2*Std_Cost*Inv_Cost+CZ$3*Setup</f>
        <v>38431.887819893353</v>
      </c>
      <c r="DA4" s="28">
        <f>MIN(E4:CZ4)</f>
        <v>32462.212144217676</v>
      </c>
      <c r="DB4" s="43">
        <f>D4</f>
        <v>0.999</v>
      </c>
    </row>
    <row r="5" spans="1:108" ht="14.1" customHeight="1" x14ac:dyDescent="0.25">
      <c r="A5" s="53"/>
      <c r="B5" s="51"/>
      <c r="C5" s="51"/>
      <c r="D5" s="9">
        <v>0.998</v>
      </c>
      <c r="E5" s="12">
        <f>(Sell_Price-Std_Cost)*(1-$D5)*Lost_Sale_Fact*Avg_Dmd*365+NORMSINV($D5)*SQRT(Dmd_StdDev^2*Leadtime+LT_StdDev^2*Avg_Dmd^2)*Std_Cost*Inv_Cost+IF(365/E$3+Safety_Stock/Avg_Dmd&gt;Plan_Shelf,(365/E$3+Safety_Stock/Avg_Dmd-Plan_Shelf)*Avg_Dmd*Std_Cost*E$3,0)+Avg_Dmd*365/E$3/2*Std_Cost*Inv_Cost+E$3*Setup</f>
        <v>1331459.8951386926</v>
      </c>
      <c r="F5" s="12">
        <f>(Sell_Price-Std_Cost)*(1-$D5)*Lost_Sale_Fact*Avg_Dmd*365+NORMSINV($D5)*SQRT(Dmd_StdDev^2*Leadtime+LT_StdDev^2*Avg_Dmd^2)*Std_Cost*Inv_Cost+IF(365/F$3+Safety_Stock/Avg_Dmd&gt;Plan_Shelf,(365/F$3+Safety_Stock/Avg_Dmd-Plan_Shelf)*Avg_Dmd*Std_Cost*F$3,0)+Avg_Dmd*365/F$3/2*Std_Cost*Inv_Cost+F$3*Setup</f>
        <v>1168306.0579726852</v>
      </c>
      <c r="G5" s="12">
        <f>(Sell_Price-Std_Cost)*(1-$D5)*Lost_Sale_Fact*Avg_Dmd*365+NORMSINV($D5)*SQRT(Dmd_StdDev^2*Leadtime+LT_StdDev^2*Avg_Dmd^2)*Std_Cost*Inv_Cost+IF(365/G$3+Safety_Stock/Avg_Dmd&gt;Plan_Shelf,(365/G$3+Safety_Stock/Avg_Dmd-Plan_Shelf)*Avg_Dmd*Std_Cost*G$3,0)+Avg_Dmd*365/G$3/2*Std_Cost*Inv_Cost+G$3*Setup</f>
        <v>1073285.5541400108</v>
      </c>
      <c r="H5" s="12">
        <f>(Sell_Price-Std_Cost)*(1-$D5)*Lost_Sale_Fact*Avg_Dmd*365+NORMSINV($D5)*SQRT(Dmd_StdDev^2*Leadtime+LT_StdDev^2*Avg_Dmd^2)*Std_Cost*Inv_Cost+IF(365/H$3+Safety_Stock/Avg_Dmd&gt;Plan_Shelf,(365/H$3+Safety_Stock/Avg_Dmd-Plan_Shelf)*Avg_Dmd*Std_Cost*H$3,0)+Avg_Dmd*365/H$3/2*Std_Cost*Inv_Cost+H$3*Setup</f>
        <v>995298.3836406701</v>
      </c>
      <c r="I5" s="12">
        <f>(Sell_Price-Std_Cost)*(1-$D5)*Lost_Sale_Fact*Avg_Dmd*365+NORMSINV($D5)*SQRT(Dmd_StdDev^2*Leadtime+LT_StdDev^2*Avg_Dmd^2)*Std_Cost*Inv_Cost+IF(365/I$3+Safety_Stock/Avg_Dmd&gt;Plan_Shelf,(365/I$3+Safety_Stock/Avg_Dmd-Plan_Shelf)*Avg_Dmd*Std_Cost*I$3,0)+Avg_Dmd*365/I$3/2*Std_Cost*Inv_Cost+I$3*Setup</f>
        <v>924124.54647466249</v>
      </c>
      <c r="J5" s="12">
        <f>(Sell_Price-Std_Cost)*(1-$D5)*Lost_Sale_Fact*Avg_Dmd*365+NORMSINV($D5)*SQRT(Dmd_StdDev^2*Leadtime+LT_StdDev^2*Avg_Dmd^2)*Std_Cost*Inv_Cost+IF(365/J$3+Safety_Stock/Avg_Dmd&gt;Plan_Shelf,(365/J$3+Safety_Stock/Avg_Dmd-Plan_Shelf)*Avg_Dmd*Std_Cost*J$3,0)+Avg_Dmd*365/J$3/2*Std_Cost*Inv_Cost+J$3*Setup</f>
        <v>856357.37597532151</v>
      </c>
      <c r="K5" s="12">
        <f>(Sell_Price-Std_Cost)*(1-$D5)*Lost_Sale_Fact*Avg_Dmd*365+NORMSINV($D5)*SQRT(Dmd_StdDev^2*Leadtime+LT_StdDev^2*Avg_Dmd^2)*Std_Cost*Inv_Cost+IF(365/K$3+Safety_Stock/Avg_Dmd&gt;Plan_Shelf,(365/K$3+Safety_Stock/Avg_Dmd-Plan_Shelf)*Avg_Dmd*Std_Cost*K$3,0)+Avg_Dmd*365/K$3/2*Std_Cost*Inv_Cost+K$3*Setup</f>
        <v>790536.87214264739</v>
      </c>
      <c r="L5" s="12">
        <f>(Sell_Price-Std_Cost)*(1-$D5)*Lost_Sale_Fact*Avg_Dmd*365+NORMSINV($D5)*SQRT(Dmd_StdDev^2*Leadtime+LT_StdDev^2*Avg_Dmd^2)*Std_Cost*Inv_Cost+IF(365/L$3+Safety_Stock/Avg_Dmd&gt;Plan_Shelf,(365/L$3+Safety_Stock/Avg_Dmd-Plan_Shelf)*Avg_Dmd*Std_Cost*L$3,0)+Avg_Dmd*365/L$3/2*Std_Cost*Inv_Cost+L$3*Setup</f>
        <v>725933.03497663978</v>
      </c>
      <c r="M5" s="12">
        <f>(Sell_Price-Std_Cost)*(1-$D5)*Lost_Sale_Fact*Avg_Dmd*365+NORMSINV($D5)*SQRT(Dmd_StdDev^2*Leadtime+LT_StdDev^2*Avg_Dmd^2)*Std_Cost*Inv_Cost+IF(365/M$3+Safety_Stock/Avg_Dmd&gt;Plan_Shelf,(365/M$3+Safety_Stock/Avg_Dmd-Plan_Shelf)*Avg_Dmd*Std_Cost*M$3,0)+Avg_Dmd*365/M$3/2*Std_Cost*Inv_Cost+M$3*Setup</f>
        <v>662140.30892174342</v>
      </c>
      <c r="N5" s="12">
        <f>(Sell_Price-Std_Cost)*(1-$D5)*Lost_Sale_Fact*Avg_Dmd*365+NORMSINV($D5)*SQRT(Dmd_StdDev^2*Leadtime+LT_StdDev^2*Avg_Dmd^2)*Std_Cost*Inv_Cost+IF(365/N$3+Safety_Stock/Avg_Dmd&gt;Plan_Shelf,(365/N$3+Safety_Stock/Avg_Dmd-Plan_Shelf)*Avg_Dmd*Std_Cost*N$3,0)+Avg_Dmd*365/N$3/2*Std_Cost*Inv_Cost+N$3*Setup</f>
        <v>598915.36064462468</v>
      </c>
      <c r="O5" s="12">
        <f>(Sell_Price-Std_Cost)*(1-$D5)*Lost_Sale_Fact*Avg_Dmd*365+NORMSINV($D5)*SQRT(Dmd_StdDev^2*Leadtime+LT_StdDev^2*Avg_Dmd^2)*Std_Cost*Inv_Cost+IF(365/O$3+Safety_Stock/Avg_Dmd&gt;Plan_Shelf,(365/O$3+Safety_Stock/Avg_Dmd-Plan_Shelf)*Avg_Dmd*Std_Cost*O$3,0)+Avg_Dmd*365/O$3/2*Std_Cost*Inv_Cost+O$3*Setup</f>
        <v>536103.3416604352</v>
      </c>
      <c r="P5" s="12">
        <f>(Sell_Price-Std_Cost)*(1-$D5)*Lost_Sale_Fact*Avg_Dmd*365+NORMSINV($D5)*SQRT(Dmd_StdDev^2*Leadtime+LT_StdDev^2*Avg_Dmd^2)*Std_Cost*Inv_Cost+IF(365/P$3+Safety_Stock/Avg_Dmd&gt;Plan_Shelf,(365/P$3+Safety_Stock/Avg_Dmd-Plan_Shelf)*Avg_Dmd*Std_Cost*P$3,0)+Avg_Dmd*365/P$3/2*Std_Cost*Inv_Cost+P$3*Setup</f>
        <v>473601.01964594302</v>
      </c>
      <c r="Q5" s="12">
        <f>(Sell_Price-Std_Cost)*(1-$D5)*Lost_Sale_Fact*Avg_Dmd*365+NORMSINV($D5)*SQRT(Dmd_StdDev^2*Leadtime+LT_StdDev^2*Avg_Dmd^2)*Std_Cost*Inv_Cost+IF(365/Q$3+Safety_Stock/Avg_Dmd&gt;Plan_Shelf,(365/Q$3+Safety_Stock/Avg_Dmd-Plan_Shelf)*Avg_Dmd*Std_Cost*Q$3,0)+Avg_Dmd*365/Q$3/2*Std_Cost*Inv_Cost+Q$3*Setup</f>
        <v>411336.92606967903</v>
      </c>
      <c r="R5" s="12">
        <f>(Sell_Price-Std_Cost)*(1-$D5)*Lost_Sale_Fact*Avg_Dmd*365+NORMSINV($D5)*SQRT(Dmd_StdDev^2*Leadtime+LT_StdDev^2*Avg_Dmd^2)*Std_Cost*Inv_Cost+IF(365/R$3+Safety_Stock/Avg_Dmd&gt;Plan_Shelf,(365/R$3+Safety_Stock/Avg_Dmd-Plan_Shelf)*Avg_Dmd*Std_Cost*R$3,0)+Avg_Dmd*365/R$3/2*Std_Cost*Inv_Cost+R$3*Setup</f>
        <v>349260.0119805946</v>
      </c>
      <c r="S5" s="12">
        <f>(Sell_Price-Std_Cost)*(1-$D5)*Lost_Sale_Fact*Avg_Dmd*365+NORMSINV($D5)*SQRT(Dmd_StdDev^2*Leadtime+LT_StdDev^2*Avg_Dmd^2)*Std_Cost*Inv_Cost+IF(365/S$3+Safety_Stock/Avg_Dmd&gt;Plan_Shelf,(365/S$3+Safety_Stock/Avg_Dmd-Plan_Shelf)*Avg_Dmd*Std_Cost*S$3,0)+Avg_Dmd*365/S$3/2*Std_Cost*Inv_Cost+S$3*Setup</f>
        <v>287332.84148125356</v>
      </c>
      <c r="T5" s="12">
        <f>(Sell_Price-Std_Cost)*(1-$D5)*Lost_Sale_Fact*Avg_Dmd*365+NORMSINV($D5)*SQRT(Dmd_StdDev^2*Leadtime+LT_StdDev^2*Avg_Dmd^2)*Std_Cost*Inv_Cost+IF(365/T$3+Safety_Stock/Avg_Dmd&gt;Plan_Shelf,(365/T$3+Safety_Stock/Avg_Dmd-Plan_Shelf)*Avg_Dmd*Std_Cost*T$3,0)+Avg_Dmd*365/T$3/2*Std_Cost*Inv_Cost+T$3*Setup</f>
        <v>225527.33764857924</v>
      </c>
      <c r="U5" s="12">
        <f>(Sell_Price-Std_Cost)*(1-$D5)*Lost_Sale_Fact*Avg_Dmd*365+NORMSINV($D5)*SQRT(Dmd_StdDev^2*Leadtime+LT_StdDev^2*Avg_Dmd^2)*Std_Cost*Inv_Cost+IF(365/U$3+Safety_Stock/Avg_Dmd&gt;Plan_Shelf,(365/U$3+Safety_Stock/Avg_Dmd-Plan_Shelf)*Avg_Dmd*Std_Cost*U$3,0)+Avg_Dmd*365/U$3/2*Std_Cost*Inv_Cost+U$3*Setup</f>
        <v>163822.02989433627</v>
      </c>
      <c r="V5" s="12">
        <f>(Sell_Price-Std_Cost)*(1-$D5)*Lost_Sale_Fact*Avg_Dmd*365+NORMSINV($D5)*SQRT(Dmd_StdDev^2*Leadtime+LT_StdDev^2*Avg_Dmd^2)*Std_Cost*Inv_Cost+IF(365/V$3+Safety_Stock/Avg_Dmd&gt;Plan_Shelf,(365/V$3+Safety_Stock/Avg_Dmd-Plan_Shelf)*Avg_Dmd*Std_Cost*V$3,0)+Avg_Dmd*365/V$3/2*Std_Cost*Inv_Cost+V$3*Setup</f>
        <v>102200.2188721197</v>
      </c>
      <c r="W5" s="12">
        <f>(Sell_Price-Std_Cost)*(1-$D5)*Lost_Sale_Fact*Avg_Dmd*365+NORMSINV($D5)*SQRT(Dmd_StdDev^2*Leadtime+LT_StdDev^2*Avg_Dmd^2)*Std_Cost*Inv_Cost+IF(365/W$3+Safety_Stock/Avg_Dmd&gt;Plan_Shelf,(365/W$3+Safety_Stock/Avg_Dmd-Plan_Shelf)*Avg_Dmd*Std_Cost*W$3,0)+Avg_Dmd*365/W$3/2*Std_Cost*Inv_Cost+W$3*Setup</f>
        <v>40648.720887398566</v>
      </c>
      <c r="X5" s="12">
        <f>(Sell_Price-Std_Cost)*(1-$D5)*Lost_Sale_Fact*Avg_Dmd*365+NORMSINV($D5)*SQRT(Dmd_StdDev^2*Leadtime+LT_StdDev^2*Avg_Dmd^2)*Std_Cost*Inv_Cost+IF(365/X$3+Safety_Stock/Avg_Dmd&gt;Plan_Shelf,(365/X$3+Safety_Stock/Avg_Dmd-Plan_Shelf)*Avg_Dmd*Std_Cost*X$3,0)+Avg_Dmd*365/X$3/2*Std_Cost*Inv_Cost+X$3*Setup</f>
        <v>33233.732304700272</v>
      </c>
      <c r="Y5" s="12">
        <f>(Sell_Price-Std_Cost)*(1-$D5)*Lost_Sale_Fact*Avg_Dmd*365+NORMSINV($D5)*SQRT(Dmd_StdDev^2*Leadtime+LT_StdDev^2*Avg_Dmd^2)*Std_Cost*Inv_Cost+IF(365/Y$3+Safety_Stock/Avg_Dmd&gt;Plan_Shelf,(365/Y$3+Safety_Stock/Avg_Dmd-Plan_Shelf)*Avg_Dmd*Std_Cost*Y$3,0)+Avg_Dmd*365/Y$3/2*Std_Cost*Inv_Cost+Y$3*Setup</f>
        <v>32897.0656380336</v>
      </c>
      <c r="Z5" s="12">
        <f>(Sell_Price-Std_Cost)*(1-$D5)*Lost_Sale_Fact*Avg_Dmd*365+NORMSINV($D5)*SQRT(Dmd_StdDev^2*Leadtime+LT_StdDev^2*Avg_Dmd^2)*Std_Cost*Inv_Cost+IF(365/Z$3+Safety_Stock/Avg_Dmd&gt;Plan_Shelf,(365/Z$3+Safety_Stock/Avg_Dmd-Plan_Shelf)*Avg_Dmd*Std_Cost*Z$3,0)+Avg_Dmd*365/Z$3/2*Std_Cost*Inv_Cost+Z$3*Setup</f>
        <v>32604.64139560936</v>
      </c>
      <c r="AA5" s="12">
        <f>(Sell_Price-Std_Cost)*(1-$D5)*Lost_Sale_Fact*Avg_Dmd*365+NORMSINV($D5)*SQRT(Dmd_StdDev^2*Leadtime+LT_StdDev^2*Avg_Dmd^2)*Std_Cost*Inv_Cost+IF(365/AA$3+Safety_Stock/Avg_Dmd&gt;Plan_Shelf,(365/AA$3+Safety_Stock/Avg_Dmd-Plan_Shelf)*Avg_Dmd*Std_Cost*AA$3,0)+Avg_Dmd*365/AA$3/2*Std_Cost*Inv_Cost+AA$3*Setup</f>
        <v>32350.6888264394</v>
      </c>
      <c r="AB5" s="12">
        <f>(Sell_Price-Std_Cost)*(1-$D5)*Lost_Sale_Fact*Avg_Dmd*365+NORMSINV($D5)*SQRT(Dmd_StdDev^2*Leadtime+LT_StdDev^2*Avg_Dmd^2)*Std_Cost*Inv_Cost+IF(365/AB$3+Safety_Stock/Avg_Dmd&gt;Plan_Shelf,(365/AB$3+Safety_Stock/Avg_Dmd-Plan_Shelf)*Avg_Dmd*Std_Cost*AB$3,0)+Avg_Dmd*365/AB$3/2*Std_Cost*Inv_Cost+AB$3*Setup</f>
        <v>32130.398971366936</v>
      </c>
      <c r="AC5" s="12">
        <f>(Sell_Price-Std_Cost)*(1-$D5)*Lost_Sale_Fact*Avg_Dmd*365+NORMSINV($D5)*SQRT(Dmd_StdDev^2*Leadtime+LT_StdDev^2*Avg_Dmd^2)*Std_Cost*Inv_Cost+IF(365/AC$3+Safety_Stock/Avg_Dmd&gt;Plan_Shelf,(365/AC$3+Safety_Stock/Avg_Dmd-Plan_Shelf)*Avg_Dmd*Std_Cost*AC$3,0)+Avg_Dmd*365/AC$3/2*Std_Cost*Inv_Cost+AC$3*Setup</f>
        <v>31939.732304700272</v>
      </c>
      <c r="AD5" s="12">
        <f>(Sell_Price-Std_Cost)*(1-$D5)*Lost_Sale_Fact*Avg_Dmd*365+NORMSINV($D5)*SQRT(Dmd_StdDev^2*Leadtime+LT_StdDev^2*Avg_Dmd^2)*Std_Cost*Inv_Cost+IF(365/AD$3+Safety_Stock/Avg_Dmd&gt;Plan_Shelf,(365/AD$3+Safety_Stock/Avg_Dmd-Plan_Shelf)*Avg_Dmd*Std_Cost*AD$3,0)+Avg_Dmd*365/AD$3/2*Std_Cost*Inv_Cost+AD$3*Setup</f>
        <v>31775.270766238733</v>
      </c>
      <c r="AE5" s="12">
        <f>(Sell_Price-Std_Cost)*(1-$D5)*Lost_Sale_Fact*Avg_Dmd*365+NORMSINV($D5)*SQRT(Dmd_StdDev^2*Leadtime+LT_StdDev^2*Avg_Dmd^2)*Std_Cost*Inv_Cost+IF(365/AE$3+Safety_Stock/Avg_Dmd&gt;Plan_Shelf,(365/AE$3+Safety_Stock/Avg_Dmd-Plan_Shelf)*Avg_Dmd*Std_Cost*AE$3,0)+Avg_Dmd*365/AE$3/2*Std_Cost*Inv_Cost+AE$3*Setup</f>
        <v>31634.102675070644</v>
      </c>
      <c r="AF5" s="12">
        <f>(Sell_Price-Std_Cost)*(1-$D5)*Lost_Sale_Fact*Avg_Dmd*365+NORMSINV($D5)*SQRT(Dmd_StdDev^2*Leadtime+LT_StdDev^2*Avg_Dmd^2)*Std_Cost*Inv_Cost+IF(365/AF$3+Safety_Stock/Avg_Dmd&gt;Plan_Shelf,(365/AF$3+Safety_Stock/Avg_Dmd-Plan_Shelf)*Avg_Dmd*Std_Cost*AF$3,0)+Avg_Dmd*365/AF$3/2*Std_Cost*Inv_Cost+AF$3*Setup</f>
        <v>31513.732304700272</v>
      </c>
      <c r="AG5" s="12">
        <f>(Sell_Price-Std_Cost)*(1-$D5)*Lost_Sale_Fact*Avg_Dmd*365+NORMSINV($D5)*SQRT(Dmd_StdDev^2*Leadtime+LT_StdDev^2*Avg_Dmd^2)*Std_Cost*Inv_Cost+IF(365/AG$3+Safety_Stock/Avg_Dmd&gt;Plan_Shelf,(365/AG$3+Safety_Stock/Avg_Dmd-Plan_Shelf)*Avg_Dmd*Std_Cost*AG$3,0)+Avg_Dmd*365/AG$3/2*Std_Cost*Inv_Cost+AG$3*Setup</f>
        <v>31412.008166769236</v>
      </c>
      <c r="AH5" s="12">
        <f>(Sell_Price-Std_Cost)*(1-$D5)*Lost_Sale_Fact*Avg_Dmd*365+NORMSINV($D5)*SQRT(Dmd_StdDev^2*Leadtime+LT_StdDev^2*Avg_Dmd^2)*Std_Cost*Inv_Cost+IF(365/AH$3+Safety_Stock/Avg_Dmd&gt;Plan_Shelf,(365/AH$3+Safety_Stock/Avg_Dmd-Plan_Shelf)*Avg_Dmd*Std_Cost*AH$3,0)+Avg_Dmd*365/AH$3/2*Std_Cost*Inv_Cost+AH$3*Setup</f>
        <v>31327.065638033604</v>
      </c>
      <c r="AI5" s="12">
        <f>(Sell_Price-Std_Cost)*(1-$D5)*Lost_Sale_Fact*Avg_Dmd*365+NORMSINV($D5)*SQRT(Dmd_StdDev^2*Leadtime+LT_StdDev^2*Avg_Dmd^2)*Std_Cost*Inv_Cost+IF(365/AI$3+Safety_Stock/Avg_Dmd&gt;Plan_Shelf,(365/AI$3+Safety_Stock/Avg_Dmd-Plan_Shelf)*Avg_Dmd*Std_Cost*AI$3,0)+Avg_Dmd*365/AI$3/2*Std_Cost*Inv_Cost+AI$3*Setup</f>
        <v>31257.280691797045</v>
      </c>
      <c r="AJ5" s="12">
        <f>(Sell_Price-Std_Cost)*(1-$D5)*Lost_Sale_Fact*Avg_Dmd*365+NORMSINV($D5)*SQRT(Dmd_StdDev^2*Leadtime+LT_StdDev^2*Avg_Dmd^2)*Std_Cost*Inv_Cost+IF(365/AJ$3+Safety_Stock/Avg_Dmd&gt;Plan_Shelf,(365/AJ$3+Safety_Stock/Avg_Dmd-Plan_Shelf)*Avg_Dmd*Std_Cost*AJ$3,0)+Avg_Dmd*365/AJ$3/2*Std_Cost*Inv_Cost+AJ$3*Setup</f>
        <v>31201.232304700272</v>
      </c>
      <c r="AK5" s="12">
        <f>(Sell_Price-Std_Cost)*(1-$D5)*Lost_Sale_Fact*Avg_Dmd*365+NORMSINV($D5)*SQRT(Dmd_StdDev^2*Leadtime+LT_StdDev^2*Avg_Dmd^2)*Std_Cost*Inv_Cost+IF(365/AK$3+Safety_Stock/Avg_Dmd&gt;Plan_Shelf,(365/AK$3+Safety_Stock/Avg_Dmd-Plan_Shelf)*Avg_Dmd*Std_Cost*AK$3,0)+Avg_Dmd*365/AK$3/2*Std_Cost*Inv_Cost+AK$3*Setup</f>
        <v>31157.671698639664</v>
      </c>
      <c r="AL5" s="12">
        <f>(Sell_Price-Std_Cost)*(1-$D5)*Lost_Sale_Fact*Avg_Dmd*365+NORMSINV($D5)*SQRT(Dmd_StdDev^2*Leadtime+LT_StdDev^2*Avg_Dmd^2)*Std_Cost*Inv_Cost+IF(365/AL$3+Safety_Stock/Avg_Dmd&gt;Plan_Shelf,(365/AL$3+Safety_Stock/Avg_Dmd-Plan_Shelf)*Avg_Dmd*Std_Cost*AL$3,0)+Avg_Dmd*365/AL$3/2*Std_Cost*Inv_Cost+AL$3*Setup</f>
        <v>31125.497010582625</v>
      </c>
      <c r="AM5" s="12">
        <f>(Sell_Price-Std_Cost)*(1-$D5)*Lost_Sale_Fact*Avg_Dmd*365+NORMSINV($D5)*SQRT(Dmd_StdDev^2*Leadtime+LT_StdDev^2*Avg_Dmd^2)*Std_Cost*Inv_Cost+IF(365/AM$3+Safety_Stock/Avg_Dmd&gt;Plan_Shelf,(365/AM$3+Safety_Stock/Avg_Dmd-Plan_Shelf)*Avg_Dmd*Std_Cost*AM$3,0)+Avg_Dmd*365/AM$3/2*Std_Cost*Inv_Cost+AM$3*Setup</f>
        <v>31103.732304700272</v>
      </c>
      <c r="AN5" s="12">
        <f>(Sell_Price-Std_Cost)*(1-$D5)*Lost_Sale_Fact*Avg_Dmd*365+NORMSINV($D5)*SQRT(Dmd_StdDev^2*Leadtime+LT_StdDev^2*Avg_Dmd^2)*Std_Cost*Inv_Cost+IF(365/AN$3+Safety_Stock/Avg_Dmd&gt;Plan_Shelf,(365/AN$3+Safety_Stock/Avg_Dmd-Plan_Shelf)*Avg_Dmd*Std_Cost*AN$3,0)+Avg_Dmd*365/AN$3/2*Std_Cost*Inv_Cost+AN$3*Setup</f>
        <v>31091.510082478049</v>
      </c>
      <c r="AO5" s="12">
        <f>(Sell_Price-Std_Cost)*(1-$D5)*Lost_Sale_Fact*Avg_Dmd*365+NORMSINV($D5)*SQRT(Dmd_StdDev^2*Leadtime+LT_StdDev^2*Avg_Dmd^2)*Std_Cost*Inv_Cost+IF(365/AO$3+Safety_Stock/Avg_Dmd&gt;Plan_Shelf,(365/AO$3+Safety_Stock/Avg_Dmd-Plan_Shelf)*Avg_Dmd*Std_Cost*AO$3,0)+Avg_Dmd*365/AO$3/2*Std_Cost*Inv_Cost+AO$3*Setup</f>
        <v>31088.056629024595</v>
      </c>
      <c r="AP5" s="12">
        <f>(Sell_Price-Std_Cost)*(1-$D5)*Lost_Sale_Fact*Avg_Dmd*365+NORMSINV($D5)*SQRT(Dmd_StdDev^2*Leadtime+LT_StdDev^2*Avg_Dmd^2)*Std_Cost*Inv_Cost+IF(365/AP$3+Safety_Stock/Avg_Dmd&gt;Plan_Shelf,(365/AP$3+Safety_Stock/Avg_Dmd-Plan_Shelf)*Avg_Dmd*Std_Cost*AP$3,0)+Avg_Dmd*365/AP$3/2*Std_Cost*Inv_Cost+AP$3*Setup</f>
        <v>31092.679673121325</v>
      </c>
      <c r="AQ5" s="12">
        <f>(Sell_Price-Std_Cost)*(1-$D5)*Lost_Sale_Fact*Avg_Dmd*365+NORMSINV($D5)*SQRT(Dmd_StdDev^2*Leadtime+LT_StdDev^2*Avg_Dmd^2)*Std_Cost*Inv_Cost+IF(365/AQ$3+Safety_Stock/Avg_Dmd&gt;Plan_Shelf,(365/AQ$3+Safety_Stock/Avg_Dmd-Plan_Shelf)*Avg_Dmd*Std_Cost*AQ$3,0)+Avg_Dmd*365/AQ$3/2*Std_Cost*Inv_Cost+AQ$3*Setup</f>
        <v>31104.757945725913</v>
      </c>
      <c r="AR5" s="12">
        <f>(Sell_Price-Std_Cost)*(1-$D5)*Lost_Sale_Fact*Avg_Dmd*365+NORMSINV($D5)*SQRT(Dmd_StdDev^2*Leadtime+LT_StdDev^2*Avg_Dmd^2)*Std_Cost*Inv_Cost+IF(365/AR$3+Safety_Stock/Avg_Dmd&gt;Plan_Shelf,(365/AR$3+Safety_Stock/Avg_Dmd-Plan_Shelf)*Avg_Dmd*Std_Cost*AR$3,0)+Avg_Dmd*365/AR$3/2*Std_Cost*Inv_Cost+AR$3*Setup</f>
        <v>31123.732304700272</v>
      </c>
      <c r="AS5" s="12">
        <f>(Sell_Price-Std_Cost)*(1-$D5)*Lost_Sale_Fact*Avg_Dmd*365+NORMSINV($D5)*SQRT(Dmd_StdDev^2*Leadtime+LT_StdDev^2*Avg_Dmd^2)*Std_Cost*Inv_Cost+IF(365/AS$3+Safety_Stock/Avg_Dmd&gt;Plan_Shelf,(365/AS$3+Safety_Stock/Avg_Dmd-Plan_Shelf)*Avg_Dmd*Std_Cost*AS$3,0)+Avg_Dmd*365/AS$3/2*Std_Cost*Inv_Cost+AS$3*Setup</f>
        <v>31149.098158358807</v>
      </c>
      <c r="AT5" s="12">
        <f>(Sell_Price-Std_Cost)*(1-$D5)*Lost_Sale_Fact*Avg_Dmd*365+NORMSINV($D5)*SQRT(Dmd_StdDev^2*Leadtime+LT_StdDev^2*Avg_Dmd^2)*Std_Cost*Inv_Cost+IF(365/AT$3+Safety_Stock/Avg_Dmd&gt;Plan_Shelf,(365/AT$3+Safety_Stock/Avg_Dmd-Plan_Shelf)*Avg_Dmd*Std_Cost*AT$3,0)+Avg_Dmd*365/AT$3/2*Std_Cost*Inv_Cost+AT$3*Setup</f>
        <v>31180.398971366936</v>
      </c>
      <c r="AU5" s="12">
        <f>(Sell_Price-Std_Cost)*(1-$D5)*Lost_Sale_Fact*Avg_Dmd*365+NORMSINV($D5)*SQRT(Dmd_StdDev^2*Leadtime+LT_StdDev^2*Avg_Dmd^2)*Std_Cost*Inv_Cost+IF(365/AU$3+Safety_Stock/Avg_Dmd&gt;Plan_Shelf,(365/AU$3+Safety_Stock/Avg_Dmd-Plan_Shelf)*Avg_Dmd*Std_Cost*AU$3,0)+Avg_Dmd*365/AU$3/2*Std_Cost*Inv_Cost+AU$3*Setup</f>
        <v>31217.220676793295</v>
      </c>
      <c r="AV5" s="12">
        <f>(Sell_Price-Std_Cost)*(1-$D5)*Lost_Sale_Fact*Avg_Dmd*365+NORMSINV($D5)*SQRT(Dmd_StdDev^2*Leadtime+LT_StdDev^2*Avg_Dmd^2)*Std_Cost*Inv_Cost+IF(365/AV$3+Safety_Stock/Avg_Dmd&gt;Plan_Shelf,(365/AV$3+Safety_Stock/Avg_Dmd-Plan_Shelf)*Avg_Dmd*Std_Cost*AV$3,0)+Avg_Dmd*365/AV$3/2*Std_Cost*Inv_Cost+AV$3*Setup</f>
        <v>31259.186850154816</v>
      </c>
      <c r="AW5" s="12">
        <f>(Sell_Price-Std_Cost)*(1-$D5)*Lost_Sale_Fact*Avg_Dmd*365+NORMSINV($D5)*SQRT(Dmd_StdDev^2*Leadtime+LT_StdDev^2*Avg_Dmd^2)*Std_Cost*Inv_Cost+IF(365/AW$3+Safety_Stock/Avg_Dmd&gt;Plan_Shelf,(365/AW$3+Safety_Stock/Avg_Dmd-Plan_Shelf)*Avg_Dmd*Std_Cost*AW$3,0)+Avg_Dmd*365/AW$3/2*Std_Cost*Inv_Cost+AW$3*Setup</f>
        <v>31305.954526922495</v>
      </c>
      <c r="AX5" s="12">
        <f>(Sell_Price-Std_Cost)*(1-$D5)*Lost_Sale_Fact*Avg_Dmd*365+NORMSINV($D5)*SQRT(Dmd_StdDev^2*Leadtime+LT_StdDev^2*Avg_Dmd^2)*Std_Cost*Inv_Cost+IF(365/AX$3+Safety_Stock/Avg_Dmd&gt;Plan_Shelf,(365/AX$3+Safety_Stock/Avg_Dmd-Plan_Shelf)*Avg_Dmd*Std_Cost*AX$3,0)+Avg_Dmd*365/AX$3/2*Std_Cost*Inv_Cost+AX$3*Setup</f>
        <v>31357.210565569836</v>
      </c>
      <c r="AY5" s="12">
        <f>(Sell_Price-Std_Cost)*(1-$D5)*Lost_Sale_Fact*Avg_Dmd*365+NORMSINV($D5)*SQRT(Dmd_StdDev^2*Leadtime+LT_StdDev^2*Avg_Dmd^2)*Std_Cost*Inv_Cost+IF(365/AY$3+Safety_Stock/Avg_Dmd&gt;Plan_Shelf,(365/AY$3+Safety_Stock/Avg_Dmd-Plan_Shelf)*Avg_Dmd*Std_Cost*AY$3,0)+Avg_Dmd*365/AY$3/2*Std_Cost*Inv_Cost+AY$3*Setup</f>
        <v>31412.668474913036</v>
      </c>
      <c r="AZ5" s="12">
        <f>(Sell_Price-Std_Cost)*(1-$D5)*Lost_Sale_Fact*Avg_Dmd*365+NORMSINV($D5)*SQRT(Dmd_StdDev^2*Leadtime+LT_StdDev^2*Avg_Dmd^2)*Std_Cost*Inv_Cost+IF(365/AZ$3+Safety_Stock/Avg_Dmd&gt;Plan_Shelf,(365/AZ$3+Safety_Stock/Avg_Dmd-Plan_Shelf)*Avg_Dmd*Std_Cost*AZ$3,0)+Avg_Dmd*365/AZ$3/2*Std_Cost*Inv_Cost+AZ$3*Setup</f>
        <v>31472.065638033604</v>
      </c>
      <c r="BA5" s="12">
        <f>(Sell_Price-Std_Cost)*(1-$D5)*Lost_Sale_Fact*Avg_Dmd*365+NORMSINV($D5)*SQRT(Dmd_StdDev^2*Leadtime+LT_StdDev^2*Avg_Dmd^2)*Std_Cost*Inv_Cost+IF(365/BA$3+Safety_Stock/Avg_Dmd&gt;Plan_Shelf,(365/BA$3+Safety_Stock/Avg_Dmd-Plan_Shelf)*Avg_Dmd*Std_Cost*BA$3,0)+Avg_Dmd*365/BA$3/2*Std_Cost*Inv_Cost+BA$3*Setup</f>
        <v>31535.160876128844</v>
      </c>
      <c r="BB5" s="12">
        <f>(Sell_Price-Std_Cost)*(1-$D5)*Lost_Sale_Fact*Avg_Dmd*365+NORMSINV($D5)*SQRT(Dmd_StdDev^2*Leadtime+LT_StdDev^2*Avg_Dmd^2)*Std_Cost*Inv_Cost+IF(365/BB$3+Safety_Stock/Avg_Dmd&gt;Plan_Shelf,(365/BB$3+Safety_Stock/Avg_Dmd-Plan_Shelf)*Avg_Dmd*Std_Cost*BB$3,0)+Avg_Dmd*365/BB$3/2*Std_Cost*Inv_Cost+BB$3*Setup</f>
        <v>31601.732304700272</v>
      </c>
      <c r="BC5" s="12">
        <f>(Sell_Price-Std_Cost)*(1-$D5)*Lost_Sale_Fact*Avg_Dmd*365+NORMSINV($D5)*SQRT(Dmd_StdDev^2*Leadtime+LT_StdDev^2*Avg_Dmd^2)*Std_Cost*Inv_Cost+IF(365/BC$3+Safety_Stock/Avg_Dmd&gt;Plan_Shelf,(365/BC$3+Safety_Stock/Avg_Dmd-Plan_Shelf)*Avg_Dmd*Std_Cost*BC$3,0)+Avg_Dmd*365/BC$3/2*Std_Cost*Inv_Cost+BC$3*Setup</f>
        <v>31671.575441955174</v>
      </c>
      <c r="BD5" s="12">
        <f>(Sell_Price-Std_Cost)*(1-$D5)*Lost_Sale_Fact*Avg_Dmd*365+NORMSINV($D5)*SQRT(Dmd_StdDev^2*Leadtime+LT_StdDev^2*Avg_Dmd^2)*Std_Cost*Inv_Cost+IF(365/BD$3+Safety_Stock/Avg_Dmd&gt;Plan_Shelf,(365/BD$3+Safety_Stock/Avg_Dmd-Plan_Shelf)*Avg_Dmd*Std_Cost*BD$3,0)+Avg_Dmd*365/BD$3/2*Std_Cost*Inv_Cost+BD$3*Setup</f>
        <v>31744.501535469502</v>
      </c>
      <c r="BE5" s="12">
        <f>(Sell_Price-Std_Cost)*(1-$D5)*Lost_Sale_Fact*Avg_Dmd*365+NORMSINV($D5)*SQRT(Dmd_StdDev^2*Leadtime+LT_StdDev^2*Avg_Dmd^2)*Std_Cost*Inv_Cost+IF(365/BE$3+Safety_Stock/Avg_Dmd&gt;Plan_Shelf,(365/BE$3+Safety_Stock/Avg_Dmd-Plan_Shelf)*Avg_Dmd*Std_Cost*BE$3,0)+Avg_Dmd*365/BE$3/2*Std_Cost*Inv_Cost+BE$3*Setup</f>
        <v>31820.336078285178</v>
      </c>
      <c r="BF5" s="12">
        <f>(Sell_Price-Std_Cost)*(1-$D5)*Lost_Sale_Fact*Avg_Dmd*365+NORMSINV($D5)*SQRT(Dmd_StdDev^2*Leadtime+LT_StdDev^2*Avg_Dmd^2)*Std_Cost*Inv_Cost+IF(365/BF$3+Safety_Stock/Avg_Dmd&gt;Plan_Shelf,(365/BF$3+Safety_Stock/Avg_Dmd-Plan_Shelf)*Avg_Dmd*Std_Cost*BF$3,0)+Avg_Dmd*365/BF$3/2*Std_Cost*Inv_Cost+BF$3*Setup</f>
        <v>31898.917489885458</v>
      </c>
      <c r="BG5" s="12">
        <f>(Sell_Price-Std_Cost)*(1-$D5)*Lost_Sale_Fact*Avg_Dmd*365+NORMSINV($D5)*SQRT(Dmd_StdDev^2*Leadtime+LT_StdDev^2*Avg_Dmd^2)*Std_Cost*Inv_Cost+IF(365/BG$3+Safety_Stock/Avg_Dmd&gt;Plan_Shelf,(365/BG$3+Safety_Stock/Avg_Dmd-Plan_Shelf)*Avg_Dmd*Std_Cost*BG$3,0)+Avg_Dmd*365/BG$3/2*Std_Cost*Inv_Cost+BG$3*Setup</f>
        <v>31980.095941063908</v>
      </c>
      <c r="BH5" s="12">
        <f>(Sell_Price-Std_Cost)*(1-$D5)*Lost_Sale_Fact*Avg_Dmd*365+NORMSINV($D5)*SQRT(Dmd_StdDev^2*Leadtime+LT_StdDev^2*Avg_Dmd^2)*Std_Cost*Inv_Cost+IF(365/BH$3+Safety_Stock/Avg_Dmd&gt;Plan_Shelf,(365/BH$3+Safety_Stock/Avg_Dmd-Plan_Shelf)*Avg_Dmd*Std_Cost*BH$3,0)+Avg_Dmd*365/BH$3/2*Std_Cost*Inv_Cost+BH$3*Setup</f>
        <v>32063.732304700272</v>
      </c>
      <c r="BI5" s="12">
        <f>(Sell_Price-Std_Cost)*(1-$D5)*Lost_Sale_Fact*Avg_Dmd*365+NORMSINV($D5)*SQRT(Dmd_StdDev^2*Leadtime+LT_StdDev^2*Avg_Dmd^2)*Std_Cost*Inv_Cost+IF(365/BI$3+Safety_Stock/Avg_Dmd&gt;Plan_Shelf,(365/BI$3+Safety_Stock/Avg_Dmd-Plan_Shelf)*Avg_Dmd*Std_Cost*BI$3,0)+Avg_Dmd*365/BI$3/2*Std_Cost*Inv_Cost+BI$3*Setup</f>
        <v>32149.697216980974</v>
      </c>
      <c r="BJ5" s="12">
        <f>(Sell_Price-Std_Cost)*(1-$D5)*Lost_Sale_Fact*Avg_Dmd*365+NORMSINV($D5)*SQRT(Dmd_StdDev^2*Leadtime+LT_StdDev^2*Avg_Dmd^2)*Std_Cost*Inv_Cost+IF(365/BJ$3+Safety_Stock/Avg_Dmd&gt;Plan_Shelf,(365/BJ$3+Safety_Stock/Avg_Dmd-Plan_Shelf)*Avg_Dmd*Std_Cost*BJ$3,0)+Avg_Dmd*365/BJ$3/2*Std_Cost*Inv_Cost+BJ$3*Setup</f>
        <v>32237.870235734754</v>
      </c>
      <c r="BK5" s="12">
        <f>(Sell_Price-Std_Cost)*(1-$D5)*Lost_Sale_Fact*Avg_Dmd*365+NORMSINV($D5)*SQRT(Dmd_StdDev^2*Leadtime+LT_StdDev^2*Avg_Dmd^2)*Std_Cost*Inv_Cost+IF(365/BK$3+Safety_Stock/Avg_Dmd&gt;Plan_Shelf,(365/BK$3+Safety_Stock/Avg_Dmd-Plan_Shelf)*Avg_Dmd*Std_Cost*BK$3,0)+Avg_Dmd*365/BK$3/2*Std_Cost*Inv_Cost+BK$3*Setup</f>
        <v>32328.13908436129</v>
      </c>
      <c r="BL5" s="12">
        <f>(Sell_Price-Std_Cost)*(1-$D5)*Lost_Sale_Fact*Avg_Dmd*365+NORMSINV($D5)*SQRT(Dmd_StdDev^2*Leadtime+LT_StdDev^2*Avg_Dmd^2)*Std_Cost*Inv_Cost+IF(365/BL$3+Safety_Stock/Avg_Dmd&gt;Plan_Shelf,(365/BL$3+Safety_Stock/Avg_Dmd-Plan_Shelf)*Avg_Dmd*Std_Cost*BL$3,0)+Avg_Dmd*365/BL$3/2*Std_Cost*Inv_Cost+BL$3*Setup</f>
        <v>32420.39897136694</v>
      </c>
      <c r="BM5" s="12">
        <f>(Sell_Price-Std_Cost)*(1-$D5)*Lost_Sale_Fact*Avg_Dmd*365+NORMSINV($D5)*SQRT(Dmd_StdDev^2*Leadtime+LT_StdDev^2*Avg_Dmd^2)*Std_Cost*Inv_Cost+IF(365/BM$3+Safety_Stock/Avg_Dmd&gt;Plan_Shelf,(365/BM$3+Safety_Stock/Avg_Dmd-Plan_Shelf)*Avg_Dmd*Std_Cost*BM$3,0)+Avg_Dmd*365/BM$3/2*Std_Cost*Inv_Cost+BM$3*Setup</f>
        <v>32514.551976831419</v>
      </c>
      <c r="BN5" s="12">
        <f>(Sell_Price-Std_Cost)*(1-$D5)*Lost_Sale_Fact*Avg_Dmd*365+NORMSINV($D5)*SQRT(Dmd_StdDev^2*Leadtime+LT_StdDev^2*Avg_Dmd^2)*Std_Cost*Inv_Cost+IF(365/BN$3+Safety_Stock/Avg_Dmd&gt;Plan_Shelf,(365/BN$3+Safety_Stock/Avg_Dmd-Plan_Shelf)*Avg_Dmd*Std_Cost*BN$3,0)+Avg_Dmd*365/BN$3/2*Std_Cost*Inv_Cost+BN$3*Setup</f>
        <v>32610.506498248658</v>
      </c>
      <c r="BO5" s="12">
        <f>(Sell_Price-Std_Cost)*(1-$D5)*Lost_Sale_Fact*Avg_Dmd*365+NORMSINV($D5)*SQRT(Dmd_StdDev^2*Leadtime+LT_StdDev^2*Avg_Dmd^2)*Std_Cost*Inv_Cost+IF(365/BO$3+Safety_Stock/Avg_Dmd&gt;Plan_Shelf,(365/BO$3+Safety_Stock/Avg_Dmd-Plan_Shelf)*Avg_Dmd*Std_Cost*BO$3,0)+Avg_Dmd*365/BO$3/2*Std_Cost*Inv_Cost+BO$3*Setup</f>
        <v>32708.176749144717</v>
      </c>
      <c r="BP5" s="12">
        <f>(Sell_Price-Std_Cost)*(1-$D5)*Lost_Sale_Fact*Avg_Dmd*365+NORMSINV($D5)*SQRT(Dmd_StdDev^2*Leadtime+LT_StdDev^2*Avg_Dmd^2)*Std_Cost*Inv_Cost+IF(365/BP$3+Safety_Stock/Avg_Dmd&gt;Plan_Shelf,(365/BP$3+Safety_Stock/Avg_Dmd-Plan_Shelf)*Avg_Dmd*Std_Cost*BP$3,0)+Avg_Dmd*365/BP$3/2*Std_Cost*Inv_Cost+BP$3*Setup</f>
        <v>32807.482304700272</v>
      </c>
      <c r="BQ5" s="12">
        <f>(Sell_Price-Std_Cost)*(1-$D5)*Lost_Sale_Fact*Avg_Dmd*365+NORMSINV($D5)*SQRT(Dmd_StdDev^2*Leadtime+LT_StdDev^2*Avg_Dmd^2)*Std_Cost*Inv_Cost+IF(365/BQ$3+Safety_Stock/Avg_Dmd&gt;Plan_Shelf,(365/BQ$3+Safety_Stock/Avg_Dmd-Plan_Shelf)*Avg_Dmd*Std_Cost*BQ$3,0)+Avg_Dmd*365/BQ$3/2*Std_Cost*Inv_Cost+BQ$3*Setup</f>
        <v>32908.347689315655</v>
      </c>
      <c r="BR5" s="12">
        <f>(Sell_Price-Std_Cost)*(1-$D5)*Lost_Sale_Fact*Avg_Dmd*365+NORMSINV($D5)*SQRT(Dmd_StdDev^2*Leadtime+LT_StdDev^2*Avg_Dmd^2)*Std_Cost*Inv_Cost+IF(365/BR$3+Safety_Stock/Avg_Dmd&gt;Plan_Shelf,(365/BR$3+Safety_Stock/Avg_Dmd-Plan_Shelf)*Avg_Dmd*Std_Cost*BR$3,0)+Avg_Dmd*365/BR$3/2*Std_Cost*Inv_Cost+BR$3*Setup</f>
        <v>33010.702001669968</v>
      </c>
      <c r="BS5" s="12">
        <f>(Sell_Price-Std_Cost)*(1-$D5)*Lost_Sale_Fact*Avg_Dmd*365+NORMSINV($D5)*SQRT(Dmd_StdDev^2*Leadtime+LT_StdDev^2*Avg_Dmd^2)*Std_Cost*Inv_Cost+IF(365/BS$3+Safety_Stock/Avg_Dmd&gt;Plan_Shelf,(365/BS$3+Safety_Stock/Avg_Dmd-Plan_Shelf)*Avg_Dmd*Std_Cost*BS$3,0)+Avg_Dmd*365/BS$3/2*Std_Cost*Inv_Cost+BS$3*Setup</f>
        <v>33114.478573356988</v>
      </c>
      <c r="BT5" s="12">
        <f>(Sell_Price-Std_Cost)*(1-$D5)*Lost_Sale_Fact*Avg_Dmd*365+NORMSINV($D5)*SQRT(Dmd_StdDev^2*Leadtime+LT_StdDev^2*Avg_Dmd^2)*Std_Cost*Inv_Cost+IF(365/BT$3+Safety_Stock/Avg_Dmd&gt;Plan_Shelf,(365/BT$3+Safety_Stock/Avg_Dmd-Plan_Shelf)*Avg_Dmd*Std_Cost*BT$3,0)+Avg_Dmd*365/BT$3/2*Std_Cost*Inv_Cost+BT$3*Setup</f>
        <v>33219.614657641447</v>
      </c>
      <c r="BU5" s="12">
        <f>(Sell_Price-Std_Cost)*(1-$D5)*Lost_Sale_Fact*Avg_Dmd*365+NORMSINV($D5)*SQRT(Dmd_StdDev^2*Leadtime+LT_StdDev^2*Avg_Dmd^2)*Std_Cost*Inv_Cost+IF(365/BU$3+Safety_Stock/Avg_Dmd&gt;Plan_Shelf,(365/BU$3+Safety_Stock/Avg_Dmd-Plan_Shelf)*Avg_Dmd*Std_Cost*BU$3,0)+Avg_Dmd*365/BU$3/2*Std_Cost*Inv_Cost+BU$3*Setup</f>
        <v>33326.051145279984</v>
      </c>
      <c r="BV5" s="12">
        <f>(Sell_Price-Std_Cost)*(1-$D5)*Lost_Sale_Fact*Avg_Dmd*365+NORMSINV($D5)*SQRT(Dmd_StdDev^2*Leadtime+LT_StdDev^2*Avg_Dmd^2)*Std_Cost*Inv_Cost+IF(365/BV$3+Safety_Stock/Avg_Dmd&gt;Plan_Shelf,(365/BV$3+Safety_Stock/Avg_Dmd-Plan_Shelf)*Avg_Dmd*Std_Cost*BV$3,0)+Avg_Dmd*365/BV$3/2*Std_Cost*Inv_Cost+BV$3*Setup</f>
        <v>33433.732304700272</v>
      </c>
      <c r="BW5" s="12">
        <f>(Sell_Price-Std_Cost)*(1-$D5)*Lost_Sale_Fact*Avg_Dmd*365+NORMSINV($D5)*SQRT(Dmd_StdDev^2*Leadtime+LT_StdDev^2*Avg_Dmd^2)*Std_Cost*Inv_Cost+IF(365/BW$3+Safety_Stock/Avg_Dmd&gt;Plan_Shelf,(365/BW$3+Safety_Stock/Avg_Dmd-Plan_Shelf)*Avg_Dmd*Std_Cost*BW$3,0)+Avg_Dmd*365/BW$3/2*Std_Cost*Inv_Cost+BW$3*Setup</f>
        <v>33542.605544136895</v>
      </c>
      <c r="BX5" s="12">
        <f>(Sell_Price-Std_Cost)*(1-$D5)*Lost_Sale_Fact*Avg_Dmd*365+NORMSINV($D5)*SQRT(Dmd_StdDev^2*Leadtime+LT_StdDev^2*Avg_Dmd^2)*Std_Cost*Inv_Cost+IF(365/BX$3+Safety_Stock/Avg_Dmd&gt;Plan_Shelf,(365/BX$3+Safety_Stock/Avg_Dmd-Plan_Shelf)*Avg_Dmd*Std_Cost*BX$3,0)+Avg_Dmd*365/BX$3/2*Std_Cost*Inv_Cost+BX$3*Setup</f>
        <v>33652.621193589162</v>
      </c>
      <c r="BY5" s="12">
        <f>(Sell_Price-Std_Cost)*(1-$D5)*Lost_Sale_Fact*Avg_Dmd*365+NORMSINV($D5)*SQRT(Dmd_StdDev^2*Leadtime+LT_StdDev^2*Avg_Dmd^2)*Std_Cost*Inv_Cost+IF(365/BY$3+Safety_Stock/Avg_Dmd&gt;Plan_Shelf,(365/BY$3+Safety_Stock/Avg_Dmd-Plan_Shelf)*Avg_Dmd*Std_Cost*BY$3,0)+Avg_Dmd*365/BY$3/2*Std_Cost*Inv_Cost+BY$3*Setup</f>
        <v>33763.732304700272</v>
      </c>
      <c r="BZ5" s="12">
        <f>(Sell_Price-Std_Cost)*(1-$D5)*Lost_Sale_Fact*Avg_Dmd*365+NORMSINV($D5)*SQRT(Dmd_StdDev^2*Leadtime+LT_StdDev^2*Avg_Dmd^2)*Std_Cost*Inv_Cost+IF(365/BZ$3+Safety_Stock/Avg_Dmd&gt;Plan_Shelf,(365/BZ$3+Safety_Stock/Avg_Dmd-Plan_Shelf)*Avg_Dmd*Std_Cost*BZ$3,0)+Avg_Dmd*365/BZ$3/2*Std_Cost*Inv_Cost+BZ$3*Setup</f>
        <v>33875.894466862432</v>
      </c>
      <c r="CA5" s="12">
        <f>(Sell_Price-Std_Cost)*(1-$D5)*Lost_Sale_Fact*Avg_Dmd*365+NORMSINV($D5)*SQRT(Dmd_StdDev^2*Leadtime+LT_StdDev^2*Avg_Dmd^2)*Std_Cost*Inv_Cost+IF(365/CA$3+Safety_Stock/Avg_Dmd&gt;Plan_Shelf,(365/CA$3+Safety_Stock/Avg_Dmd-Plan_Shelf)*Avg_Dmd*Std_Cost*CA$3,0)+Avg_Dmd*365/CA$3/2*Std_Cost*Inv_Cost+CA$3*Setup</f>
        <v>33989.0656380336</v>
      </c>
      <c r="CB5" s="12">
        <f>(Sell_Price-Std_Cost)*(1-$D5)*Lost_Sale_Fact*Avg_Dmd*365+NORMSINV($D5)*SQRT(Dmd_StdDev^2*Leadtime+LT_StdDev^2*Avg_Dmd^2)*Std_Cost*Inv_Cost+IF(365/CB$3+Safety_Stock/Avg_Dmd&gt;Plan_Shelf,(365/CB$3+Safety_Stock/Avg_Dmd-Plan_Shelf)*Avg_Dmd*Std_Cost*CB$3,0)+Avg_Dmd*365/CB$3/2*Std_Cost*Inv_Cost+CB$3*Setup</f>
        <v>34103.205988910799</v>
      </c>
      <c r="CC5" s="12">
        <f>(Sell_Price-Std_Cost)*(1-$D5)*Lost_Sale_Fact*Avg_Dmd*365+NORMSINV($D5)*SQRT(Dmd_StdDev^2*Leadtime+LT_StdDev^2*Avg_Dmd^2)*Std_Cost*Inv_Cost+IF(365/CC$3+Safety_Stock/Avg_Dmd&gt;Plan_Shelf,(365/CC$3+Safety_Stock/Avg_Dmd-Plan_Shelf)*Avg_Dmd*Std_Cost*CC$3,0)+Avg_Dmd*365/CC$3/2*Std_Cost*Inv_Cost+CC$3*Setup</f>
        <v>34218.277759245728</v>
      </c>
      <c r="CD5" s="12">
        <f>(Sell_Price-Std_Cost)*(1-$D5)*Lost_Sale_Fact*Avg_Dmd*365+NORMSINV($D5)*SQRT(Dmd_StdDev^2*Leadtime+LT_StdDev^2*Avg_Dmd^2)*Std_Cost*Inv_Cost+IF(365/CD$3+Safety_Stock/Avg_Dmd&gt;Plan_Shelf,(365/CD$3+Safety_Stock/Avg_Dmd-Plan_Shelf)*Avg_Dmd*Std_Cost*CD$3,0)+Avg_Dmd*365/CD$3/2*Std_Cost*Inv_Cost+CD$3*Setup</f>
        <v>34334.245125213092</v>
      </c>
      <c r="CE5" s="12">
        <f>(Sell_Price-Std_Cost)*(1-$D5)*Lost_Sale_Fact*Avg_Dmd*365+NORMSINV($D5)*SQRT(Dmd_StdDev^2*Leadtime+LT_StdDev^2*Avg_Dmd^2)*Std_Cost*Inv_Cost+IF(365/CE$3+Safety_Stock/Avg_Dmd&gt;Plan_Shelf,(365/CE$3+Safety_Stock/Avg_Dmd-Plan_Shelf)*Avg_Dmd*Std_Cost*CE$3,0)+Avg_Dmd*365/CE$3/2*Std_Cost*Inv_Cost+CE$3*Setup</f>
        <v>34451.074076852172</v>
      </c>
      <c r="CF5" s="12">
        <f>(Sell_Price-Std_Cost)*(1-$D5)*Lost_Sale_Fact*Avg_Dmd*365+NORMSINV($D5)*SQRT(Dmd_StdDev^2*Leadtime+LT_StdDev^2*Avg_Dmd^2)*Std_Cost*Inv_Cost+IF(365/CF$3+Safety_Stock/Avg_Dmd&gt;Plan_Shelf,(365/CF$3+Safety_Stock/Avg_Dmd-Plan_Shelf)*Avg_Dmd*Std_Cost*CF$3,0)+Avg_Dmd*365/CF$3/2*Std_Cost*Inv_Cost+CF$3*Setup</f>
        <v>34568.732304700272</v>
      </c>
      <c r="CG5" s="12">
        <f>(Sell_Price-Std_Cost)*(1-$D5)*Lost_Sale_Fact*Avg_Dmd*365+NORMSINV($D5)*SQRT(Dmd_StdDev^2*Leadtime+LT_StdDev^2*Avg_Dmd^2)*Std_Cost*Inv_Cost+IF(365/CG$3+Safety_Stock/Avg_Dmd&gt;Plan_Shelf,(365/CG$3+Safety_Stock/Avg_Dmd-Plan_Shelf)*Avg_Dmd*Std_Cost*CG$3,0)+Avg_Dmd*365/CG$3/2*Std_Cost*Inv_Cost+CG$3*Setup</f>
        <v>34687.189094823727</v>
      </c>
      <c r="CH5" s="12">
        <f>(Sell_Price-Std_Cost)*(1-$D5)*Lost_Sale_Fact*Avg_Dmd*365+NORMSINV($D5)*SQRT(Dmd_StdDev^2*Leadtime+LT_StdDev^2*Avg_Dmd^2)*Std_Cost*Inv_Cost+IF(365/CH$3+Safety_Stock/Avg_Dmd&gt;Plan_Shelf,(365/CH$3+Safety_Stock/Avg_Dmd-Plan_Shelf)*Avg_Dmd*Std_Cost*CH$3,0)+Avg_Dmd*365/CH$3/2*Std_Cost*Inv_Cost+CH$3*Setup</f>
        <v>34806.415231529536</v>
      </c>
      <c r="CI5" s="12">
        <f>(Sell_Price-Std_Cost)*(1-$D5)*Lost_Sale_Fact*Avg_Dmd*365+NORMSINV($D5)*SQRT(Dmd_StdDev^2*Leadtime+LT_StdDev^2*Avg_Dmd^2)*Std_Cost*Inv_Cost+IF(365/CI$3+Safety_Stock/Avg_Dmd&gt;Plan_Shelf,(365/CI$3+Safety_Stock/Avg_Dmd-Plan_Shelf)*Avg_Dmd*Std_Cost*CI$3,0)+Avg_Dmd*365/CI$3/2*Std_Cost*Inv_Cost+CI$3*Setup</f>
        <v>34926.38290710991</v>
      </c>
      <c r="CJ5" s="12">
        <f>(Sell_Price-Std_Cost)*(1-$D5)*Lost_Sale_Fact*Avg_Dmd*365+NORMSINV($D5)*SQRT(Dmd_StdDev^2*Leadtime+LT_StdDev^2*Avg_Dmd^2)*Std_Cost*Inv_Cost+IF(365/CJ$3+Safety_Stock/Avg_Dmd&gt;Plan_Shelf,(365/CJ$3+Safety_Stock/Avg_Dmd-Plan_Shelf)*Avg_Dmd*Std_Cost*CJ$3,0)+Avg_Dmd*365/CJ$3/2*Std_Cost*Inv_Cost+CJ$3*Setup</f>
        <v>35047.0656380336</v>
      </c>
      <c r="CK5" s="12">
        <f>(Sell_Price-Std_Cost)*(1-$D5)*Lost_Sale_Fact*Avg_Dmd*365+NORMSINV($D5)*SQRT(Dmd_StdDev^2*Leadtime+LT_StdDev^2*Avg_Dmd^2)*Std_Cost*Inv_Cost+IF(365/CK$3+Safety_Stock/Avg_Dmd&gt;Plan_Shelf,(365/CK$3+Safety_Stock/Avg_Dmd-Plan_Shelf)*Avg_Dmd*Std_Cost*CK$3,0)+Avg_Dmd*365/CK$3/2*Std_Cost*Inv_Cost+CK$3*Setup</f>
        <v>35168.438187053209</v>
      </c>
      <c r="CL5" s="12">
        <f>(Sell_Price-Std_Cost)*(1-$D5)*Lost_Sale_Fact*Avg_Dmd*365+NORMSINV($D5)*SQRT(Dmd_StdDev^2*Leadtime+LT_StdDev^2*Avg_Dmd^2)*Std_Cost*Inv_Cost+IF(365/CL$3+Safety_Stock/Avg_Dmd&gt;Plan_Shelf,(365/CL$3+Safety_Stock/Avg_Dmd-Plan_Shelf)*Avg_Dmd*Std_Cost*CL$3,0)+Avg_Dmd*365/CL$3/2*Std_Cost*Inv_Cost+CL$3*Setup</f>
        <v>35290.476490746783</v>
      </c>
      <c r="CM5" s="12">
        <f>(Sell_Price-Std_Cost)*(1-$D5)*Lost_Sale_Fact*Avg_Dmd*365+NORMSINV($D5)*SQRT(Dmd_StdDev^2*Leadtime+LT_StdDev^2*Avg_Dmd^2)*Std_Cost*Inv_Cost+IF(365/CM$3+Safety_Stock/Avg_Dmd&gt;Plan_Shelf,(365/CM$3+Safety_Stock/Avg_Dmd-Plan_Shelf)*Avg_Dmd*Std_Cost*CM$3,0)+Avg_Dmd*365/CM$3/2*Std_Cost*Inv_Cost+CM$3*Setup</f>
        <v>35413.157592056596</v>
      </c>
      <c r="CN5" s="12">
        <f>(Sell_Price-Std_Cost)*(1-$D5)*Lost_Sale_Fact*Avg_Dmd*365+NORMSINV($D5)*SQRT(Dmd_StdDev^2*Leadtime+LT_StdDev^2*Avg_Dmd^2)*Std_Cost*Inv_Cost+IF(365/CN$3+Safety_Stock/Avg_Dmd&gt;Plan_Shelf,(365/CN$3+Safety_Stock/Avg_Dmd-Plan_Shelf)*Avg_Dmd*Std_Cost*CN$3,0)+Avg_Dmd*365/CN$3/2*Std_Cost*Inv_Cost+CN$3*Setup</f>
        <v>35536.459577427544</v>
      </c>
      <c r="CO5" s="12">
        <f>(Sell_Price-Std_Cost)*(1-$D5)*Lost_Sale_Fact*Avg_Dmd*365+NORMSINV($D5)*SQRT(Dmd_StdDev^2*Leadtime+LT_StdDev^2*Avg_Dmd^2)*Std_Cost*Inv_Cost+IF(365/CO$3+Safety_Stock/Avg_Dmd&gt;Plan_Shelf,(365/CO$3+Safety_Stock/Avg_Dmd-Plan_Shelf)*Avg_Dmd*Std_Cost*CO$3,0)+Avg_Dmd*365/CO$3/2*Std_Cost*Inv_Cost+CO$3*Setup</f>
        <v>35660.361518183418</v>
      </c>
      <c r="CP5" s="12">
        <f>(Sell_Price-Std_Cost)*(1-$D5)*Lost_Sale_Fact*Avg_Dmd*365+NORMSINV($D5)*SQRT(Dmd_StdDev^2*Leadtime+LT_StdDev^2*Avg_Dmd^2)*Std_Cost*Inv_Cost+IF(365/CP$3+Safety_Stock/Avg_Dmd&gt;Plan_Shelf,(365/CP$3+Safety_Stock/Avg_Dmd-Plan_Shelf)*Avg_Dmd*Std_Cost*CP$3,0)+Avg_Dmd*365/CP$3/2*Std_Cost*Inv_Cost+CP$3*Setup</f>
        <v>35784.843415811381</v>
      </c>
      <c r="CQ5" s="12">
        <f>(Sell_Price-Std_Cost)*(1-$D5)*Lost_Sale_Fact*Avg_Dmd*365+NORMSINV($D5)*SQRT(Dmd_StdDev^2*Leadtime+LT_StdDev^2*Avg_Dmd^2)*Std_Cost*Inv_Cost+IF(365/CQ$3+Safety_Stock/Avg_Dmd&gt;Plan_Shelf,(365/CQ$3+Safety_Stock/Avg_Dmd-Plan_Shelf)*Avg_Dmd*Std_Cost*CQ$3,0)+Avg_Dmd*365/CQ$3/2*Std_Cost*Inv_Cost+CQ$3*Setup</f>
        <v>35909.886150854116</v>
      </c>
      <c r="CR5" s="12">
        <f>(Sell_Price-Std_Cost)*(1-$D5)*Lost_Sale_Fact*Avg_Dmd*365+NORMSINV($D5)*SQRT(Dmd_StdDev^2*Leadtime+LT_StdDev^2*Avg_Dmd^2)*Std_Cost*Inv_Cost+IF(365/CR$3+Safety_Stock/Avg_Dmd&gt;Plan_Shelf,(365/CR$3+Safety_Stock/Avg_Dmd-Plan_Shelf)*Avg_Dmd*Std_Cost*CR$3,0)+Avg_Dmd*365/CR$3/2*Std_Cost*Inv_Cost+CR$3*Setup</f>
        <v>36035.471435135056</v>
      </c>
      <c r="CS5" s="12">
        <f>(Sell_Price-Std_Cost)*(1-$D5)*Lost_Sale_Fact*Avg_Dmd*365+NORMSINV($D5)*SQRT(Dmd_StdDev^2*Leadtime+LT_StdDev^2*Avg_Dmd^2)*Std_Cost*Inv_Cost+IF(365/CS$3+Safety_Stock/Avg_Dmd&gt;Plan_Shelf,(365/CS$3+Safety_Stock/Avg_Dmd-Plan_Shelf)*Avg_Dmd*Std_Cost*CS$3,0)+Avg_Dmd*365/CS$3/2*Std_Cost*Inv_Cost+CS$3*Setup</f>
        <v>36161.581767065865</v>
      </c>
      <c r="CT5" s="12">
        <f>(Sell_Price-Std_Cost)*(1-$D5)*Lost_Sale_Fact*Avg_Dmd*365+NORMSINV($D5)*SQRT(Dmd_StdDev^2*Leadtime+LT_StdDev^2*Avg_Dmd^2)*Std_Cost*Inv_Cost+IF(365/CT$3+Safety_Stock/Avg_Dmd&gt;Plan_Shelf,(365/CT$3+Safety_Stock/Avg_Dmd-Plan_Shelf)*Avg_Dmd*Std_Cost*CT$3,0)+Avg_Dmd*365/CT$3/2*Std_Cost*Inv_Cost+CT$3*Setup</f>
        <v>36288.200389806654</v>
      </c>
      <c r="CU5" s="12">
        <f>(Sell_Price-Std_Cost)*(1-$D5)*Lost_Sale_Fact*Avg_Dmd*365+NORMSINV($D5)*SQRT(Dmd_StdDev^2*Leadtime+LT_StdDev^2*Avg_Dmd^2)*Std_Cost*Inv_Cost+IF(365/CU$3+Safety_Stock/Avg_Dmd&gt;Plan_Shelf,(365/CU$3+Safety_Stock/Avg_Dmd-Plan_Shelf)*Avg_Dmd*Std_Cost*CU$3,0)+Avg_Dmd*365/CU$3/2*Std_Cost*Inv_Cost+CU$3*Setup</f>
        <v>36415.311252068692</v>
      </c>
      <c r="CV5" s="12">
        <f>(Sell_Price-Std_Cost)*(1-$D5)*Lost_Sale_Fact*Avg_Dmd*365+NORMSINV($D5)*SQRT(Dmd_StdDev^2*Leadtime+LT_StdDev^2*Avg_Dmd^2)*Std_Cost*Inv_Cost+IF(365/CV$3+Safety_Stock/Avg_Dmd&gt;Plan_Shelf,(365/CV$3+Safety_Stock/Avg_Dmd-Plan_Shelf)*Avg_Dmd*Std_Cost*CV$3,0)+Avg_Dmd*365/CV$3/2*Std_Cost*Inv_Cost+CV$3*Setup</f>
        <v>36542.898971366943</v>
      </c>
      <c r="CW5" s="12">
        <f>(Sell_Price-Std_Cost)*(1-$D5)*Lost_Sale_Fact*Avg_Dmd*365+NORMSINV($D5)*SQRT(Dmd_StdDev^2*Leadtime+LT_StdDev^2*Avg_Dmd^2)*Std_Cost*Inv_Cost+IF(365/CW$3+Safety_Stock/Avg_Dmd&gt;Plan_Shelf,(365/CW$3+Safety_Stock/Avg_Dmd-Plan_Shelf)*Avg_Dmd*Std_Cost*CW$3,0)+Avg_Dmd*365/CW$3/2*Std_Cost*Inv_Cost+CW$3*Setup</f>
        <v>36670.948799545629</v>
      </c>
      <c r="CX5" s="12">
        <f>(Sell_Price-Std_Cost)*(1-$D5)*Lost_Sale_Fact*Avg_Dmd*365+NORMSINV($D5)*SQRT(Dmd_StdDev^2*Leadtime+LT_StdDev^2*Avg_Dmd^2)*Std_Cost*Inv_Cost+IF(365/CX$3+Safety_Stock/Avg_Dmd&gt;Plan_Shelf,(365/CX$3+Safety_Stock/Avg_Dmd-Plan_Shelf)*Avg_Dmd*Std_Cost*CX$3,0)+Avg_Dmd*365/CX$3/2*Std_Cost*Inv_Cost+CX$3*Setup</f>
        <v>36799.446590414562</v>
      </c>
      <c r="CY5" s="12">
        <f>(Sell_Price-Std_Cost)*(1-$D5)*Lost_Sale_Fact*Avg_Dmd*365+NORMSINV($D5)*SQRT(Dmd_StdDev^2*Leadtime+LT_StdDev^2*Avg_Dmd^2)*Std_Cost*Inv_Cost+IF(365/CY$3+Safety_Stock/Avg_Dmd&gt;Plan_Shelf,(365/CY$3+Safety_Stock/Avg_Dmd-Plan_Shelf)*Avg_Dmd*Std_Cost*CY$3,0)+Avg_Dmd*365/CY$3/2*Std_Cost*Inv_Cost+CY$3*Setup</f>
        <v>36928.378769346738</v>
      </c>
      <c r="CZ5" s="12">
        <f>(Sell_Price-Std_Cost)*(1-$D5)*Lost_Sale_Fact*Avg_Dmd*365+NORMSINV($D5)*SQRT(Dmd_StdDev^2*Leadtime+LT_StdDev^2*Avg_Dmd^2)*Std_Cost*Inv_Cost+IF(365/CZ$3+Safety_Stock/Avg_Dmd&gt;Plan_Shelf,(365/CZ$3+Safety_Stock/Avg_Dmd-Plan_Shelf)*Avg_Dmd*Std_Cost*CZ$3,0)+Avg_Dmd*365/CZ$3/2*Std_Cost*Inv_Cost+CZ$3*Setup</f>
        <v>37057.732304700272</v>
      </c>
      <c r="DA5" s="28">
        <f t="shared" ref="DA5:DA68" si="0">MIN(E5:CZ5)</f>
        <v>31088.056629024595</v>
      </c>
      <c r="DB5" s="43">
        <f t="shared" ref="DB5:DB68" si="1">D5</f>
        <v>0.998</v>
      </c>
    </row>
    <row r="6" spans="1:108" ht="14.1" customHeight="1" x14ac:dyDescent="0.25">
      <c r="A6" s="53"/>
      <c r="B6" s="51"/>
      <c r="C6" s="51"/>
      <c r="D6" s="9">
        <v>0.997</v>
      </c>
      <c r="E6" s="12">
        <f>(Sell_Price-Std_Cost)*(1-$D6)*Lost_Sale_Fact*Avg_Dmd*365+NORMSINV($D6)*SQRT(Dmd_StdDev^2*Leadtime+LT_StdDev^2*Avg_Dmd^2)*Std_Cost*Inv_Cost+IF(365/E$3+Safety_Stock/Avg_Dmd&gt;Plan_Shelf,(365/E$3+Safety_Stock/Avg_Dmd-Plan_Shelf)*Avg_Dmd*Std_Cost*E$3,0)+Avg_Dmd*365/E$3/2*Std_Cost*Inv_Cost+E$3*Setup</f>
        <v>1330648.8121971961</v>
      </c>
      <c r="F6" s="12">
        <f>(Sell_Price-Std_Cost)*(1-$D6)*Lost_Sale_Fact*Avg_Dmd*365+NORMSINV($D6)*SQRT(Dmd_StdDev^2*Leadtime+LT_StdDev^2*Avg_Dmd^2)*Std_Cost*Inv_Cost+IF(365/F$3+Safety_Stock/Avg_Dmd&gt;Plan_Shelf,(365/F$3+Safety_Stock/Avg_Dmd-Plan_Shelf)*Avg_Dmd*Std_Cost*F$3,0)+Avg_Dmd*365/F$3/2*Std_Cost*Inv_Cost+F$3*Setup</f>
        <v>1167494.9750311885</v>
      </c>
      <c r="G6" s="12">
        <f>(Sell_Price-Std_Cost)*(1-$D6)*Lost_Sale_Fact*Avg_Dmd*365+NORMSINV($D6)*SQRT(Dmd_StdDev^2*Leadtime+LT_StdDev^2*Avg_Dmd^2)*Std_Cost*Inv_Cost+IF(365/G$3+Safety_Stock/Avg_Dmd&gt;Plan_Shelf,(365/G$3+Safety_Stock/Avg_Dmd-Plan_Shelf)*Avg_Dmd*Std_Cost*G$3,0)+Avg_Dmd*365/G$3/2*Std_Cost*Inv_Cost+G$3*Setup</f>
        <v>1072474.4711985141</v>
      </c>
      <c r="H6" s="12">
        <f>(Sell_Price-Std_Cost)*(1-$D6)*Lost_Sale_Fact*Avg_Dmd*365+NORMSINV($D6)*SQRT(Dmd_StdDev^2*Leadtime+LT_StdDev^2*Avg_Dmd^2)*Std_Cost*Inv_Cost+IF(365/H$3+Safety_Stock/Avg_Dmd&gt;Plan_Shelf,(365/H$3+Safety_Stock/Avg_Dmd-Plan_Shelf)*Avg_Dmd*Std_Cost*H$3,0)+Avg_Dmd*365/H$3/2*Std_Cost*Inv_Cost+H$3*Setup</f>
        <v>994487.30069917336</v>
      </c>
      <c r="I6" s="12">
        <f>(Sell_Price-Std_Cost)*(1-$D6)*Lost_Sale_Fact*Avg_Dmd*365+NORMSINV($D6)*SQRT(Dmd_StdDev^2*Leadtime+LT_StdDev^2*Avg_Dmd^2)*Std_Cost*Inv_Cost+IF(365/I$3+Safety_Stock/Avg_Dmd&gt;Plan_Shelf,(365/I$3+Safety_Stock/Avg_Dmd-Plan_Shelf)*Avg_Dmd*Std_Cost*I$3,0)+Avg_Dmd*365/I$3/2*Std_Cost*Inv_Cost+I$3*Setup</f>
        <v>923313.46353316575</v>
      </c>
      <c r="J6" s="12">
        <f>(Sell_Price-Std_Cost)*(1-$D6)*Lost_Sale_Fact*Avg_Dmd*365+NORMSINV($D6)*SQRT(Dmd_StdDev^2*Leadtime+LT_StdDev^2*Avg_Dmd^2)*Std_Cost*Inv_Cost+IF(365/J$3+Safety_Stock/Avg_Dmd&gt;Plan_Shelf,(365/J$3+Safety_Stock/Avg_Dmd-Plan_Shelf)*Avg_Dmd*Std_Cost*J$3,0)+Avg_Dmd*365/J$3/2*Std_Cost*Inv_Cost+J$3*Setup</f>
        <v>855546.29303382477</v>
      </c>
      <c r="K6" s="12">
        <f>(Sell_Price-Std_Cost)*(1-$D6)*Lost_Sale_Fact*Avg_Dmd*365+NORMSINV($D6)*SQRT(Dmd_StdDev^2*Leadtime+LT_StdDev^2*Avg_Dmd^2)*Std_Cost*Inv_Cost+IF(365/K$3+Safety_Stock/Avg_Dmd&gt;Plan_Shelf,(365/K$3+Safety_Stock/Avg_Dmd-Plan_Shelf)*Avg_Dmd*Std_Cost*K$3,0)+Avg_Dmd*365/K$3/2*Std_Cost*Inv_Cost+K$3*Setup</f>
        <v>789725.78920115065</v>
      </c>
      <c r="L6" s="12">
        <f>(Sell_Price-Std_Cost)*(1-$D6)*Lost_Sale_Fact*Avg_Dmd*365+NORMSINV($D6)*SQRT(Dmd_StdDev^2*Leadtime+LT_StdDev^2*Avg_Dmd^2)*Std_Cost*Inv_Cost+IF(365/L$3+Safety_Stock/Avg_Dmd&gt;Plan_Shelf,(365/L$3+Safety_Stock/Avg_Dmd-Plan_Shelf)*Avg_Dmd*Std_Cost*L$3,0)+Avg_Dmd*365/L$3/2*Std_Cost*Inv_Cost+L$3*Setup</f>
        <v>725121.95203514304</v>
      </c>
      <c r="M6" s="12">
        <f>(Sell_Price-Std_Cost)*(1-$D6)*Lost_Sale_Fact*Avg_Dmd*365+NORMSINV($D6)*SQRT(Dmd_StdDev^2*Leadtime+LT_StdDev^2*Avg_Dmd^2)*Std_Cost*Inv_Cost+IF(365/M$3+Safety_Stock/Avg_Dmd&gt;Plan_Shelf,(365/M$3+Safety_Stock/Avg_Dmd-Plan_Shelf)*Avg_Dmd*Std_Cost*M$3,0)+Avg_Dmd*365/M$3/2*Std_Cost*Inv_Cost+M$3*Setup</f>
        <v>661329.22598024667</v>
      </c>
      <c r="N6" s="12">
        <f>(Sell_Price-Std_Cost)*(1-$D6)*Lost_Sale_Fact*Avg_Dmd*365+NORMSINV($D6)*SQRT(Dmd_StdDev^2*Leadtime+LT_StdDev^2*Avg_Dmd^2)*Std_Cost*Inv_Cost+IF(365/N$3+Safety_Stock/Avg_Dmd&gt;Plan_Shelf,(365/N$3+Safety_Stock/Avg_Dmd-Plan_Shelf)*Avg_Dmd*Std_Cost*N$3,0)+Avg_Dmd*365/N$3/2*Std_Cost*Inv_Cost+N$3*Setup</f>
        <v>598104.27770312794</v>
      </c>
      <c r="O6" s="12">
        <f>(Sell_Price-Std_Cost)*(1-$D6)*Lost_Sale_Fact*Avg_Dmd*365+NORMSINV($D6)*SQRT(Dmd_StdDev^2*Leadtime+LT_StdDev^2*Avg_Dmd^2)*Std_Cost*Inv_Cost+IF(365/O$3+Safety_Stock/Avg_Dmd&gt;Plan_Shelf,(365/O$3+Safety_Stock/Avg_Dmd-Plan_Shelf)*Avg_Dmd*Std_Cost*O$3,0)+Avg_Dmd*365/O$3/2*Std_Cost*Inv_Cost+O$3*Setup</f>
        <v>535292.25871893857</v>
      </c>
      <c r="P6" s="12">
        <f>(Sell_Price-Std_Cost)*(1-$D6)*Lost_Sale_Fact*Avg_Dmd*365+NORMSINV($D6)*SQRT(Dmd_StdDev^2*Leadtime+LT_StdDev^2*Avg_Dmd^2)*Std_Cost*Inv_Cost+IF(365/P$3+Safety_Stock/Avg_Dmd&gt;Plan_Shelf,(365/P$3+Safety_Stock/Avg_Dmd-Plan_Shelf)*Avg_Dmd*Std_Cost*P$3,0)+Avg_Dmd*365/P$3/2*Std_Cost*Inv_Cost+P$3*Setup</f>
        <v>472789.93670444633</v>
      </c>
      <c r="Q6" s="12">
        <f>(Sell_Price-Std_Cost)*(1-$D6)*Lost_Sale_Fact*Avg_Dmd*365+NORMSINV($D6)*SQRT(Dmd_StdDev^2*Leadtime+LT_StdDev^2*Avg_Dmd^2)*Std_Cost*Inv_Cost+IF(365/Q$3+Safety_Stock/Avg_Dmd&gt;Plan_Shelf,(365/Q$3+Safety_Stock/Avg_Dmd-Plan_Shelf)*Avg_Dmd*Std_Cost*Q$3,0)+Avg_Dmd*365/Q$3/2*Std_Cost*Inv_Cost+Q$3*Setup</f>
        <v>410525.84312818234</v>
      </c>
      <c r="R6" s="12">
        <f>(Sell_Price-Std_Cost)*(1-$D6)*Lost_Sale_Fact*Avg_Dmd*365+NORMSINV($D6)*SQRT(Dmd_StdDev^2*Leadtime+LT_StdDev^2*Avg_Dmd^2)*Std_Cost*Inv_Cost+IF(365/R$3+Safety_Stock/Avg_Dmd&gt;Plan_Shelf,(365/R$3+Safety_Stock/Avg_Dmd-Plan_Shelf)*Avg_Dmd*Std_Cost*R$3,0)+Avg_Dmd*365/R$3/2*Std_Cost*Inv_Cost+R$3*Setup</f>
        <v>348448.92903909791</v>
      </c>
      <c r="S6" s="12">
        <f>(Sell_Price-Std_Cost)*(1-$D6)*Lost_Sale_Fact*Avg_Dmd*365+NORMSINV($D6)*SQRT(Dmd_StdDev^2*Leadtime+LT_StdDev^2*Avg_Dmd^2)*Std_Cost*Inv_Cost+IF(365/S$3+Safety_Stock/Avg_Dmd&gt;Plan_Shelf,(365/S$3+Safety_Stock/Avg_Dmd-Plan_Shelf)*Avg_Dmd*Std_Cost*S$3,0)+Avg_Dmd*365/S$3/2*Std_Cost*Inv_Cost+S$3*Setup</f>
        <v>286521.75853975688</v>
      </c>
      <c r="T6" s="12">
        <f>(Sell_Price-Std_Cost)*(1-$D6)*Lost_Sale_Fact*Avg_Dmd*365+NORMSINV($D6)*SQRT(Dmd_StdDev^2*Leadtime+LT_StdDev^2*Avg_Dmd^2)*Std_Cost*Inv_Cost+IF(365/T$3+Safety_Stock/Avg_Dmd&gt;Plan_Shelf,(365/T$3+Safety_Stock/Avg_Dmd-Plan_Shelf)*Avg_Dmd*Std_Cost*T$3,0)+Avg_Dmd*365/T$3/2*Std_Cost*Inv_Cost+T$3*Setup</f>
        <v>224716.25470708255</v>
      </c>
      <c r="U6" s="12">
        <f>(Sell_Price-Std_Cost)*(1-$D6)*Lost_Sale_Fact*Avg_Dmd*365+NORMSINV($D6)*SQRT(Dmd_StdDev^2*Leadtime+LT_StdDev^2*Avg_Dmd^2)*Std_Cost*Inv_Cost+IF(365/U$3+Safety_Stock/Avg_Dmd&gt;Plan_Shelf,(365/U$3+Safety_Stock/Avg_Dmd-Plan_Shelf)*Avg_Dmd*Std_Cost*U$3,0)+Avg_Dmd*365/U$3/2*Std_Cost*Inv_Cost+U$3*Setup</f>
        <v>163010.94695283959</v>
      </c>
      <c r="V6" s="12">
        <f>(Sell_Price-Std_Cost)*(1-$D6)*Lost_Sale_Fact*Avg_Dmd*365+NORMSINV($D6)*SQRT(Dmd_StdDev^2*Leadtime+LT_StdDev^2*Avg_Dmd^2)*Std_Cost*Inv_Cost+IF(365/V$3+Safety_Stock/Avg_Dmd&gt;Plan_Shelf,(365/V$3+Safety_Stock/Avg_Dmd-Plan_Shelf)*Avg_Dmd*Std_Cost*V$3,0)+Avg_Dmd*365/V$3/2*Std_Cost*Inv_Cost+V$3*Setup</f>
        <v>101389.13593062302</v>
      </c>
      <c r="W6" s="12">
        <f>(Sell_Price-Std_Cost)*(1-$D6)*Lost_Sale_Fact*Avg_Dmd*365+NORMSINV($D6)*SQRT(Dmd_StdDev^2*Leadtime+LT_StdDev^2*Avg_Dmd^2)*Std_Cost*Inv_Cost+IF(365/W$3+Safety_Stock/Avg_Dmd&gt;Plan_Shelf,(365/W$3+Safety_Stock/Avg_Dmd-Plan_Shelf)*Avg_Dmd*Std_Cost*W$3,0)+Avg_Dmd*365/W$3/2*Std_Cost*Inv_Cost+W$3*Setup</f>
        <v>39837.637945901894</v>
      </c>
      <c r="X6" s="12">
        <f>(Sell_Price-Std_Cost)*(1-$D6)*Lost_Sale_Fact*Avg_Dmd*365+NORMSINV($D6)*SQRT(Dmd_StdDev^2*Leadtime+LT_StdDev^2*Avg_Dmd^2)*Std_Cost*Inv_Cost+IF(365/X$3+Safety_Stock/Avg_Dmd&gt;Plan_Shelf,(365/X$3+Safety_Stock/Avg_Dmd-Plan_Shelf)*Avg_Dmd*Std_Cost*X$3,0)+Avg_Dmd*365/X$3/2*Std_Cost*Inv_Cost+X$3*Setup</f>
        <v>32422.649363203596</v>
      </c>
      <c r="Y6" s="12">
        <f>(Sell_Price-Std_Cost)*(1-$D6)*Lost_Sale_Fact*Avg_Dmd*365+NORMSINV($D6)*SQRT(Dmd_StdDev^2*Leadtime+LT_StdDev^2*Avg_Dmd^2)*Std_Cost*Inv_Cost+IF(365/Y$3+Safety_Stock/Avg_Dmd&gt;Plan_Shelf,(365/Y$3+Safety_Stock/Avg_Dmd-Plan_Shelf)*Avg_Dmd*Std_Cost*Y$3,0)+Avg_Dmd*365/Y$3/2*Std_Cost*Inv_Cost+Y$3*Setup</f>
        <v>32085.982696536928</v>
      </c>
      <c r="Z6" s="12">
        <f>(Sell_Price-Std_Cost)*(1-$D6)*Lost_Sale_Fact*Avg_Dmd*365+NORMSINV($D6)*SQRT(Dmd_StdDev^2*Leadtime+LT_StdDev^2*Avg_Dmd^2)*Std_Cost*Inv_Cost+IF(365/Z$3+Safety_Stock/Avg_Dmd&gt;Plan_Shelf,(365/Z$3+Safety_Stock/Avg_Dmd-Plan_Shelf)*Avg_Dmd*Std_Cost*Z$3,0)+Avg_Dmd*365/Z$3/2*Std_Cost*Inv_Cost+Z$3*Setup</f>
        <v>31793.558454112688</v>
      </c>
      <c r="AA6" s="12">
        <f>(Sell_Price-Std_Cost)*(1-$D6)*Lost_Sale_Fact*Avg_Dmd*365+NORMSINV($D6)*SQRT(Dmd_StdDev^2*Leadtime+LT_StdDev^2*Avg_Dmd^2)*Std_Cost*Inv_Cost+IF(365/AA$3+Safety_Stock/Avg_Dmd&gt;Plan_Shelf,(365/AA$3+Safety_Stock/Avg_Dmd-Plan_Shelf)*Avg_Dmd*Std_Cost*AA$3,0)+Avg_Dmd*365/AA$3/2*Std_Cost*Inv_Cost+AA$3*Setup</f>
        <v>31539.605884942728</v>
      </c>
      <c r="AB6" s="12">
        <f>(Sell_Price-Std_Cost)*(1-$D6)*Lost_Sale_Fact*Avg_Dmd*365+NORMSINV($D6)*SQRT(Dmd_StdDev^2*Leadtime+LT_StdDev^2*Avg_Dmd^2)*Std_Cost*Inv_Cost+IF(365/AB$3+Safety_Stock/Avg_Dmd&gt;Plan_Shelf,(365/AB$3+Safety_Stock/Avg_Dmd-Plan_Shelf)*Avg_Dmd*Std_Cost*AB$3,0)+Avg_Dmd*365/AB$3/2*Std_Cost*Inv_Cost+AB$3*Setup</f>
        <v>31319.316029870264</v>
      </c>
      <c r="AC6" s="12">
        <f>(Sell_Price-Std_Cost)*(1-$D6)*Lost_Sale_Fact*Avg_Dmd*365+NORMSINV($D6)*SQRT(Dmd_StdDev^2*Leadtime+LT_StdDev^2*Avg_Dmd^2)*Std_Cost*Inv_Cost+IF(365/AC$3+Safety_Stock/Avg_Dmd&gt;Plan_Shelf,(365/AC$3+Safety_Stock/Avg_Dmd-Plan_Shelf)*Avg_Dmd*Std_Cost*AC$3,0)+Avg_Dmd*365/AC$3/2*Std_Cost*Inv_Cost+AC$3*Setup</f>
        <v>31128.649363203596</v>
      </c>
      <c r="AD6" s="12">
        <f>(Sell_Price-Std_Cost)*(1-$D6)*Lost_Sale_Fact*Avg_Dmd*365+NORMSINV($D6)*SQRT(Dmd_StdDev^2*Leadtime+LT_StdDev^2*Avg_Dmd^2)*Std_Cost*Inv_Cost+IF(365/AD$3+Safety_Stock/Avg_Dmd&gt;Plan_Shelf,(365/AD$3+Safety_Stock/Avg_Dmd-Plan_Shelf)*Avg_Dmd*Std_Cost*AD$3,0)+Avg_Dmd*365/AD$3/2*Std_Cost*Inv_Cost+AD$3*Setup</f>
        <v>30964.187824742057</v>
      </c>
      <c r="AE6" s="12">
        <f>(Sell_Price-Std_Cost)*(1-$D6)*Lost_Sale_Fact*Avg_Dmd*365+NORMSINV($D6)*SQRT(Dmd_StdDev^2*Leadtime+LT_StdDev^2*Avg_Dmd^2)*Std_Cost*Inv_Cost+IF(365/AE$3+Safety_Stock/Avg_Dmd&gt;Plan_Shelf,(365/AE$3+Safety_Stock/Avg_Dmd-Plan_Shelf)*Avg_Dmd*Std_Cost*AE$3,0)+Avg_Dmd*365/AE$3/2*Std_Cost*Inv_Cost+AE$3*Setup</f>
        <v>30823.019733573965</v>
      </c>
      <c r="AF6" s="12">
        <f>(Sell_Price-Std_Cost)*(1-$D6)*Lost_Sale_Fact*Avg_Dmd*365+NORMSINV($D6)*SQRT(Dmd_StdDev^2*Leadtime+LT_StdDev^2*Avg_Dmd^2)*Std_Cost*Inv_Cost+IF(365/AF$3+Safety_Stock/Avg_Dmd&gt;Plan_Shelf,(365/AF$3+Safety_Stock/Avg_Dmd-Plan_Shelf)*Avg_Dmd*Std_Cost*AF$3,0)+Avg_Dmd*365/AF$3/2*Std_Cost*Inv_Cost+AF$3*Setup</f>
        <v>30702.649363203596</v>
      </c>
      <c r="AG6" s="12">
        <f>(Sell_Price-Std_Cost)*(1-$D6)*Lost_Sale_Fact*Avg_Dmd*365+NORMSINV($D6)*SQRT(Dmd_StdDev^2*Leadtime+LT_StdDev^2*Avg_Dmd^2)*Std_Cost*Inv_Cost+IF(365/AG$3+Safety_Stock/Avg_Dmd&gt;Plan_Shelf,(365/AG$3+Safety_Stock/Avg_Dmd-Plan_Shelf)*Avg_Dmd*Std_Cost*AG$3,0)+Avg_Dmd*365/AG$3/2*Std_Cost*Inv_Cost+AG$3*Setup</f>
        <v>30600.92522527256</v>
      </c>
      <c r="AH6" s="12">
        <f>(Sell_Price-Std_Cost)*(1-$D6)*Lost_Sale_Fact*Avg_Dmd*365+NORMSINV($D6)*SQRT(Dmd_StdDev^2*Leadtime+LT_StdDev^2*Avg_Dmd^2)*Std_Cost*Inv_Cost+IF(365/AH$3+Safety_Stock/Avg_Dmd&gt;Plan_Shelf,(365/AH$3+Safety_Stock/Avg_Dmd-Plan_Shelf)*Avg_Dmd*Std_Cost*AH$3,0)+Avg_Dmd*365/AH$3/2*Std_Cost*Inv_Cost+AH$3*Setup</f>
        <v>30515.982696536928</v>
      </c>
      <c r="AI6" s="12">
        <f>(Sell_Price-Std_Cost)*(1-$D6)*Lost_Sale_Fact*Avg_Dmd*365+NORMSINV($D6)*SQRT(Dmd_StdDev^2*Leadtime+LT_StdDev^2*Avg_Dmd^2)*Std_Cost*Inv_Cost+IF(365/AI$3+Safety_Stock/Avg_Dmd&gt;Plan_Shelf,(365/AI$3+Safety_Stock/Avg_Dmd-Plan_Shelf)*Avg_Dmd*Std_Cost*AI$3,0)+Avg_Dmd*365/AI$3/2*Std_Cost*Inv_Cost+AI$3*Setup</f>
        <v>30446.197750300373</v>
      </c>
      <c r="AJ6" s="12">
        <f>(Sell_Price-Std_Cost)*(1-$D6)*Lost_Sale_Fact*Avg_Dmd*365+NORMSINV($D6)*SQRT(Dmd_StdDev^2*Leadtime+LT_StdDev^2*Avg_Dmd^2)*Std_Cost*Inv_Cost+IF(365/AJ$3+Safety_Stock/Avg_Dmd&gt;Plan_Shelf,(365/AJ$3+Safety_Stock/Avg_Dmd-Plan_Shelf)*Avg_Dmd*Std_Cost*AJ$3,0)+Avg_Dmd*365/AJ$3/2*Std_Cost*Inv_Cost+AJ$3*Setup</f>
        <v>30390.149363203596</v>
      </c>
      <c r="AK6" s="12">
        <f>(Sell_Price-Std_Cost)*(1-$D6)*Lost_Sale_Fact*Avg_Dmd*365+NORMSINV($D6)*SQRT(Dmd_StdDev^2*Leadtime+LT_StdDev^2*Avg_Dmd^2)*Std_Cost*Inv_Cost+IF(365/AK$3+Safety_Stock/Avg_Dmd&gt;Plan_Shelf,(365/AK$3+Safety_Stock/Avg_Dmd-Plan_Shelf)*Avg_Dmd*Std_Cost*AK$3,0)+Avg_Dmd*365/AK$3/2*Std_Cost*Inv_Cost+AK$3*Setup</f>
        <v>30346.588757142988</v>
      </c>
      <c r="AL6" s="12">
        <f>(Sell_Price-Std_Cost)*(1-$D6)*Lost_Sale_Fact*Avg_Dmd*365+NORMSINV($D6)*SQRT(Dmd_StdDev^2*Leadtime+LT_StdDev^2*Avg_Dmd^2)*Std_Cost*Inv_Cost+IF(365/AL$3+Safety_Stock/Avg_Dmd&gt;Plan_Shelf,(365/AL$3+Safety_Stock/Avg_Dmd-Plan_Shelf)*Avg_Dmd*Std_Cost*AL$3,0)+Avg_Dmd*365/AL$3/2*Std_Cost*Inv_Cost+AL$3*Setup</f>
        <v>30314.414069085949</v>
      </c>
      <c r="AM6" s="12">
        <f>(Sell_Price-Std_Cost)*(1-$D6)*Lost_Sale_Fact*Avg_Dmd*365+NORMSINV($D6)*SQRT(Dmd_StdDev^2*Leadtime+LT_StdDev^2*Avg_Dmd^2)*Std_Cost*Inv_Cost+IF(365/AM$3+Safety_Stock/Avg_Dmd&gt;Plan_Shelf,(365/AM$3+Safety_Stock/Avg_Dmd-Plan_Shelf)*Avg_Dmd*Std_Cost*AM$3,0)+Avg_Dmd*365/AM$3/2*Std_Cost*Inv_Cost+AM$3*Setup</f>
        <v>30292.649363203596</v>
      </c>
      <c r="AN6" s="12">
        <f>(Sell_Price-Std_Cost)*(1-$D6)*Lost_Sale_Fact*Avg_Dmd*365+NORMSINV($D6)*SQRT(Dmd_StdDev^2*Leadtime+LT_StdDev^2*Avg_Dmd^2)*Std_Cost*Inv_Cost+IF(365/AN$3+Safety_Stock/Avg_Dmd&gt;Plan_Shelf,(365/AN$3+Safety_Stock/Avg_Dmd-Plan_Shelf)*Avg_Dmd*Std_Cost*AN$3,0)+Avg_Dmd*365/AN$3/2*Std_Cost*Inv_Cost+AN$3*Setup</f>
        <v>30280.427140981374</v>
      </c>
      <c r="AO6" s="12">
        <f>(Sell_Price-Std_Cost)*(1-$D6)*Lost_Sale_Fact*Avg_Dmd*365+NORMSINV($D6)*SQRT(Dmd_StdDev^2*Leadtime+LT_StdDev^2*Avg_Dmd^2)*Std_Cost*Inv_Cost+IF(365/AO$3+Safety_Stock/Avg_Dmd&gt;Plan_Shelf,(365/AO$3+Safety_Stock/Avg_Dmd-Plan_Shelf)*Avg_Dmd*Std_Cost*AO$3,0)+Avg_Dmd*365/AO$3/2*Std_Cost*Inv_Cost+AO$3*Setup</f>
        <v>30276.97368752792</v>
      </c>
      <c r="AP6" s="12">
        <f>(Sell_Price-Std_Cost)*(1-$D6)*Lost_Sale_Fact*Avg_Dmd*365+NORMSINV($D6)*SQRT(Dmd_StdDev^2*Leadtime+LT_StdDev^2*Avg_Dmd^2)*Std_Cost*Inv_Cost+IF(365/AP$3+Safety_Stock/Avg_Dmd&gt;Plan_Shelf,(365/AP$3+Safety_Stock/Avg_Dmd-Plan_Shelf)*Avg_Dmd*Std_Cost*AP$3,0)+Avg_Dmd*365/AP$3/2*Std_Cost*Inv_Cost+AP$3*Setup</f>
        <v>30281.59673162465</v>
      </c>
      <c r="AQ6" s="12">
        <f>(Sell_Price-Std_Cost)*(1-$D6)*Lost_Sale_Fact*Avg_Dmd*365+NORMSINV($D6)*SQRT(Dmd_StdDev^2*Leadtime+LT_StdDev^2*Avg_Dmd^2)*Std_Cost*Inv_Cost+IF(365/AQ$3+Safety_Stock/Avg_Dmd&gt;Plan_Shelf,(365/AQ$3+Safety_Stock/Avg_Dmd-Plan_Shelf)*Avg_Dmd*Std_Cost*AQ$3,0)+Avg_Dmd*365/AQ$3/2*Std_Cost*Inv_Cost+AQ$3*Setup</f>
        <v>30293.675004229237</v>
      </c>
      <c r="AR6" s="12">
        <f>(Sell_Price-Std_Cost)*(1-$D6)*Lost_Sale_Fact*Avg_Dmd*365+NORMSINV($D6)*SQRT(Dmd_StdDev^2*Leadtime+LT_StdDev^2*Avg_Dmd^2)*Std_Cost*Inv_Cost+IF(365/AR$3+Safety_Stock/Avg_Dmd&gt;Plan_Shelf,(365/AR$3+Safety_Stock/Avg_Dmd-Plan_Shelf)*Avg_Dmd*Std_Cost*AR$3,0)+Avg_Dmd*365/AR$3/2*Std_Cost*Inv_Cost+AR$3*Setup</f>
        <v>30312.649363203596</v>
      </c>
      <c r="AS6" s="12">
        <f>(Sell_Price-Std_Cost)*(1-$D6)*Lost_Sale_Fact*Avg_Dmd*365+NORMSINV($D6)*SQRT(Dmd_StdDev^2*Leadtime+LT_StdDev^2*Avg_Dmd^2)*Std_Cost*Inv_Cost+IF(365/AS$3+Safety_Stock/Avg_Dmd&gt;Plan_Shelf,(365/AS$3+Safety_Stock/Avg_Dmd-Plan_Shelf)*Avg_Dmd*Std_Cost*AS$3,0)+Avg_Dmd*365/AS$3/2*Std_Cost*Inv_Cost+AS$3*Setup</f>
        <v>30338.015216862132</v>
      </c>
      <c r="AT6" s="12">
        <f>(Sell_Price-Std_Cost)*(1-$D6)*Lost_Sale_Fact*Avg_Dmd*365+NORMSINV($D6)*SQRT(Dmd_StdDev^2*Leadtime+LT_StdDev^2*Avg_Dmd^2)*Std_Cost*Inv_Cost+IF(365/AT$3+Safety_Stock/Avg_Dmd&gt;Plan_Shelf,(365/AT$3+Safety_Stock/Avg_Dmd-Plan_Shelf)*Avg_Dmd*Std_Cost*AT$3,0)+Avg_Dmd*365/AT$3/2*Std_Cost*Inv_Cost+AT$3*Setup</f>
        <v>30369.316029870264</v>
      </c>
      <c r="AU6" s="12">
        <f>(Sell_Price-Std_Cost)*(1-$D6)*Lost_Sale_Fact*Avg_Dmd*365+NORMSINV($D6)*SQRT(Dmd_StdDev^2*Leadtime+LT_StdDev^2*Avg_Dmd^2)*Std_Cost*Inv_Cost+IF(365/AU$3+Safety_Stock/Avg_Dmd&gt;Plan_Shelf,(365/AU$3+Safety_Stock/Avg_Dmd-Plan_Shelf)*Avg_Dmd*Std_Cost*AU$3,0)+Avg_Dmd*365/AU$3/2*Std_Cost*Inv_Cost+AU$3*Setup</f>
        <v>30406.137735296619</v>
      </c>
      <c r="AV6" s="12">
        <f>(Sell_Price-Std_Cost)*(1-$D6)*Lost_Sale_Fact*Avg_Dmd*365+NORMSINV($D6)*SQRT(Dmd_StdDev^2*Leadtime+LT_StdDev^2*Avg_Dmd^2)*Std_Cost*Inv_Cost+IF(365/AV$3+Safety_Stock/Avg_Dmd&gt;Plan_Shelf,(365/AV$3+Safety_Stock/Avg_Dmd-Plan_Shelf)*Avg_Dmd*Std_Cost*AV$3,0)+Avg_Dmd*365/AV$3/2*Std_Cost*Inv_Cost+AV$3*Setup</f>
        <v>30448.10390865814</v>
      </c>
      <c r="AW6" s="12">
        <f>(Sell_Price-Std_Cost)*(1-$D6)*Lost_Sale_Fact*Avg_Dmd*365+NORMSINV($D6)*SQRT(Dmd_StdDev^2*Leadtime+LT_StdDev^2*Avg_Dmd^2)*Std_Cost*Inv_Cost+IF(365/AW$3+Safety_Stock/Avg_Dmd&gt;Plan_Shelf,(365/AW$3+Safety_Stock/Avg_Dmd-Plan_Shelf)*Avg_Dmd*Std_Cost*AW$3,0)+Avg_Dmd*365/AW$3/2*Std_Cost*Inv_Cost+AW$3*Setup</f>
        <v>30494.871585425819</v>
      </c>
      <c r="AX6" s="12">
        <f>(Sell_Price-Std_Cost)*(1-$D6)*Lost_Sale_Fact*Avg_Dmd*365+NORMSINV($D6)*SQRT(Dmd_StdDev^2*Leadtime+LT_StdDev^2*Avg_Dmd^2)*Std_Cost*Inv_Cost+IF(365/AX$3+Safety_Stock/Avg_Dmd&gt;Plan_Shelf,(365/AX$3+Safety_Stock/Avg_Dmd-Plan_Shelf)*Avg_Dmd*Std_Cost*AX$3,0)+Avg_Dmd*365/AX$3/2*Std_Cost*Inv_Cost+AX$3*Setup</f>
        <v>30546.12762407316</v>
      </c>
      <c r="AY6" s="12">
        <f>(Sell_Price-Std_Cost)*(1-$D6)*Lost_Sale_Fact*Avg_Dmd*365+NORMSINV($D6)*SQRT(Dmd_StdDev^2*Leadtime+LT_StdDev^2*Avg_Dmd^2)*Std_Cost*Inv_Cost+IF(365/AY$3+Safety_Stock/Avg_Dmd&gt;Plan_Shelf,(365/AY$3+Safety_Stock/Avg_Dmd-Plan_Shelf)*Avg_Dmd*Std_Cost*AY$3,0)+Avg_Dmd*365/AY$3/2*Std_Cost*Inv_Cost+AY$3*Setup</f>
        <v>30601.585533416364</v>
      </c>
      <c r="AZ6" s="12">
        <f>(Sell_Price-Std_Cost)*(1-$D6)*Lost_Sale_Fact*Avg_Dmd*365+NORMSINV($D6)*SQRT(Dmd_StdDev^2*Leadtime+LT_StdDev^2*Avg_Dmd^2)*Std_Cost*Inv_Cost+IF(365/AZ$3+Safety_Stock/Avg_Dmd&gt;Plan_Shelf,(365/AZ$3+Safety_Stock/Avg_Dmd-Plan_Shelf)*Avg_Dmd*Std_Cost*AZ$3,0)+Avg_Dmd*365/AZ$3/2*Std_Cost*Inv_Cost+AZ$3*Setup</f>
        <v>30660.982696536928</v>
      </c>
      <c r="BA6" s="12">
        <f>(Sell_Price-Std_Cost)*(1-$D6)*Lost_Sale_Fact*Avg_Dmd*365+NORMSINV($D6)*SQRT(Dmd_StdDev^2*Leadtime+LT_StdDev^2*Avg_Dmd^2)*Std_Cost*Inv_Cost+IF(365/BA$3+Safety_Stock/Avg_Dmd&gt;Plan_Shelf,(365/BA$3+Safety_Stock/Avg_Dmd-Plan_Shelf)*Avg_Dmd*Std_Cost*BA$3,0)+Avg_Dmd*365/BA$3/2*Std_Cost*Inv_Cost+BA$3*Setup</f>
        <v>30724.077934632169</v>
      </c>
      <c r="BB6" s="12">
        <f>(Sell_Price-Std_Cost)*(1-$D6)*Lost_Sale_Fact*Avg_Dmd*365+NORMSINV($D6)*SQRT(Dmd_StdDev^2*Leadtime+LT_StdDev^2*Avg_Dmd^2)*Std_Cost*Inv_Cost+IF(365/BB$3+Safety_Stock/Avg_Dmd&gt;Plan_Shelf,(365/BB$3+Safety_Stock/Avg_Dmd-Plan_Shelf)*Avg_Dmd*Std_Cost*BB$3,0)+Avg_Dmd*365/BB$3/2*Std_Cost*Inv_Cost+BB$3*Setup</f>
        <v>30790.649363203596</v>
      </c>
      <c r="BC6" s="12">
        <f>(Sell_Price-Std_Cost)*(1-$D6)*Lost_Sale_Fact*Avg_Dmd*365+NORMSINV($D6)*SQRT(Dmd_StdDev^2*Leadtime+LT_StdDev^2*Avg_Dmd^2)*Std_Cost*Inv_Cost+IF(365/BC$3+Safety_Stock/Avg_Dmd&gt;Plan_Shelf,(365/BC$3+Safety_Stock/Avg_Dmd-Plan_Shelf)*Avg_Dmd*Std_Cost*BC$3,0)+Avg_Dmd*365/BC$3/2*Std_Cost*Inv_Cost+BC$3*Setup</f>
        <v>30860.492500458498</v>
      </c>
      <c r="BD6" s="12">
        <f>(Sell_Price-Std_Cost)*(1-$D6)*Lost_Sale_Fact*Avg_Dmd*365+NORMSINV($D6)*SQRT(Dmd_StdDev^2*Leadtime+LT_StdDev^2*Avg_Dmd^2)*Std_Cost*Inv_Cost+IF(365/BD$3+Safety_Stock/Avg_Dmd&gt;Plan_Shelf,(365/BD$3+Safety_Stock/Avg_Dmd-Plan_Shelf)*Avg_Dmd*Std_Cost*BD$3,0)+Avg_Dmd*365/BD$3/2*Std_Cost*Inv_Cost+BD$3*Setup</f>
        <v>30933.418593972827</v>
      </c>
      <c r="BE6" s="12">
        <f>(Sell_Price-Std_Cost)*(1-$D6)*Lost_Sale_Fact*Avg_Dmd*365+NORMSINV($D6)*SQRT(Dmd_StdDev^2*Leadtime+LT_StdDev^2*Avg_Dmd^2)*Std_Cost*Inv_Cost+IF(365/BE$3+Safety_Stock/Avg_Dmd&gt;Plan_Shelf,(365/BE$3+Safety_Stock/Avg_Dmd-Plan_Shelf)*Avg_Dmd*Std_Cost*BE$3,0)+Avg_Dmd*365/BE$3/2*Std_Cost*Inv_Cost+BE$3*Setup</f>
        <v>31009.253136788502</v>
      </c>
      <c r="BF6" s="12">
        <f>(Sell_Price-Std_Cost)*(1-$D6)*Lost_Sale_Fact*Avg_Dmd*365+NORMSINV($D6)*SQRT(Dmd_StdDev^2*Leadtime+LT_StdDev^2*Avg_Dmd^2)*Std_Cost*Inv_Cost+IF(365/BF$3+Safety_Stock/Avg_Dmd&gt;Plan_Shelf,(365/BF$3+Safety_Stock/Avg_Dmd-Plan_Shelf)*Avg_Dmd*Std_Cost*BF$3,0)+Avg_Dmd*365/BF$3/2*Std_Cost*Inv_Cost+BF$3*Setup</f>
        <v>31087.834548388782</v>
      </c>
      <c r="BG6" s="12">
        <f>(Sell_Price-Std_Cost)*(1-$D6)*Lost_Sale_Fact*Avg_Dmd*365+NORMSINV($D6)*SQRT(Dmd_StdDev^2*Leadtime+LT_StdDev^2*Avg_Dmd^2)*Std_Cost*Inv_Cost+IF(365/BG$3+Safety_Stock/Avg_Dmd&gt;Plan_Shelf,(365/BG$3+Safety_Stock/Avg_Dmd-Plan_Shelf)*Avg_Dmd*Std_Cost*BG$3,0)+Avg_Dmd*365/BG$3/2*Std_Cost*Inv_Cost+BG$3*Setup</f>
        <v>31169.012999567232</v>
      </c>
      <c r="BH6" s="12">
        <f>(Sell_Price-Std_Cost)*(1-$D6)*Lost_Sale_Fact*Avg_Dmd*365+NORMSINV($D6)*SQRT(Dmd_StdDev^2*Leadtime+LT_StdDev^2*Avg_Dmd^2)*Std_Cost*Inv_Cost+IF(365/BH$3+Safety_Stock/Avg_Dmd&gt;Plan_Shelf,(365/BH$3+Safety_Stock/Avg_Dmd-Plan_Shelf)*Avg_Dmd*Std_Cost*BH$3,0)+Avg_Dmd*365/BH$3/2*Std_Cost*Inv_Cost+BH$3*Setup</f>
        <v>31252.649363203596</v>
      </c>
      <c r="BI6" s="12">
        <f>(Sell_Price-Std_Cost)*(1-$D6)*Lost_Sale_Fact*Avg_Dmd*365+NORMSINV($D6)*SQRT(Dmd_StdDev^2*Leadtime+LT_StdDev^2*Avg_Dmd^2)*Std_Cost*Inv_Cost+IF(365/BI$3+Safety_Stock/Avg_Dmd&gt;Plan_Shelf,(365/BI$3+Safety_Stock/Avg_Dmd-Plan_Shelf)*Avg_Dmd*Std_Cost*BI$3,0)+Avg_Dmd*365/BI$3/2*Std_Cost*Inv_Cost+BI$3*Setup</f>
        <v>31338.614275484299</v>
      </c>
      <c r="BJ6" s="12">
        <f>(Sell_Price-Std_Cost)*(1-$D6)*Lost_Sale_Fact*Avg_Dmd*365+NORMSINV($D6)*SQRT(Dmd_StdDev^2*Leadtime+LT_StdDev^2*Avg_Dmd^2)*Std_Cost*Inv_Cost+IF(365/BJ$3+Safety_Stock/Avg_Dmd&gt;Plan_Shelf,(365/BJ$3+Safety_Stock/Avg_Dmd-Plan_Shelf)*Avg_Dmd*Std_Cost*BJ$3,0)+Avg_Dmd*365/BJ$3/2*Std_Cost*Inv_Cost+BJ$3*Setup</f>
        <v>31426.787294238078</v>
      </c>
      <c r="BK6" s="12">
        <f>(Sell_Price-Std_Cost)*(1-$D6)*Lost_Sale_Fact*Avg_Dmd*365+NORMSINV($D6)*SQRT(Dmd_StdDev^2*Leadtime+LT_StdDev^2*Avg_Dmd^2)*Std_Cost*Inv_Cost+IF(365/BK$3+Safety_Stock/Avg_Dmd&gt;Plan_Shelf,(365/BK$3+Safety_Stock/Avg_Dmd-Plan_Shelf)*Avg_Dmd*Std_Cost*BK$3,0)+Avg_Dmd*365/BK$3/2*Std_Cost*Inv_Cost+BK$3*Setup</f>
        <v>31517.056142864614</v>
      </c>
      <c r="BL6" s="12">
        <f>(Sell_Price-Std_Cost)*(1-$D6)*Lost_Sale_Fact*Avg_Dmd*365+NORMSINV($D6)*SQRT(Dmd_StdDev^2*Leadtime+LT_StdDev^2*Avg_Dmd^2)*Std_Cost*Inv_Cost+IF(365/BL$3+Safety_Stock/Avg_Dmd&gt;Plan_Shelf,(365/BL$3+Safety_Stock/Avg_Dmd-Plan_Shelf)*Avg_Dmd*Std_Cost*BL$3,0)+Avg_Dmd*365/BL$3/2*Std_Cost*Inv_Cost+BL$3*Setup</f>
        <v>31609.316029870264</v>
      </c>
      <c r="BM6" s="12">
        <f>(Sell_Price-Std_Cost)*(1-$D6)*Lost_Sale_Fact*Avg_Dmd*365+NORMSINV($D6)*SQRT(Dmd_StdDev^2*Leadtime+LT_StdDev^2*Avg_Dmd^2)*Std_Cost*Inv_Cost+IF(365/BM$3+Safety_Stock/Avg_Dmd&gt;Plan_Shelf,(365/BM$3+Safety_Stock/Avg_Dmd-Plan_Shelf)*Avg_Dmd*Std_Cost*BM$3,0)+Avg_Dmd*365/BM$3/2*Std_Cost*Inv_Cost+BM$3*Setup</f>
        <v>31703.469035334743</v>
      </c>
      <c r="BN6" s="12">
        <f>(Sell_Price-Std_Cost)*(1-$D6)*Lost_Sale_Fact*Avg_Dmd*365+NORMSINV($D6)*SQRT(Dmd_StdDev^2*Leadtime+LT_StdDev^2*Avg_Dmd^2)*Std_Cost*Inv_Cost+IF(365/BN$3+Safety_Stock/Avg_Dmd&gt;Plan_Shelf,(365/BN$3+Safety_Stock/Avg_Dmd-Plan_Shelf)*Avg_Dmd*Std_Cost*BN$3,0)+Avg_Dmd*365/BN$3/2*Std_Cost*Inv_Cost+BN$3*Setup</f>
        <v>31799.423556751983</v>
      </c>
      <c r="BO6" s="12">
        <f>(Sell_Price-Std_Cost)*(1-$D6)*Lost_Sale_Fact*Avg_Dmd*365+NORMSINV($D6)*SQRT(Dmd_StdDev^2*Leadtime+LT_StdDev^2*Avg_Dmd^2)*Std_Cost*Inv_Cost+IF(365/BO$3+Safety_Stock/Avg_Dmd&gt;Plan_Shelf,(365/BO$3+Safety_Stock/Avg_Dmd-Plan_Shelf)*Avg_Dmd*Std_Cost*BO$3,0)+Avg_Dmd*365/BO$3/2*Std_Cost*Inv_Cost+BO$3*Setup</f>
        <v>31897.093807648042</v>
      </c>
      <c r="BP6" s="12">
        <f>(Sell_Price-Std_Cost)*(1-$D6)*Lost_Sale_Fact*Avg_Dmd*365+NORMSINV($D6)*SQRT(Dmd_StdDev^2*Leadtime+LT_StdDev^2*Avg_Dmd^2)*Std_Cost*Inv_Cost+IF(365/BP$3+Safety_Stock/Avg_Dmd&gt;Plan_Shelf,(365/BP$3+Safety_Stock/Avg_Dmd-Plan_Shelf)*Avg_Dmd*Std_Cost*BP$3,0)+Avg_Dmd*365/BP$3/2*Std_Cost*Inv_Cost+BP$3*Setup</f>
        <v>31996.399363203596</v>
      </c>
      <c r="BQ6" s="12">
        <f>(Sell_Price-Std_Cost)*(1-$D6)*Lost_Sale_Fact*Avg_Dmd*365+NORMSINV($D6)*SQRT(Dmd_StdDev^2*Leadtime+LT_StdDev^2*Avg_Dmd^2)*Std_Cost*Inv_Cost+IF(365/BQ$3+Safety_Stock/Avg_Dmd&gt;Plan_Shelf,(365/BQ$3+Safety_Stock/Avg_Dmd-Plan_Shelf)*Avg_Dmd*Std_Cost*BQ$3,0)+Avg_Dmd*365/BQ$3/2*Std_Cost*Inv_Cost+BQ$3*Setup</f>
        <v>32097.264747818979</v>
      </c>
      <c r="BR6" s="12">
        <f>(Sell_Price-Std_Cost)*(1-$D6)*Lost_Sale_Fact*Avg_Dmd*365+NORMSINV($D6)*SQRT(Dmd_StdDev^2*Leadtime+LT_StdDev^2*Avg_Dmd^2)*Std_Cost*Inv_Cost+IF(365/BR$3+Safety_Stock/Avg_Dmd&gt;Plan_Shelf,(365/BR$3+Safety_Stock/Avg_Dmd-Plan_Shelf)*Avg_Dmd*Std_Cost*BR$3,0)+Avg_Dmd*365/BR$3/2*Std_Cost*Inv_Cost+BR$3*Setup</f>
        <v>32199.619060173292</v>
      </c>
      <c r="BS6" s="12">
        <f>(Sell_Price-Std_Cost)*(1-$D6)*Lost_Sale_Fact*Avg_Dmd*365+NORMSINV($D6)*SQRT(Dmd_StdDev^2*Leadtime+LT_StdDev^2*Avg_Dmd^2)*Std_Cost*Inv_Cost+IF(365/BS$3+Safety_Stock/Avg_Dmd&gt;Plan_Shelf,(365/BS$3+Safety_Stock/Avg_Dmd-Plan_Shelf)*Avg_Dmd*Std_Cost*BS$3,0)+Avg_Dmd*365/BS$3/2*Std_Cost*Inv_Cost+BS$3*Setup</f>
        <v>32303.395631860312</v>
      </c>
      <c r="BT6" s="12">
        <f>(Sell_Price-Std_Cost)*(1-$D6)*Lost_Sale_Fact*Avg_Dmd*365+NORMSINV($D6)*SQRT(Dmd_StdDev^2*Leadtime+LT_StdDev^2*Avg_Dmd^2)*Std_Cost*Inv_Cost+IF(365/BT$3+Safety_Stock/Avg_Dmd&gt;Plan_Shelf,(365/BT$3+Safety_Stock/Avg_Dmd-Plan_Shelf)*Avg_Dmd*Std_Cost*BT$3,0)+Avg_Dmd*365/BT$3/2*Std_Cost*Inv_Cost+BT$3*Setup</f>
        <v>32408.531716144771</v>
      </c>
      <c r="BU6" s="12">
        <f>(Sell_Price-Std_Cost)*(1-$D6)*Lost_Sale_Fact*Avg_Dmd*365+NORMSINV($D6)*SQRT(Dmd_StdDev^2*Leadtime+LT_StdDev^2*Avg_Dmd^2)*Std_Cost*Inv_Cost+IF(365/BU$3+Safety_Stock/Avg_Dmd&gt;Plan_Shelf,(365/BU$3+Safety_Stock/Avg_Dmd-Plan_Shelf)*Avg_Dmd*Std_Cost*BU$3,0)+Avg_Dmd*365/BU$3/2*Std_Cost*Inv_Cost+BU$3*Setup</f>
        <v>32514.968203783304</v>
      </c>
      <c r="BV6" s="12">
        <f>(Sell_Price-Std_Cost)*(1-$D6)*Lost_Sale_Fact*Avg_Dmd*365+NORMSINV($D6)*SQRT(Dmd_StdDev^2*Leadtime+LT_StdDev^2*Avg_Dmd^2)*Std_Cost*Inv_Cost+IF(365/BV$3+Safety_Stock/Avg_Dmd&gt;Plan_Shelf,(365/BV$3+Safety_Stock/Avg_Dmd-Plan_Shelf)*Avg_Dmd*Std_Cost*BV$3,0)+Avg_Dmd*365/BV$3/2*Std_Cost*Inv_Cost+BV$3*Setup</f>
        <v>32622.649363203596</v>
      </c>
      <c r="BW6" s="12">
        <f>(Sell_Price-Std_Cost)*(1-$D6)*Lost_Sale_Fact*Avg_Dmd*365+NORMSINV($D6)*SQRT(Dmd_StdDev^2*Leadtime+LT_StdDev^2*Avg_Dmd^2)*Std_Cost*Inv_Cost+IF(365/BW$3+Safety_Stock/Avg_Dmd&gt;Plan_Shelf,(365/BW$3+Safety_Stock/Avg_Dmd-Plan_Shelf)*Avg_Dmd*Std_Cost*BW$3,0)+Avg_Dmd*365/BW$3/2*Std_Cost*Inv_Cost+BW$3*Setup</f>
        <v>32731.522602640216</v>
      </c>
      <c r="BX6" s="12">
        <f>(Sell_Price-Std_Cost)*(1-$D6)*Lost_Sale_Fact*Avg_Dmd*365+NORMSINV($D6)*SQRT(Dmd_StdDev^2*Leadtime+LT_StdDev^2*Avg_Dmd^2)*Std_Cost*Inv_Cost+IF(365/BX$3+Safety_Stock/Avg_Dmd&gt;Plan_Shelf,(365/BX$3+Safety_Stock/Avg_Dmd-Plan_Shelf)*Avg_Dmd*Std_Cost*BX$3,0)+Avg_Dmd*365/BX$3/2*Std_Cost*Inv_Cost+BX$3*Setup</f>
        <v>32841.538252092483</v>
      </c>
      <c r="BY6" s="12">
        <f>(Sell_Price-Std_Cost)*(1-$D6)*Lost_Sale_Fact*Avg_Dmd*365+NORMSINV($D6)*SQRT(Dmd_StdDev^2*Leadtime+LT_StdDev^2*Avg_Dmd^2)*Std_Cost*Inv_Cost+IF(365/BY$3+Safety_Stock/Avg_Dmd&gt;Plan_Shelf,(365/BY$3+Safety_Stock/Avg_Dmd-Plan_Shelf)*Avg_Dmd*Std_Cost*BY$3,0)+Avg_Dmd*365/BY$3/2*Std_Cost*Inv_Cost+BY$3*Setup</f>
        <v>32952.6493632036</v>
      </c>
      <c r="BZ6" s="12">
        <f>(Sell_Price-Std_Cost)*(1-$D6)*Lost_Sale_Fact*Avg_Dmd*365+NORMSINV($D6)*SQRT(Dmd_StdDev^2*Leadtime+LT_StdDev^2*Avg_Dmd^2)*Std_Cost*Inv_Cost+IF(365/BZ$3+Safety_Stock/Avg_Dmd&gt;Plan_Shelf,(365/BZ$3+Safety_Stock/Avg_Dmd-Plan_Shelf)*Avg_Dmd*Std_Cost*BZ$3,0)+Avg_Dmd*365/BZ$3/2*Std_Cost*Inv_Cost+BZ$3*Setup</f>
        <v>33064.81152536576</v>
      </c>
      <c r="CA6" s="12">
        <f>(Sell_Price-Std_Cost)*(1-$D6)*Lost_Sale_Fact*Avg_Dmd*365+NORMSINV($D6)*SQRT(Dmd_StdDev^2*Leadtime+LT_StdDev^2*Avg_Dmd^2)*Std_Cost*Inv_Cost+IF(365/CA$3+Safety_Stock/Avg_Dmd&gt;Plan_Shelf,(365/CA$3+Safety_Stock/Avg_Dmd-Plan_Shelf)*Avg_Dmd*Std_Cost*CA$3,0)+Avg_Dmd*365/CA$3/2*Std_Cost*Inv_Cost+CA$3*Setup</f>
        <v>33177.982696536928</v>
      </c>
      <c r="CB6" s="12">
        <f>(Sell_Price-Std_Cost)*(1-$D6)*Lost_Sale_Fact*Avg_Dmd*365+NORMSINV($D6)*SQRT(Dmd_StdDev^2*Leadtime+LT_StdDev^2*Avg_Dmd^2)*Std_Cost*Inv_Cost+IF(365/CB$3+Safety_Stock/Avg_Dmd&gt;Plan_Shelf,(365/CB$3+Safety_Stock/Avg_Dmd-Plan_Shelf)*Avg_Dmd*Std_Cost*CB$3,0)+Avg_Dmd*365/CB$3/2*Std_Cost*Inv_Cost+CB$3*Setup</f>
        <v>33292.123047414119</v>
      </c>
      <c r="CC6" s="12">
        <f>(Sell_Price-Std_Cost)*(1-$D6)*Lost_Sale_Fact*Avg_Dmd*365+NORMSINV($D6)*SQRT(Dmd_StdDev^2*Leadtime+LT_StdDev^2*Avg_Dmd^2)*Std_Cost*Inv_Cost+IF(365/CC$3+Safety_Stock/Avg_Dmd&gt;Plan_Shelf,(365/CC$3+Safety_Stock/Avg_Dmd-Plan_Shelf)*Avg_Dmd*Std_Cost*CC$3,0)+Avg_Dmd*365/CC$3/2*Std_Cost*Inv_Cost+CC$3*Setup</f>
        <v>33407.194817749056</v>
      </c>
      <c r="CD6" s="12">
        <f>(Sell_Price-Std_Cost)*(1-$D6)*Lost_Sale_Fact*Avg_Dmd*365+NORMSINV($D6)*SQRT(Dmd_StdDev^2*Leadtime+LT_StdDev^2*Avg_Dmd^2)*Std_Cost*Inv_Cost+IF(365/CD$3+Safety_Stock/Avg_Dmd&gt;Plan_Shelf,(365/CD$3+Safety_Stock/Avg_Dmd-Plan_Shelf)*Avg_Dmd*Std_Cost*CD$3,0)+Avg_Dmd*365/CD$3/2*Std_Cost*Inv_Cost+CD$3*Setup</f>
        <v>33523.162183716413</v>
      </c>
      <c r="CE6" s="12">
        <f>(Sell_Price-Std_Cost)*(1-$D6)*Lost_Sale_Fact*Avg_Dmd*365+NORMSINV($D6)*SQRT(Dmd_StdDev^2*Leadtime+LT_StdDev^2*Avg_Dmd^2)*Std_Cost*Inv_Cost+IF(365/CE$3+Safety_Stock/Avg_Dmd&gt;Plan_Shelf,(365/CE$3+Safety_Stock/Avg_Dmd-Plan_Shelf)*Avg_Dmd*Std_Cost*CE$3,0)+Avg_Dmd*365/CE$3/2*Std_Cost*Inv_Cost+CE$3*Setup</f>
        <v>33639.991135355493</v>
      </c>
      <c r="CF6" s="12">
        <f>(Sell_Price-Std_Cost)*(1-$D6)*Lost_Sale_Fact*Avg_Dmd*365+NORMSINV($D6)*SQRT(Dmd_StdDev^2*Leadtime+LT_StdDev^2*Avg_Dmd^2)*Std_Cost*Inv_Cost+IF(365/CF$3+Safety_Stock/Avg_Dmd&gt;Plan_Shelf,(365/CF$3+Safety_Stock/Avg_Dmd-Plan_Shelf)*Avg_Dmd*Std_Cost*CF$3,0)+Avg_Dmd*365/CF$3/2*Std_Cost*Inv_Cost+CF$3*Setup</f>
        <v>33757.6493632036</v>
      </c>
      <c r="CG6" s="12">
        <f>(Sell_Price-Std_Cost)*(1-$D6)*Lost_Sale_Fact*Avg_Dmd*365+NORMSINV($D6)*SQRT(Dmd_StdDev^2*Leadtime+LT_StdDev^2*Avg_Dmd^2)*Std_Cost*Inv_Cost+IF(365/CG$3+Safety_Stock/Avg_Dmd&gt;Plan_Shelf,(365/CG$3+Safety_Stock/Avg_Dmd-Plan_Shelf)*Avg_Dmd*Std_Cost*CG$3,0)+Avg_Dmd*365/CG$3/2*Std_Cost*Inv_Cost+CG$3*Setup</f>
        <v>33876.106153327055</v>
      </c>
      <c r="CH6" s="12">
        <f>(Sell_Price-Std_Cost)*(1-$D6)*Lost_Sale_Fact*Avg_Dmd*365+NORMSINV($D6)*SQRT(Dmd_StdDev^2*Leadtime+LT_StdDev^2*Avg_Dmd^2)*Std_Cost*Inv_Cost+IF(365/CH$3+Safety_Stock/Avg_Dmd&gt;Plan_Shelf,(365/CH$3+Safety_Stock/Avg_Dmd-Plan_Shelf)*Avg_Dmd*Std_Cost*CH$3,0)+Avg_Dmd*365/CH$3/2*Std_Cost*Inv_Cost+CH$3*Setup</f>
        <v>33995.332290032864</v>
      </c>
      <c r="CI6" s="12">
        <f>(Sell_Price-Std_Cost)*(1-$D6)*Lost_Sale_Fact*Avg_Dmd*365+NORMSINV($D6)*SQRT(Dmd_StdDev^2*Leadtime+LT_StdDev^2*Avg_Dmd^2)*Std_Cost*Inv_Cost+IF(365/CI$3+Safety_Stock/Avg_Dmd&gt;Plan_Shelf,(365/CI$3+Safety_Stock/Avg_Dmd-Plan_Shelf)*Avg_Dmd*Std_Cost*CI$3,0)+Avg_Dmd*365/CI$3/2*Std_Cost*Inv_Cost+CI$3*Setup</f>
        <v>34115.299965613231</v>
      </c>
      <c r="CJ6" s="12">
        <f>(Sell_Price-Std_Cost)*(1-$D6)*Lost_Sale_Fact*Avg_Dmd*365+NORMSINV($D6)*SQRT(Dmd_StdDev^2*Leadtime+LT_StdDev^2*Avg_Dmd^2)*Std_Cost*Inv_Cost+IF(365/CJ$3+Safety_Stock/Avg_Dmd&gt;Plan_Shelf,(365/CJ$3+Safety_Stock/Avg_Dmd-Plan_Shelf)*Avg_Dmd*Std_Cost*CJ$3,0)+Avg_Dmd*365/CJ$3/2*Std_Cost*Inv_Cost+CJ$3*Setup</f>
        <v>34235.982696536928</v>
      </c>
      <c r="CK6" s="12">
        <f>(Sell_Price-Std_Cost)*(1-$D6)*Lost_Sale_Fact*Avg_Dmd*365+NORMSINV($D6)*SQRT(Dmd_StdDev^2*Leadtime+LT_StdDev^2*Avg_Dmd^2)*Std_Cost*Inv_Cost+IF(365/CK$3+Safety_Stock/Avg_Dmd&gt;Plan_Shelf,(365/CK$3+Safety_Stock/Avg_Dmd-Plan_Shelf)*Avg_Dmd*Std_Cost*CK$3,0)+Avg_Dmd*365/CK$3/2*Std_Cost*Inv_Cost+CK$3*Setup</f>
        <v>34357.355245556537</v>
      </c>
      <c r="CL6" s="12">
        <f>(Sell_Price-Std_Cost)*(1-$D6)*Lost_Sale_Fact*Avg_Dmd*365+NORMSINV($D6)*SQRT(Dmd_StdDev^2*Leadtime+LT_StdDev^2*Avg_Dmd^2)*Std_Cost*Inv_Cost+IF(365/CL$3+Safety_Stock/Avg_Dmd&gt;Plan_Shelf,(365/CL$3+Safety_Stock/Avg_Dmd-Plan_Shelf)*Avg_Dmd*Std_Cost*CL$3,0)+Avg_Dmd*365/CL$3/2*Std_Cost*Inv_Cost+CL$3*Setup</f>
        <v>34479.393549250104</v>
      </c>
      <c r="CM6" s="12">
        <f>(Sell_Price-Std_Cost)*(1-$D6)*Lost_Sale_Fact*Avg_Dmd*365+NORMSINV($D6)*SQRT(Dmd_StdDev^2*Leadtime+LT_StdDev^2*Avg_Dmd^2)*Std_Cost*Inv_Cost+IF(365/CM$3+Safety_Stock/Avg_Dmd&gt;Plan_Shelf,(365/CM$3+Safety_Stock/Avg_Dmd-Plan_Shelf)*Avg_Dmd*Std_Cost*CM$3,0)+Avg_Dmd*365/CM$3/2*Std_Cost*Inv_Cost+CM$3*Setup</f>
        <v>34602.074650559916</v>
      </c>
      <c r="CN6" s="12">
        <f>(Sell_Price-Std_Cost)*(1-$D6)*Lost_Sale_Fact*Avg_Dmd*365+NORMSINV($D6)*SQRT(Dmd_StdDev^2*Leadtime+LT_StdDev^2*Avg_Dmd^2)*Std_Cost*Inv_Cost+IF(365/CN$3+Safety_Stock/Avg_Dmd&gt;Plan_Shelf,(365/CN$3+Safety_Stock/Avg_Dmd-Plan_Shelf)*Avg_Dmd*Std_Cost*CN$3,0)+Avg_Dmd*365/CN$3/2*Std_Cost*Inv_Cost+CN$3*Setup</f>
        <v>34725.376635930865</v>
      </c>
      <c r="CO6" s="12">
        <f>(Sell_Price-Std_Cost)*(1-$D6)*Lost_Sale_Fact*Avg_Dmd*365+NORMSINV($D6)*SQRT(Dmd_StdDev^2*Leadtime+LT_StdDev^2*Avg_Dmd^2)*Std_Cost*Inv_Cost+IF(365/CO$3+Safety_Stock/Avg_Dmd&gt;Plan_Shelf,(365/CO$3+Safety_Stock/Avg_Dmd-Plan_Shelf)*Avg_Dmd*Std_Cost*CO$3,0)+Avg_Dmd*365/CO$3/2*Std_Cost*Inv_Cost+CO$3*Setup</f>
        <v>34849.278576686746</v>
      </c>
      <c r="CP6" s="12">
        <f>(Sell_Price-Std_Cost)*(1-$D6)*Lost_Sale_Fact*Avg_Dmd*365+NORMSINV($D6)*SQRT(Dmd_StdDev^2*Leadtime+LT_StdDev^2*Avg_Dmd^2)*Std_Cost*Inv_Cost+IF(365/CP$3+Safety_Stock/Avg_Dmd&gt;Plan_Shelf,(365/CP$3+Safety_Stock/Avg_Dmd-Plan_Shelf)*Avg_Dmd*Std_Cost*CP$3,0)+Avg_Dmd*365/CP$3/2*Std_Cost*Inv_Cost+CP$3*Setup</f>
        <v>34973.760474314709</v>
      </c>
      <c r="CQ6" s="12">
        <f>(Sell_Price-Std_Cost)*(1-$D6)*Lost_Sale_Fact*Avg_Dmd*365+NORMSINV($D6)*SQRT(Dmd_StdDev^2*Leadtime+LT_StdDev^2*Avg_Dmd^2)*Std_Cost*Inv_Cost+IF(365/CQ$3+Safety_Stock/Avg_Dmd&gt;Plan_Shelf,(365/CQ$3+Safety_Stock/Avg_Dmd-Plan_Shelf)*Avg_Dmd*Std_Cost*CQ$3,0)+Avg_Dmd*365/CQ$3/2*Std_Cost*Inv_Cost+CQ$3*Setup</f>
        <v>35098.803209357444</v>
      </c>
      <c r="CR6" s="12">
        <f>(Sell_Price-Std_Cost)*(1-$D6)*Lost_Sale_Fact*Avg_Dmd*365+NORMSINV($D6)*SQRT(Dmd_StdDev^2*Leadtime+LT_StdDev^2*Avg_Dmd^2)*Std_Cost*Inv_Cost+IF(365/CR$3+Safety_Stock/Avg_Dmd&gt;Plan_Shelf,(365/CR$3+Safety_Stock/Avg_Dmd-Plan_Shelf)*Avg_Dmd*Std_Cost*CR$3,0)+Avg_Dmd*365/CR$3/2*Std_Cost*Inv_Cost+CR$3*Setup</f>
        <v>35224.388493638384</v>
      </c>
      <c r="CS6" s="12">
        <f>(Sell_Price-Std_Cost)*(1-$D6)*Lost_Sale_Fact*Avg_Dmd*365+NORMSINV($D6)*SQRT(Dmd_StdDev^2*Leadtime+LT_StdDev^2*Avg_Dmd^2)*Std_Cost*Inv_Cost+IF(365/CS$3+Safety_Stock/Avg_Dmd&gt;Plan_Shelf,(365/CS$3+Safety_Stock/Avg_Dmd-Plan_Shelf)*Avg_Dmd*Std_Cost*CS$3,0)+Avg_Dmd*365/CS$3/2*Std_Cost*Inv_Cost+CS$3*Setup</f>
        <v>35350.498825569186</v>
      </c>
      <c r="CT6" s="12">
        <f>(Sell_Price-Std_Cost)*(1-$D6)*Lost_Sale_Fact*Avg_Dmd*365+NORMSINV($D6)*SQRT(Dmd_StdDev^2*Leadtime+LT_StdDev^2*Avg_Dmd^2)*Std_Cost*Inv_Cost+IF(365/CT$3+Safety_Stock/Avg_Dmd&gt;Plan_Shelf,(365/CT$3+Safety_Stock/Avg_Dmd-Plan_Shelf)*Avg_Dmd*Std_Cost*CT$3,0)+Avg_Dmd*365/CT$3/2*Std_Cost*Inv_Cost+CT$3*Setup</f>
        <v>35477.117448309975</v>
      </c>
      <c r="CU6" s="12">
        <f>(Sell_Price-Std_Cost)*(1-$D6)*Lost_Sale_Fact*Avg_Dmd*365+NORMSINV($D6)*SQRT(Dmd_StdDev^2*Leadtime+LT_StdDev^2*Avg_Dmd^2)*Std_Cost*Inv_Cost+IF(365/CU$3+Safety_Stock/Avg_Dmd&gt;Plan_Shelf,(365/CU$3+Safety_Stock/Avg_Dmd-Plan_Shelf)*Avg_Dmd*Std_Cost*CU$3,0)+Avg_Dmd*365/CU$3/2*Std_Cost*Inv_Cost+CU$3*Setup</f>
        <v>35604.228310572013</v>
      </c>
      <c r="CV6" s="12">
        <f>(Sell_Price-Std_Cost)*(1-$D6)*Lost_Sale_Fact*Avg_Dmd*365+NORMSINV($D6)*SQRT(Dmd_StdDev^2*Leadtime+LT_StdDev^2*Avg_Dmd^2)*Std_Cost*Inv_Cost+IF(365/CV$3+Safety_Stock/Avg_Dmd&gt;Plan_Shelf,(365/CV$3+Safety_Stock/Avg_Dmd-Plan_Shelf)*Avg_Dmd*Std_Cost*CV$3,0)+Avg_Dmd*365/CV$3/2*Std_Cost*Inv_Cost+CV$3*Setup</f>
        <v>35731.816029870264</v>
      </c>
      <c r="CW6" s="12">
        <f>(Sell_Price-Std_Cost)*(1-$D6)*Lost_Sale_Fact*Avg_Dmd*365+NORMSINV($D6)*SQRT(Dmd_StdDev^2*Leadtime+LT_StdDev^2*Avg_Dmd^2)*Std_Cost*Inv_Cost+IF(365/CW$3+Safety_Stock/Avg_Dmd&gt;Plan_Shelf,(365/CW$3+Safety_Stock/Avg_Dmd-Plan_Shelf)*Avg_Dmd*Std_Cost*CW$3,0)+Avg_Dmd*365/CW$3/2*Std_Cost*Inv_Cost+CW$3*Setup</f>
        <v>35859.865858048957</v>
      </c>
      <c r="CX6" s="12">
        <f>(Sell_Price-Std_Cost)*(1-$D6)*Lost_Sale_Fact*Avg_Dmd*365+NORMSINV($D6)*SQRT(Dmd_StdDev^2*Leadtime+LT_StdDev^2*Avg_Dmd^2)*Std_Cost*Inv_Cost+IF(365/CX$3+Safety_Stock/Avg_Dmd&gt;Plan_Shelf,(365/CX$3+Safety_Stock/Avg_Dmd-Plan_Shelf)*Avg_Dmd*Std_Cost*CX$3,0)+Avg_Dmd*365/CX$3/2*Std_Cost*Inv_Cost+CX$3*Setup</f>
        <v>35988.363648917883</v>
      </c>
      <c r="CY6" s="12">
        <f>(Sell_Price-Std_Cost)*(1-$D6)*Lost_Sale_Fact*Avg_Dmd*365+NORMSINV($D6)*SQRT(Dmd_StdDev^2*Leadtime+LT_StdDev^2*Avg_Dmd^2)*Std_Cost*Inv_Cost+IF(365/CY$3+Safety_Stock/Avg_Dmd&gt;Plan_Shelf,(365/CY$3+Safety_Stock/Avg_Dmd-Plan_Shelf)*Avg_Dmd*Std_Cost*CY$3,0)+Avg_Dmd*365/CY$3/2*Std_Cost*Inv_Cost+CY$3*Setup</f>
        <v>36117.295827850059</v>
      </c>
      <c r="CZ6" s="12">
        <f>(Sell_Price-Std_Cost)*(1-$D6)*Lost_Sale_Fact*Avg_Dmd*365+NORMSINV($D6)*SQRT(Dmd_StdDev^2*Leadtime+LT_StdDev^2*Avg_Dmd^2)*Std_Cost*Inv_Cost+IF(365/CZ$3+Safety_Stock/Avg_Dmd&gt;Plan_Shelf,(365/CZ$3+Safety_Stock/Avg_Dmd-Plan_Shelf)*Avg_Dmd*Std_Cost*CZ$3,0)+Avg_Dmd*365/CZ$3/2*Std_Cost*Inv_Cost+CZ$3*Setup</f>
        <v>36246.6493632036</v>
      </c>
      <c r="DA6" s="28">
        <f t="shared" si="0"/>
        <v>30276.97368752792</v>
      </c>
      <c r="DB6" s="43">
        <f t="shared" si="1"/>
        <v>0.997</v>
      </c>
    </row>
    <row r="7" spans="1:108" ht="14.1" customHeight="1" x14ac:dyDescent="0.25">
      <c r="A7" s="53"/>
      <c r="B7" s="51"/>
      <c r="C7" s="51"/>
      <c r="D7" s="9">
        <v>0.996</v>
      </c>
      <c r="E7" s="12">
        <f>(Sell_Price-Std_Cost)*(1-$D7)*Lost_Sale_Fact*Avg_Dmd*365+NORMSINV($D7)*SQRT(Dmd_StdDev^2*Leadtime+LT_StdDev^2*Avg_Dmd^2)*Std_Cost*Inv_Cost+IF(365/E$3+Safety_Stock/Avg_Dmd&gt;Plan_Shelf,(365/E$3+Safety_Stock/Avg_Dmd-Plan_Shelf)*Avg_Dmd*Std_Cost*E$3,0)+Avg_Dmd*365/E$3/2*Std_Cost*Inv_Cost+E$3*Setup</f>
        <v>1330076.6934617183</v>
      </c>
      <c r="F7" s="12">
        <f>(Sell_Price-Std_Cost)*(1-$D7)*Lost_Sale_Fact*Avg_Dmd*365+NORMSINV($D7)*SQRT(Dmd_StdDev^2*Leadtime+LT_StdDev^2*Avg_Dmd^2)*Std_Cost*Inv_Cost+IF(365/F$3+Safety_Stock/Avg_Dmd&gt;Plan_Shelf,(365/F$3+Safety_Stock/Avg_Dmd-Plan_Shelf)*Avg_Dmd*Std_Cost*F$3,0)+Avg_Dmd*365/F$3/2*Std_Cost*Inv_Cost+F$3*Setup</f>
        <v>1166922.8562957107</v>
      </c>
      <c r="G7" s="12">
        <f>(Sell_Price-Std_Cost)*(1-$D7)*Lost_Sale_Fact*Avg_Dmd*365+NORMSINV($D7)*SQRT(Dmd_StdDev^2*Leadtime+LT_StdDev^2*Avg_Dmd^2)*Std_Cost*Inv_Cost+IF(365/G$3+Safety_Stock/Avg_Dmd&gt;Plan_Shelf,(365/G$3+Safety_Stock/Avg_Dmd-Plan_Shelf)*Avg_Dmd*Std_Cost*G$3,0)+Avg_Dmd*365/G$3/2*Std_Cost*Inv_Cost+G$3*Setup</f>
        <v>1071902.3524630363</v>
      </c>
      <c r="H7" s="12">
        <f>(Sell_Price-Std_Cost)*(1-$D7)*Lost_Sale_Fact*Avg_Dmd*365+NORMSINV($D7)*SQRT(Dmd_StdDev^2*Leadtime+LT_StdDev^2*Avg_Dmd^2)*Std_Cost*Inv_Cost+IF(365/H$3+Safety_Stock/Avg_Dmd&gt;Plan_Shelf,(365/H$3+Safety_Stock/Avg_Dmd-Plan_Shelf)*Avg_Dmd*Std_Cost*H$3,0)+Avg_Dmd*365/H$3/2*Std_Cost*Inv_Cost+H$3*Setup</f>
        <v>993915.18196369568</v>
      </c>
      <c r="I7" s="12">
        <f>(Sell_Price-Std_Cost)*(1-$D7)*Lost_Sale_Fact*Avg_Dmd*365+NORMSINV($D7)*SQRT(Dmd_StdDev^2*Leadtime+LT_StdDev^2*Avg_Dmd^2)*Std_Cost*Inv_Cost+IF(365/I$3+Safety_Stock/Avg_Dmd&gt;Plan_Shelf,(365/I$3+Safety_Stock/Avg_Dmd-Plan_Shelf)*Avg_Dmd*Std_Cost*I$3,0)+Avg_Dmd*365/I$3/2*Std_Cost*Inv_Cost+I$3*Setup</f>
        <v>922741.34479768807</v>
      </c>
      <c r="J7" s="12">
        <f>(Sell_Price-Std_Cost)*(1-$D7)*Lost_Sale_Fact*Avg_Dmd*365+NORMSINV($D7)*SQRT(Dmd_StdDev^2*Leadtime+LT_StdDev^2*Avg_Dmd^2)*Std_Cost*Inv_Cost+IF(365/J$3+Safety_Stock/Avg_Dmd&gt;Plan_Shelf,(365/J$3+Safety_Stock/Avg_Dmd-Plan_Shelf)*Avg_Dmd*Std_Cost*J$3,0)+Avg_Dmd*365/J$3/2*Std_Cost*Inv_Cost+J$3*Setup</f>
        <v>854974.17429834709</v>
      </c>
      <c r="K7" s="12">
        <f>(Sell_Price-Std_Cost)*(1-$D7)*Lost_Sale_Fact*Avg_Dmd*365+NORMSINV($D7)*SQRT(Dmd_StdDev^2*Leadtime+LT_StdDev^2*Avg_Dmd^2)*Std_Cost*Inv_Cost+IF(365/K$3+Safety_Stock/Avg_Dmd&gt;Plan_Shelf,(365/K$3+Safety_Stock/Avg_Dmd-Plan_Shelf)*Avg_Dmd*Std_Cost*K$3,0)+Avg_Dmd*365/K$3/2*Std_Cost*Inv_Cost+K$3*Setup</f>
        <v>789153.67046567285</v>
      </c>
      <c r="L7" s="12">
        <f>(Sell_Price-Std_Cost)*(1-$D7)*Lost_Sale_Fact*Avg_Dmd*365+NORMSINV($D7)*SQRT(Dmd_StdDev^2*Leadtime+LT_StdDev^2*Avg_Dmd^2)*Std_Cost*Inv_Cost+IF(365/L$3+Safety_Stock/Avg_Dmd&gt;Plan_Shelf,(365/L$3+Safety_Stock/Avg_Dmd-Plan_Shelf)*Avg_Dmd*Std_Cost*L$3,0)+Avg_Dmd*365/L$3/2*Std_Cost*Inv_Cost+L$3*Setup</f>
        <v>724549.83329966525</v>
      </c>
      <c r="M7" s="12">
        <f>(Sell_Price-Std_Cost)*(1-$D7)*Lost_Sale_Fact*Avg_Dmd*365+NORMSINV($D7)*SQRT(Dmd_StdDev^2*Leadtime+LT_StdDev^2*Avg_Dmd^2)*Std_Cost*Inv_Cost+IF(365/M$3+Safety_Stock/Avg_Dmd&gt;Plan_Shelf,(365/M$3+Safety_Stock/Avg_Dmd-Plan_Shelf)*Avg_Dmd*Std_Cost*M$3,0)+Avg_Dmd*365/M$3/2*Std_Cost*Inv_Cost+M$3*Setup</f>
        <v>660757.10724476899</v>
      </c>
      <c r="N7" s="12">
        <f>(Sell_Price-Std_Cost)*(1-$D7)*Lost_Sale_Fact*Avg_Dmd*365+NORMSINV($D7)*SQRT(Dmd_StdDev^2*Leadtime+LT_StdDev^2*Avg_Dmd^2)*Std_Cost*Inv_Cost+IF(365/N$3+Safety_Stock/Avg_Dmd&gt;Plan_Shelf,(365/N$3+Safety_Stock/Avg_Dmd-Plan_Shelf)*Avg_Dmd*Std_Cost*N$3,0)+Avg_Dmd*365/N$3/2*Std_Cost*Inv_Cost+N$3*Setup</f>
        <v>597532.15896765026</v>
      </c>
      <c r="O7" s="12">
        <f>(Sell_Price-Std_Cost)*(1-$D7)*Lost_Sale_Fact*Avg_Dmd*365+NORMSINV($D7)*SQRT(Dmd_StdDev^2*Leadtime+LT_StdDev^2*Avg_Dmd^2)*Std_Cost*Inv_Cost+IF(365/O$3+Safety_Stock/Avg_Dmd&gt;Plan_Shelf,(365/O$3+Safety_Stock/Avg_Dmd-Plan_Shelf)*Avg_Dmd*Std_Cost*O$3,0)+Avg_Dmd*365/O$3/2*Std_Cost*Inv_Cost+O$3*Setup</f>
        <v>534720.13998346077</v>
      </c>
      <c r="P7" s="12">
        <f>(Sell_Price-Std_Cost)*(1-$D7)*Lost_Sale_Fact*Avg_Dmd*365+NORMSINV($D7)*SQRT(Dmd_StdDev^2*Leadtime+LT_StdDev^2*Avg_Dmd^2)*Std_Cost*Inv_Cost+IF(365/P$3+Safety_Stock/Avg_Dmd&gt;Plan_Shelf,(365/P$3+Safety_Stock/Avg_Dmd-Plan_Shelf)*Avg_Dmd*Std_Cost*P$3,0)+Avg_Dmd*365/P$3/2*Std_Cost*Inv_Cost+P$3*Setup</f>
        <v>472217.81796896853</v>
      </c>
      <c r="Q7" s="12">
        <f>(Sell_Price-Std_Cost)*(1-$D7)*Lost_Sale_Fact*Avg_Dmd*365+NORMSINV($D7)*SQRT(Dmd_StdDev^2*Leadtime+LT_StdDev^2*Avg_Dmd^2)*Std_Cost*Inv_Cost+IF(365/Q$3+Safety_Stock/Avg_Dmd&gt;Plan_Shelf,(365/Q$3+Safety_Stock/Avg_Dmd-Plan_Shelf)*Avg_Dmd*Std_Cost*Q$3,0)+Avg_Dmd*365/Q$3/2*Std_Cost*Inv_Cost+Q$3*Setup</f>
        <v>409953.72439270455</v>
      </c>
      <c r="R7" s="12">
        <f>(Sell_Price-Std_Cost)*(1-$D7)*Lost_Sale_Fact*Avg_Dmd*365+NORMSINV($D7)*SQRT(Dmd_StdDev^2*Leadtime+LT_StdDev^2*Avg_Dmd^2)*Std_Cost*Inv_Cost+IF(365/R$3+Safety_Stock/Avg_Dmd&gt;Plan_Shelf,(365/R$3+Safety_Stock/Avg_Dmd-Plan_Shelf)*Avg_Dmd*Std_Cost*R$3,0)+Avg_Dmd*365/R$3/2*Std_Cost*Inv_Cost+R$3*Setup</f>
        <v>347876.81030362012</v>
      </c>
      <c r="S7" s="12">
        <f>(Sell_Price-Std_Cost)*(1-$D7)*Lost_Sale_Fact*Avg_Dmd*365+NORMSINV($D7)*SQRT(Dmd_StdDev^2*Leadtime+LT_StdDev^2*Avg_Dmd^2)*Std_Cost*Inv_Cost+IF(365/S$3+Safety_Stock/Avg_Dmd&gt;Plan_Shelf,(365/S$3+Safety_Stock/Avg_Dmd-Plan_Shelf)*Avg_Dmd*Std_Cost*S$3,0)+Avg_Dmd*365/S$3/2*Std_Cost*Inv_Cost+S$3*Setup</f>
        <v>285949.63980427914</v>
      </c>
      <c r="T7" s="12">
        <f>(Sell_Price-Std_Cost)*(1-$D7)*Lost_Sale_Fact*Avg_Dmd*365+NORMSINV($D7)*SQRT(Dmd_StdDev^2*Leadtime+LT_StdDev^2*Avg_Dmd^2)*Std_Cost*Inv_Cost+IF(365/T$3+Safety_Stock/Avg_Dmd&gt;Plan_Shelf,(365/T$3+Safety_Stock/Avg_Dmd-Plan_Shelf)*Avg_Dmd*Std_Cost*T$3,0)+Avg_Dmd*365/T$3/2*Std_Cost*Inv_Cost+T$3*Setup</f>
        <v>224144.13597160479</v>
      </c>
      <c r="U7" s="12">
        <f>(Sell_Price-Std_Cost)*(1-$D7)*Lost_Sale_Fact*Avg_Dmd*365+NORMSINV($D7)*SQRT(Dmd_StdDev^2*Leadtime+LT_StdDev^2*Avg_Dmd^2)*Std_Cost*Inv_Cost+IF(365/U$3+Safety_Stock/Avg_Dmd&gt;Plan_Shelf,(365/U$3+Safety_Stock/Avg_Dmd-Plan_Shelf)*Avg_Dmd*Std_Cost*U$3,0)+Avg_Dmd*365/U$3/2*Std_Cost*Inv_Cost+U$3*Setup</f>
        <v>162438.82821736182</v>
      </c>
      <c r="V7" s="12">
        <f>(Sell_Price-Std_Cost)*(1-$D7)*Lost_Sale_Fact*Avg_Dmd*365+NORMSINV($D7)*SQRT(Dmd_StdDev^2*Leadtime+LT_StdDev^2*Avg_Dmd^2)*Std_Cost*Inv_Cost+IF(365/V$3+Safety_Stock/Avg_Dmd&gt;Plan_Shelf,(365/V$3+Safety_Stock/Avg_Dmd-Plan_Shelf)*Avg_Dmd*Std_Cost*V$3,0)+Avg_Dmd*365/V$3/2*Std_Cost*Inv_Cost+V$3*Setup</f>
        <v>100817.01719514525</v>
      </c>
      <c r="W7" s="12">
        <f>(Sell_Price-Std_Cost)*(1-$D7)*Lost_Sale_Fact*Avg_Dmd*365+NORMSINV($D7)*SQRT(Dmd_StdDev^2*Leadtime+LT_StdDev^2*Avg_Dmd^2)*Std_Cost*Inv_Cost+IF(365/W$3+Safety_Stock/Avg_Dmd&gt;Plan_Shelf,(365/W$3+Safety_Stock/Avg_Dmd-Plan_Shelf)*Avg_Dmd*Std_Cost*W$3,0)+Avg_Dmd*365/W$3/2*Std_Cost*Inv_Cost+W$3*Setup</f>
        <v>39265.519210424114</v>
      </c>
      <c r="X7" s="12">
        <f>(Sell_Price-Std_Cost)*(1-$D7)*Lost_Sale_Fact*Avg_Dmd*365+NORMSINV($D7)*SQRT(Dmd_StdDev^2*Leadtime+LT_StdDev^2*Avg_Dmd^2)*Std_Cost*Inv_Cost+IF(365/X$3+Safety_Stock/Avg_Dmd&gt;Plan_Shelf,(365/X$3+Safety_Stock/Avg_Dmd-Plan_Shelf)*Avg_Dmd*Std_Cost*X$3,0)+Avg_Dmd*365/X$3/2*Std_Cost*Inv_Cost+X$3*Setup</f>
        <v>31850.530627725821</v>
      </c>
      <c r="Y7" s="12">
        <f>(Sell_Price-Std_Cost)*(1-$D7)*Lost_Sale_Fact*Avg_Dmd*365+NORMSINV($D7)*SQRT(Dmd_StdDev^2*Leadtime+LT_StdDev^2*Avg_Dmd^2)*Std_Cost*Inv_Cost+IF(365/Y$3+Safety_Stock/Avg_Dmd&gt;Plan_Shelf,(365/Y$3+Safety_Stock/Avg_Dmd-Plan_Shelf)*Avg_Dmd*Std_Cost*Y$3,0)+Avg_Dmd*365/Y$3/2*Std_Cost*Inv_Cost+Y$3*Setup</f>
        <v>31513.863961059153</v>
      </c>
      <c r="Z7" s="12">
        <f>(Sell_Price-Std_Cost)*(1-$D7)*Lost_Sale_Fact*Avg_Dmd*365+NORMSINV($D7)*SQRT(Dmd_StdDev^2*Leadtime+LT_StdDev^2*Avg_Dmd^2)*Std_Cost*Inv_Cost+IF(365/Z$3+Safety_Stock/Avg_Dmd&gt;Plan_Shelf,(365/Z$3+Safety_Stock/Avg_Dmd-Plan_Shelf)*Avg_Dmd*Std_Cost*Z$3,0)+Avg_Dmd*365/Z$3/2*Std_Cost*Inv_Cost+Z$3*Setup</f>
        <v>31221.439718634909</v>
      </c>
      <c r="AA7" s="12">
        <f>(Sell_Price-Std_Cost)*(1-$D7)*Lost_Sale_Fact*Avg_Dmd*365+NORMSINV($D7)*SQRT(Dmd_StdDev^2*Leadtime+LT_StdDev^2*Avg_Dmd^2)*Std_Cost*Inv_Cost+IF(365/AA$3+Safety_Stock/Avg_Dmd&gt;Plan_Shelf,(365/AA$3+Safety_Stock/Avg_Dmd-Plan_Shelf)*Avg_Dmd*Std_Cost*AA$3,0)+Avg_Dmd*365/AA$3/2*Std_Cost*Inv_Cost+AA$3*Setup</f>
        <v>30967.487149464949</v>
      </c>
      <c r="AB7" s="12">
        <f>(Sell_Price-Std_Cost)*(1-$D7)*Lost_Sale_Fact*Avg_Dmd*365+NORMSINV($D7)*SQRT(Dmd_StdDev^2*Leadtime+LT_StdDev^2*Avg_Dmd^2)*Std_Cost*Inv_Cost+IF(365/AB$3+Safety_Stock/Avg_Dmd&gt;Plan_Shelf,(365/AB$3+Safety_Stock/Avg_Dmd-Plan_Shelf)*Avg_Dmd*Std_Cost*AB$3,0)+Avg_Dmd*365/AB$3/2*Std_Cost*Inv_Cost+AB$3*Setup</f>
        <v>30747.197294392485</v>
      </c>
      <c r="AC7" s="12">
        <f>(Sell_Price-Std_Cost)*(1-$D7)*Lost_Sale_Fact*Avg_Dmd*365+NORMSINV($D7)*SQRT(Dmd_StdDev^2*Leadtime+LT_StdDev^2*Avg_Dmd^2)*Std_Cost*Inv_Cost+IF(365/AC$3+Safety_Stock/Avg_Dmd&gt;Plan_Shelf,(365/AC$3+Safety_Stock/Avg_Dmd-Plan_Shelf)*Avg_Dmd*Std_Cost*AC$3,0)+Avg_Dmd*365/AC$3/2*Std_Cost*Inv_Cost+AC$3*Setup</f>
        <v>30556.530627725821</v>
      </c>
      <c r="AD7" s="12">
        <f>(Sell_Price-Std_Cost)*(1-$D7)*Lost_Sale_Fact*Avg_Dmd*365+NORMSINV($D7)*SQRT(Dmd_StdDev^2*Leadtime+LT_StdDev^2*Avg_Dmd^2)*Std_Cost*Inv_Cost+IF(365/AD$3+Safety_Stock/Avg_Dmd&gt;Plan_Shelf,(365/AD$3+Safety_Stock/Avg_Dmd-Plan_Shelf)*Avg_Dmd*Std_Cost*AD$3,0)+Avg_Dmd*365/AD$3/2*Std_Cost*Inv_Cost+AD$3*Setup</f>
        <v>30392.069089264282</v>
      </c>
      <c r="AE7" s="12">
        <f>(Sell_Price-Std_Cost)*(1-$D7)*Lost_Sale_Fact*Avg_Dmd*365+NORMSINV($D7)*SQRT(Dmd_StdDev^2*Leadtime+LT_StdDev^2*Avg_Dmd^2)*Std_Cost*Inv_Cost+IF(365/AE$3+Safety_Stock/Avg_Dmd&gt;Plan_Shelf,(365/AE$3+Safety_Stock/Avg_Dmd-Plan_Shelf)*Avg_Dmd*Std_Cost*AE$3,0)+Avg_Dmd*365/AE$3/2*Std_Cost*Inv_Cost+AE$3*Setup</f>
        <v>30250.900998096193</v>
      </c>
      <c r="AF7" s="12">
        <f>(Sell_Price-Std_Cost)*(1-$D7)*Lost_Sale_Fact*Avg_Dmd*365+NORMSINV($D7)*SQRT(Dmd_StdDev^2*Leadtime+LT_StdDev^2*Avg_Dmd^2)*Std_Cost*Inv_Cost+IF(365/AF$3+Safety_Stock/Avg_Dmd&gt;Plan_Shelf,(365/AF$3+Safety_Stock/Avg_Dmd-Plan_Shelf)*Avg_Dmd*Std_Cost*AF$3,0)+Avg_Dmd*365/AF$3/2*Std_Cost*Inv_Cost+AF$3*Setup</f>
        <v>30130.530627725821</v>
      </c>
      <c r="AG7" s="12">
        <f>(Sell_Price-Std_Cost)*(1-$D7)*Lost_Sale_Fact*Avg_Dmd*365+NORMSINV($D7)*SQRT(Dmd_StdDev^2*Leadtime+LT_StdDev^2*Avg_Dmd^2)*Std_Cost*Inv_Cost+IF(365/AG$3+Safety_Stock/Avg_Dmd&gt;Plan_Shelf,(365/AG$3+Safety_Stock/Avg_Dmd-Plan_Shelf)*Avg_Dmd*Std_Cost*AG$3,0)+Avg_Dmd*365/AG$3/2*Std_Cost*Inv_Cost+AG$3*Setup</f>
        <v>30028.806489794784</v>
      </c>
      <c r="AH7" s="12">
        <f>(Sell_Price-Std_Cost)*(1-$D7)*Lost_Sale_Fact*Avg_Dmd*365+NORMSINV($D7)*SQRT(Dmd_StdDev^2*Leadtime+LT_StdDev^2*Avg_Dmd^2)*Std_Cost*Inv_Cost+IF(365/AH$3+Safety_Stock/Avg_Dmd&gt;Plan_Shelf,(365/AH$3+Safety_Stock/Avg_Dmd-Plan_Shelf)*Avg_Dmd*Std_Cost*AH$3,0)+Avg_Dmd*365/AH$3/2*Std_Cost*Inv_Cost+AH$3*Setup</f>
        <v>29943.863961059153</v>
      </c>
      <c r="AI7" s="12">
        <f>(Sell_Price-Std_Cost)*(1-$D7)*Lost_Sale_Fact*Avg_Dmd*365+NORMSINV($D7)*SQRT(Dmd_StdDev^2*Leadtime+LT_StdDev^2*Avg_Dmd^2)*Std_Cost*Inv_Cost+IF(365/AI$3+Safety_Stock/Avg_Dmd&gt;Plan_Shelf,(365/AI$3+Safety_Stock/Avg_Dmd-Plan_Shelf)*Avg_Dmd*Std_Cost*AI$3,0)+Avg_Dmd*365/AI$3/2*Std_Cost*Inv_Cost+AI$3*Setup</f>
        <v>29874.079014822593</v>
      </c>
      <c r="AJ7" s="12">
        <f>(Sell_Price-Std_Cost)*(1-$D7)*Lost_Sale_Fact*Avg_Dmd*365+NORMSINV($D7)*SQRT(Dmd_StdDev^2*Leadtime+LT_StdDev^2*Avg_Dmd^2)*Std_Cost*Inv_Cost+IF(365/AJ$3+Safety_Stock/Avg_Dmd&gt;Plan_Shelf,(365/AJ$3+Safety_Stock/Avg_Dmd-Plan_Shelf)*Avg_Dmd*Std_Cost*AJ$3,0)+Avg_Dmd*365/AJ$3/2*Std_Cost*Inv_Cost+AJ$3*Setup</f>
        <v>29818.030627725821</v>
      </c>
      <c r="AK7" s="12">
        <f>(Sell_Price-Std_Cost)*(1-$D7)*Lost_Sale_Fact*Avg_Dmd*365+NORMSINV($D7)*SQRT(Dmd_StdDev^2*Leadtime+LT_StdDev^2*Avg_Dmd^2)*Std_Cost*Inv_Cost+IF(365/AK$3+Safety_Stock/Avg_Dmd&gt;Plan_Shelf,(365/AK$3+Safety_Stock/Avg_Dmd-Plan_Shelf)*Avg_Dmd*Std_Cost*AK$3,0)+Avg_Dmd*365/AK$3/2*Std_Cost*Inv_Cost+AK$3*Setup</f>
        <v>29774.470021665213</v>
      </c>
      <c r="AL7" s="12">
        <f>(Sell_Price-Std_Cost)*(1-$D7)*Lost_Sale_Fact*Avg_Dmd*365+NORMSINV($D7)*SQRT(Dmd_StdDev^2*Leadtime+LT_StdDev^2*Avg_Dmd^2)*Std_Cost*Inv_Cost+IF(365/AL$3+Safety_Stock/Avg_Dmd&gt;Plan_Shelf,(365/AL$3+Safety_Stock/Avg_Dmd-Plan_Shelf)*Avg_Dmd*Std_Cost*AL$3,0)+Avg_Dmd*365/AL$3/2*Std_Cost*Inv_Cost+AL$3*Setup</f>
        <v>29742.295333608174</v>
      </c>
      <c r="AM7" s="12">
        <f>(Sell_Price-Std_Cost)*(1-$D7)*Lost_Sale_Fact*Avg_Dmd*365+NORMSINV($D7)*SQRT(Dmd_StdDev^2*Leadtime+LT_StdDev^2*Avg_Dmd^2)*Std_Cost*Inv_Cost+IF(365/AM$3+Safety_Stock/Avg_Dmd&gt;Plan_Shelf,(365/AM$3+Safety_Stock/Avg_Dmd-Plan_Shelf)*Avg_Dmd*Std_Cost*AM$3,0)+Avg_Dmd*365/AM$3/2*Std_Cost*Inv_Cost+AM$3*Setup</f>
        <v>29720.530627725821</v>
      </c>
      <c r="AN7" s="12">
        <f>(Sell_Price-Std_Cost)*(1-$D7)*Lost_Sale_Fact*Avg_Dmd*365+NORMSINV($D7)*SQRT(Dmd_StdDev^2*Leadtime+LT_StdDev^2*Avg_Dmd^2)*Std_Cost*Inv_Cost+IF(365/AN$3+Safety_Stock/Avg_Dmd&gt;Plan_Shelf,(365/AN$3+Safety_Stock/Avg_Dmd-Plan_Shelf)*Avg_Dmd*Std_Cost*AN$3,0)+Avg_Dmd*365/AN$3/2*Std_Cost*Inv_Cost+AN$3*Setup</f>
        <v>29708.308405503598</v>
      </c>
      <c r="AO7" s="12">
        <f>(Sell_Price-Std_Cost)*(1-$D7)*Lost_Sale_Fact*Avg_Dmd*365+NORMSINV($D7)*SQRT(Dmd_StdDev^2*Leadtime+LT_StdDev^2*Avg_Dmd^2)*Std_Cost*Inv_Cost+IF(365/AO$3+Safety_Stock/Avg_Dmd&gt;Plan_Shelf,(365/AO$3+Safety_Stock/Avg_Dmd-Plan_Shelf)*Avg_Dmd*Std_Cost*AO$3,0)+Avg_Dmd*365/AO$3/2*Std_Cost*Inv_Cost+AO$3*Setup</f>
        <v>29704.854952050144</v>
      </c>
      <c r="AP7" s="12">
        <f>(Sell_Price-Std_Cost)*(1-$D7)*Lost_Sale_Fact*Avg_Dmd*365+NORMSINV($D7)*SQRT(Dmd_StdDev^2*Leadtime+LT_StdDev^2*Avg_Dmd^2)*Std_Cost*Inv_Cost+IF(365/AP$3+Safety_Stock/Avg_Dmd&gt;Plan_Shelf,(365/AP$3+Safety_Stock/Avg_Dmd-Plan_Shelf)*Avg_Dmd*Std_Cost*AP$3,0)+Avg_Dmd*365/AP$3/2*Std_Cost*Inv_Cost+AP$3*Setup</f>
        <v>29709.477996146874</v>
      </c>
      <c r="AQ7" s="12">
        <f>(Sell_Price-Std_Cost)*(1-$D7)*Lost_Sale_Fact*Avg_Dmd*365+NORMSINV($D7)*SQRT(Dmd_StdDev^2*Leadtime+LT_StdDev^2*Avg_Dmd^2)*Std_Cost*Inv_Cost+IF(365/AQ$3+Safety_Stock/Avg_Dmd&gt;Plan_Shelf,(365/AQ$3+Safety_Stock/Avg_Dmd-Plan_Shelf)*Avg_Dmd*Std_Cost*AQ$3,0)+Avg_Dmd*365/AQ$3/2*Std_Cost*Inv_Cost+AQ$3*Setup</f>
        <v>29721.556268751461</v>
      </c>
      <c r="AR7" s="12">
        <f>(Sell_Price-Std_Cost)*(1-$D7)*Lost_Sale_Fact*Avg_Dmd*365+NORMSINV($D7)*SQRT(Dmd_StdDev^2*Leadtime+LT_StdDev^2*Avg_Dmd^2)*Std_Cost*Inv_Cost+IF(365/AR$3+Safety_Stock/Avg_Dmd&gt;Plan_Shelf,(365/AR$3+Safety_Stock/Avg_Dmd-Plan_Shelf)*Avg_Dmd*Std_Cost*AR$3,0)+Avg_Dmd*365/AR$3/2*Std_Cost*Inv_Cost+AR$3*Setup</f>
        <v>29740.530627725821</v>
      </c>
      <c r="AS7" s="12">
        <f>(Sell_Price-Std_Cost)*(1-$D7)*Lost_Sale_Fact*Avg_Dmd*365+NORMSINV($D7)*SQRT(Dmd_StdDev^2*Leadtime+LT_StdDev^2*Avg_Dmd^2)*Std_Cost*Inv_Cost+IF(365/AS$3+Safety_Stock/Avg_Dmd&gt;Plan_Shelf,(365/AS$3+Safety_Stock/Avg_Dmd-Plan_Shelf)*Avg_Dmd*Std_Cost*AS$3,0)+Avg_Dmd*365/AS$3/2*Std_Cost*Inv_Cost+AS$3*Setup</f>
        <v>29765.896481384356</v>
      </c>
      <c r="AT7" s="12">
        <f>(Sell_Price-Std_Cost)*(1-$D7)*Lost_Sale_Fact*Avg_Dmd*365+NORMSINV($D7)*SQRT(Dmd_StdDev^2*Leadtime+LT_StdDev^2*Avg_Dmd^2)*Std_Cost*Inv_Cost+IF(365/AT$3+Safety_Stock/Avg_Dmd&gt;Plan_Shelf,(365/AT$3+Safety_Stock/Avg_Dmd-Plan_Shelf)*Avg_Dmd*Std_Cost*AT$3,0)+Avg_Dmd*365/AT$3/2*Std_Cost*Inv_Cost+AT$3*Setup</f>
        <v>29797.197294392485</v>
      </c>
      <c r="AU7" s="12">
        <f>(Sell_Price-Std_Cost)*(1-$D7)*Lost_Sale_Fact*Avg_Dmd*365+NORMSINV($D7)*SQRT(Dmd_StdDev^2*Leadtime+LT_StdDev^2*Avg_Dmd^2)*Std_Cost*Inv_Cost+IF(365/AU$3+Safety_Stock/Avg_Dmd&gt;Plan_Shelf,(365/AU$3+Safety_Stock/Avg_Dmd-Plan_Shelf)*Avg_Dmd*Std_Cost*AU$3,0)+Avg_Dmd*365/AU$3/2*Std_Cost*Inv_Cost+AU$3*Setup</f>
        <v>29834.018999818843</v>
      </c>
      <c r="AV7" s="12">
        <f>(Sell_Price-Std_Cost)*(1-$D7)*Lost_Sale_Fact*Avg_Dmd*365+NORMSINV($D7)*SQRT(Dmd_StdDev^2*Leadtime+LT_StdDev^2*Avg_Dmd^2)*Std_Cost*Inv_Cost+IF(365/AV$3+Safety_Stock/Avg_Dmd&gt;Plan_Shelf,(365/AV$3+Safety_Stock/Avg_Dmd-Plan_Shelf)*Avg_Dmd*Std_Cost*AV$3,0)+Avg_Dmd*365/AV$3/2*Std_Cost*Inv_Cost+AV$3*Setup</f>
        <v>29875.985173180365</v>
      </c>
      <c r="AW7" s="12">
        <f>(Sell_Price-Std_Cost)*(1-$D7)*Lost_Sale_Fact*Avg_Dmd*365+NORMSINV($D7)*SQRT(Dmd_StdDev^2*Leadtime+LT_StdDev^2*Avg_Dmd^2)*Std_Cost*Inv_Cost+IF(365/AW$3+Safety_Stock/Avg_Dmd&gt;Plan_Shelf,(365/AW$3+Safety_Stock/Avg_Dmd-Plan_Shelf)*Avg_Dmd*Std_Cost*AW$3,0)+Avg_Dmd*365/AW$3/2*Std_Cost*Inv_Cost+AW$3*Setup</f>
        <v>29922.752849948043</v>
      </c>
      <c r="AX7" s="12">
        <f>(Sell_Price-Std_Cost)*(1-$D7)*Lost_Sale_Fact*Avg_Dmd*365+NORMSINV($D7)*SQRT(Dmd_StdDev^2*Leadtime+LT_StdDev^2*Avg_Dmd^2)*Std_Cost*Inv_Cost+IF(365/AX$3+Safety_Stock/Avg_Dmd&gt;Plan_Shelf,(365/AX$3+Safety_Stock/Avg_Dmd-Plan_Shelf)*Avg_Dmd*Std_Cost*AX$3,0)+Avg_Dmd*365/AX$3/2*Std_Cost*Inv_Cost+AX$3*Setup</f>
        <v>29974.008888595385</v>
      </c>
      <c r="AY7" s="12">
        <f>(Sell_Price-Std_Cost)*(1-$D7)*Lost_Sale_Fact*Avg_Dmd*365+NORMSINV($D7)*SQRT(Dmd_StdDev^2*Leadtime+LT_StdDev^2*Avg_Dmd^2)*Std_Cost*Inv_Cost+IF(365/AY$3+Safety_Stock/Avg_Dmd&gt;Plan_Shelf,(365/AY$3+Safety_Stock/Avg_Dmd-Plan_Shelf)*Avg_Dmd*Std_Cost*AY$3,0)+Avg_Dmd*365/AY$3/2*Std_Cost*Inv_Cost+AY$3*Setup</f>
        <v>30029.466797938585</v>
      </c>
      <c r="AZ7" s="12">
        <f>(Sell_Price-Std_Cost)*(1-$D7)*Lost_Sale_Fact*Avg_Dmd*365+NORMSINV($D7)*SQRT(Dmd_StdDev^2*Leadtime+LT_StdDev^2*Avg_Dmd^2)*Std_Cost*Inv_Cost+IF(365/AZ$3+Safety_Stock/Avg_Dmd&gt;Plan_Shelf,(365/AZ$3+Safety_Stock/Avg_Dmd-Plan_Shelf)*Avg_Dmd*Std_Cost*AZ$3,0)+Avg_Dmd*365/AZ$3/2*Std_Cost*Inv_Cost+AZ$3*Setup</f>
        <v>30088.863961059153</v>
      </c>
      <c r="BA7" s="12">
        <f>(Sell_Price-Std_Cost)*(1-$D7)*Lost_Sale_Fact*Avg_Dmd*365+NORMSINV($D7)*SQRT(Dmd_StdDev^2*Leadtime+LT_StdDev^2*Avg_Dmd^2)*Std_Cost*Inv_Cost+IF(365/BA$3+Safety_Stock/Avg_Dmd&gt;Plan_Shelf,(365/BA$3+Safety_Stock/Avg_Dmd-Plan_Shelf)*Avg_Dmd*Std_Cost*BA$3,0)+Avg_Dmd*365/BA$3/2*Std_Cost*Inv_Cost+BA$3*Setup</f>
        <v>30151.959199154393</v>
      </c>
      <c r="BB7" s="12">
        <f>(Sell_Price-Std_Cost)*(1-$D7)*Lost_Sale_Fact*Avg_Dmd*365+NORMSINV($D7)*SQRT(Dmd_StdDev^2*Leadtime+LT_StdDev^2*Avg_Dmd^2)*Std_Cost*Inv_Cost+IF(365/BB$3+Safety_Stock/Avg_Dmd&gt;Plan_Shelf,(365/BB$3+Safety_Stock/Avg_Dmd-Plan_Shelf)*Avg_Dmd*Std_Cost*BB$3,0)+Avg_Dmd*365/BB$3/2*Std_Cost*Inv_Cost+BB$3*Setup</f>
        <v>30218.530627725821</v>
      </c>
      <c r="BC7" s="12">
        <f>(Sell_Price-Std_Cost)*(1-$D7)*Lost_Sale_Fact*Avg_Dmd*365+NORMSINV($D7)*SQRT(Dmd_StdDev^2*Leadtime+LT_StdDev^2*Avg_Dmd^2)*Std_Cost*Inv_Cost+IF(365/BC$3+Safety_Stock/Avg_Dmd&gt;Plan_Shelf,(365/BC$3+Safety_Stock/Avg_Dmd-Plan_Shelf)*Avg_Dmd*Std_Cost*BC$3,0)+Avg_Dmd*365/BC$3/2*Std_Cost*Inv_Cost+BC$3*Setup</f>
        <v>30288.373764980723</v>
      </c>
      <c r="BD7" s="12">
        <f>(Sell_Price-Std_Cost)*(1-$D7)*Lost_Sale_Fact*Avg_Dmd*365+NORMSINV($D7)*SQRT(Dmd_StdDev^2*Leadtime+LT_StdDev^2*Avg_Dmd^2)*Std_Cost*Inv_Cost+IF(365/BD$3+Safety_Stock/Avg_Dmd&gt;Plan_Shelf,(365/BD$3+Safety_Stock/Avg_Dmd-Plan_Shelf)*Avg_Dmd*Std_Cost*BD$3,0)+Avg_Dmd*365/BD$3/2*Std_Cost*Inv_Cost+BD$3*Setup</f>
        <v>30361.299858495051</v>
      </c>
      <c r="BE7" s="12">
        <f>(Sell_Price-Std_Cost)*(1-$D7)*Lost_Sale_Fact*Avg_Dmd*365+NORMSINV($D7)*SQRT(Dmd_StdDev^2*Leadtime+LT_StdDev^2*Avg_Dmd^2)*Std_Cost*Inv_Cost+IF(365/BE$3+Safety_Stock/Avg_Dmd&gt;Plan_Shelf,(365/BE$3+Safety_Stock/Avg_Dmd-Plan_Shelf)*Avg_Dmd*Std_Cost*BE$3,0)+Avg_Dmd*365/BE$3/2*Std_Cost*Inv_Cost+BE$3*Setup</f>
        <v>30437.134401310726</v>
      </c>
      <c r="BF7" s="12">
        <f>(Sell_Price-Std_Cost)*(1-$D7)*Lost_Sale_Fact*Avg_Dmd*365+NORMSINV($D7)*SQRT(Dmd_StdDev^2*Leadtime+LT_StdDev^2*Avg_Dmd^2)*Std_Cost*Inv_Cost+IF(365/BF$3+Safety_Stock/Avg_Dmd&gt;Plan_Shelf,(365/BF$3+Safety_Stock/Avg_Dmd-Plan_Shelf)*Avg_Dmd*Std_Cost*BF$3,0)+Avg_Dmd*365/BF$3/2*Std_Cost*Inv_Cost+BF$3*Setup</f>
        <v>30515.715812911007</v>
      </c>
      <c r="BG7" s="12">
        <f>(Sell_Price-Std_Cost)*(1-$D7)*Lost_Sale_Fact*Avg_Dmd*365+NORMSINV($D7)*SQRT(Dmd_StdDev^2*Leadtime+LT_StdDev^2*Avg_Dmd^2)*Std_Cost*Inv_Cost+IF(365/BG$3+Safety_Stock/Avg_Dmd&gt;Plan_Shelf,(365/BG$3+Safety_Stock/Avg_Dmd-Plan_Shelf)*Avg_Dmd*Std_Cost*BG$3,0)+Avg_Dmd*365/BG$3/2*Std_Cost*Inv_Cost+BG$3*Setup</f>
        <v>30596.894264089457</v>
      </c>
      <c r="BH7" s="12">
        <f>(Sell_Price-Std_Cost)*(1-$D7)*Lost_Sale_Fact*Avg_Dmd*365+NORMSINV($D7)*SQRT(Dmd_StdDev^2*Leadtime+LT_StdDev^2*Avg_Dmd^2)*Std_Cost*Inv_Cost+IF(365/BH$3+Safety_Stock/Avg_Dmd&gt;Plan_Shelf,(365/BH$3+Safety_Stock/Avg_Dmd-Plan_Shelf)*Avg_Dmd*Std_Cost*BH$3,0)+Avg_Dmd*365/BH$3/2*Std_Cost*Inv_Cost+BH$3*Setup</f>
        <v>30680.530627725821</v>
      </c>
      <c r="BI7" s="12">
        <f>(Sell_Price-Std_Cost)*(1-$D7)*Lost_Sale_Fact*Avg_Dmd*365+NORMSINV($D7)*SQRT(Dmd_StdDev^2*Leadtime+LT_StdDev^2*Avg_Dmd^2)*Std_Cost*Inv_Cost+IF(365/BI$3+Safety_Stock/Avg_Dmd&gt;Plan_Shelf,(365/BI$3+Safety_Stock/Avg_Dmd-Plan_Shelf)*Avg_Dmd*Std_Cost*BI$3,0)+Avg_Dmd*365/BI$3/2*Std_Cost*Inv_Cost+BI$3*Setup</f>
        <v>30766.495540006523</v>
      </c>
      <c r="BJ7" s="12">
        <f>(Sell_Price-Std_Cost)*(1-$D7)*Lost_Sale_Fact*Avg_Dmd*365+NORMSINV($D7)*SQRT(Dmd_StdDev^2*Leadtime+LT_StdDev^2*Avg_Dmd^2)*Std_Cost*Inv_Cost+IF(365/BJ$3+Safety_Stock/Avg_Dmd&gt;Plan_Shelf,(365/BJ$3+Safety_Stock/Avg_Dmd-Plan_Shelf)*Avg_Dmd*Std_Cost*BJ$3,0)+Avg_Dmd*365/BJ$3/2*Std_Cost*Inv_Cost+BJ$3*Setup</f>
        <v>30854.668558760302</v>
      </c>
      <c r="BK7" s="12">
        <f>(Sell_Price-Std_Cost)*(1-$D7)*Lost_Sale_Fact*Avg_Dmd*365+NORMSINV($D7)*SQRT(Dmd_StdDev^2*Leadtime+LT_StdDev^2*Avg_Dmd^2)*Std_Cost*Inv_Cost+IF(365/BK$3+Safety_Stock/Avg_Dmd&gt;Plan_Shelf,(365/BK$3+Safety_Stock/Avg_Dmd-Plan_Shelf)*Avg_Dmd*Std_Cost*BK$3,0)+Avg_Dmd*365/BK$3/2*Std_Cost*Inv_Cost+BK$3*Setup</f>
        <v>30944.937407386838</v>
      </c>
      <c r="BL7" s="12">
        <f>(Sell_Price-Std_Cost)*(1-$D7)*Lost_Sale_Fact*Avg_Dmd*365+NORMSINV($D7)*SQRT(Dmd_StdDev^2*Leadtime+LT_StdDev^2*Avg_Dmd^2)*Std_Cost*Inv_Cost+IF(365/BL$3+Safety_Stock/Avg_Dmd&gt;Plan_Shelf,(365/BL$3+Safety_Stock/Avg_Dmd-Plan_Shelf)*Avg_Dmd*Std_Cost*BL$3,0)+Avg_Dmd*365/BL$3/2*Std_Cost*Inv_Cost+BL$3*Setup</f>
        <v>31037.197294392488</v>
      </c>
      <c r="BM7" s="12">
        <f>(Sell_Price-Std_Cost)*(1-$D7)*Lost_Sale_Fact*Avg_Dmd*365+NORMSINV($D7)*SQRT(Dmd_StdDev^2*Leadtime+LT_StdDev^2*Avg_Dmd^2)*Std_Cost*Inv_Cost+IF(365/BM$3+Safety_Stock/Avg_Dmd&gt;Plan_Shelf,(365/BM$3+Safety_Stock/Avg_Dmd-Plan_Shelf)*Avg_Dmd*Std_Cost*BM$3,0)+Avg_Dmd*365/BM$3/2*Std_Cost*Inv_Cost+BM$3*Setup</f>
        <v>31131.350299856967</v>
      </c>
      <c r="BN7" s="12">
        <f>(Sell_Price-Std_Cost)*(1-$D7)*Lost_Sale_Fact*Avg_Dmd*365+NORMSINV($D7)*SQRT(Dmd_StdDev^2*Leadtime+LT_StdDev^2*Avg_Dmd^2)*Std_Cost*Inv_Cost+IF(365/BN$3+Safety_Stock/Avg_Dmd&gt;Plan_Shelf,(365/BN$3+Safety_Stock/Avg_Dmd-Plan_Shelf)*Avg_Dmd*Std_Cost*BN$3,0)+Avg_Dmd*365/BN$3/2*Std_Cost*Inv_Cost+BN$3*Setup</f>
        <v>31227.304821274207</v>
      </c>
      <c r="BO7" s="12">
        <f>(Sell_Price-Std_Cost)*(1-$D7)*Lost_Sale_Fact*Avg_Dmd*365+NORMSINV($D7)*SQRT(Dmd_StdDev^2*Leadtime+LT_StdDev^2*Avg_Dmd^2)*Std_Cost*Inv_Cost+IF(365/BO$3+Safety_Stock/Avg_Dmd&gt;Plan_Shelf,(365/BO$3+Safety_Stock/Avg_Dmd-Plan_Shelf)*Avg_Dmd*Std_Cost*BO$3,0)+Avg_Dmd*365/BO$3/2*Std_Cost*Inv_Cost+BO$3*Setup</f>
        <v>31324.975072170266</v>
      </c>
      <c r="BP7" s="12">
        <f>(Sell_Price-Std_Cost)*(1-$D7)*Lost_Sale_Fact*Avg_Dmd*365+NORMSINV($D7)*SQRT(Dmd_StdDev^2*Leadtime+LT_StdDev^2*Avg_Dmd^2)*Std_Cost*Inv_Cost+IF(365/BP$3+Safety_Stock/Avg_Dmd&gt;Plan_Shelf,(365/BP$3+Safety_Stock/Avg_Dmd-Plan_Shelf)*Avg_Dmd*Std_Cost*BP$3,0)+Avg_Dmd*365/BP$3/2*Std_Cost*Inv_Cost+BP$3*Setup</f>
        <v>31424.280627725821</v>
      </c>
      <c r="BQ7" s="12">
        <f>(Sell_Price-Std_Cost)*(1-$D7)*Lost_Sale_Fact*Avg_Dmd*365+NORMSINV($D7)*SQRT(Dmd_StdDev^2*Leadtime+LT_StdDev^2*Avg_Dmd^2)*Std_Cost*Inv_Cost+IF(365/BQ$3+Safety_Stock/Avg_Dmd&gt;Plan_Shelf,(365/BQ$3+Safety_Stock/Avg_Dmd-Plan_Shelf)*Avg_Dmd*Std_Cost*BQ$3,0)+Avg_Dmd*365/BQ$3/2*Std_Cost*Inv_Cost+BQ$3*Setup</f>
        <v>31525.146012341203</v>
      </c>
      <c r="BR7" s="12">
        <f>(Sell_Price-Std_Cost)*(1-$D7)*Lost_Sale_Fact*Avg_Dmd*365+NORMSINV($D7)*SQRT(Dmd_StdDev^2*Leadtime+LT_StdDev^2*Avg_Dmd^2)*Std_Cost*Inv_Cost+IF(365/BR$3+Safety_Stock/Avg_Dmd&gt;Plan_Shelf,(365/BR$3+Safety_Stock/Avg_Dmd-Plan_Shelf)*Avg_Dmd*Std_Cost*BR$3,0)+Avg_Dmd*365/BR$3/2*Std_Cost*Inv_Cost+BR$3*Setup</f>
        <v>31627.500324695517</v>
      </c>
      <c r="BS7" s="12">
        <f>(Sell_Price-Std_Cost)*(1-$D7)*Lost_Sale_Fact*Avg_Dmd*365+NORMSINV($D7)*SQRT(Dmd_StdDev^2*Leadtime+LT_StdDev^2*Avg_Dmd^2)*Std_Cost*Inv_Cost+IF(365/BS$3+Safety_Stock/Avg_Dmd&gt;Plan_Shelf,(365/BS$3+Safety_Stock/Avg_Dmd-Plan_Shelf)*Avg_Dmd*Std_Cost*BS$3,0)+Avg_Dmd*365/BS$3/2*Std_Cost*Inv_Cost+BS$3*Setup</f>
        <v>31731.276896382537</v>
      </c>
      <c r="BT7" s="12">
        <f>(Sell_Price-Std_Cost)*(1-$D7)*Lost_Sale_Fact*Avg_Dmd*365+NORMSINV($D7)*SQRT(Dmd_StdDev^2*Leadtime+LT_StdDev^2*Avg_Dmd^2)*Std_Cost*Inv_Cost+IF(365/BT$3+Safety_Stock/Avg_Dmd&gt;Plan_Shelf,(365/BT$3+Safety_Stock/Avg_Dmd-Plan_Shelf)*Avg_Dmd*Std_Cost*BT$3,0)+Avg_Dmd*365/BT$3/2*Std_Cost*Inv_Cost+BT$3*Setup</f>
        <v>31836.412980666995</v>
      </c>
      <c r="BU7" s="12">
        <f>(Sell_Price-Std_Cost)*(1-$D7)*Lost_Sale_Fact*Avg_Dmd*365+NORMSINV($D7)*SQRT(Dmd_StdDev^2*Leadtime+LT_StdDev^2*Avg_Dmd^2)*Std_Cost*Inv_Cost+IF(365/BU$3+Safety_Stock/Avg_Dmd&gt;Plan_Shelf,(365/BU$3+Safety_Stock/Avg_Dmd-Plan_Shelf)*Avg_Dmd*Std_Cost*BU$3,0)+Avg_Dmd*365/BU$3/2*Std_Cost*Inv_Cost+BU$3*Setup</f>
        <v>31942.849468305529</v>
      </c>
      <c r="BV7" s="12">
        <f>(Sell_Price-Std_Cost)*(1-$D7)*Lost_Sale_Fact*Avg_Dmd*365+NORMSINV($D7)*SQRT(Dmd_StdDev^2*Leadtime+LT_StdDev^2*Avg_Dmd^2)*Std_Cost*Inv_Cost+IF(365/BV$3+Safety_Stock/Avg_Dmd&gt;Plan_Shelf,(365/BV$3+Safety_Stock/Avg_Dmd-Plan_Shelf)*Avg_Dmd*Std_Cost*BV$3,0)+Avg_Dmd*365/BV$3/2*Std_Cost*Inv_Cost+BV$3*Setup</f>
        <v>32050.530627725821</v>
      </c>
      <c r="BW7" s="12">
        <f>(Sell_Price-Std_Cost)*(1-$D7)*Lost_Sale_Fact*Avg_Dmd*365+NORMSINV($D7)*SQRT(Dmd_StdDev^2*Leadtime+LT_StdDev^2*Avg_Dmd^2)*Std_Cost*Inv_Cost+IF(365/BW$3+Safety_Stock/Avg_Dmd&gt;Plan_Shelf,(365/BW$3+Safety_Stock/Avg_Dmd-Plan_Shelf)*Avg_Dmd*Std_Cost*BW$3,0)+Avg_Dmd*365/BW$3/2*Std_Cost*Inv_Cost+BW$3*Setup</f>
        <v>32159.40386716244</v>
      </c>
      <c r="BX7" s="12">
        <f>(Sell_Price-Std_Cost)*(1-$D7)*Lost_Sale_Fact*Avg_Dmd*365+NORMSINV($D7)*SQRT(Dmd_StdDev^2*Leadtime+LT_StdDev^2*Avg_Dmd^2)*Std_Cost*Inv_Cost+IF(365/BX$3+Safety_Stock/Avg_Dmd&gt;Plan_Shelf,(365/BX$3+Safety_Stock/Avg_Dmd-Plan_Shelf)*Avg_Dmd*Std_Cost*BX$3,0)+Avg_Dmd*365/BX$3/2*Std_Cost*Inv_Cost+BX$3*Setup</f>
        <v>32269.419516614711</v>
      </c>
      <c r="BY7" s="12">
        <f>(Sell_Price-Std_Cost)*(1-$D7)*Lost_Sale_Fact*Avg_Dmd*365+NORMSINV($D7)*SQRT(Dmd_StdDev^2*Leadtime+LT_StdDev^2*Avg_Dmd^2)*Std_Cost*Inv_Cost+IF(365/BY$3+Safety_Stock/Avg_Dmd&gt;Plan_Shelf,(365/BY$3+Safety_Stock/Avg_Dmd-Plan_Shelf)*Avg_Dmd*Std_Cost*BY$3,0)+Avg_Dmd*365/BY$3/2*Std_Cost*Inv_Cost+BY$3*Setup</f>
        <v>32380.530627725821</v>
      </c>
      <c r="BZ7" s="12">
        <f>(Sell_Price-Std_Cost)*(1-$D7)*Lost_Sale_Fact*Avg_Dmd*365+NORMSINV($D7)*SQRT(Dmd_StdDev^2*Leadtime+LT_StdDev^2*Avg_Dmd^2)*Std_Cost*Inv_Cost+IF(365/BZ$3+Safety_Stock/Avg_Dmd&gt;Plan_Shelf,(365/BZ$3+Safety_Stock/Avg_Dmd-Plan_Shelf)*Avg_Dmd*Std_Cost*BZ$3,0)+Avg_Dmd*365/BZ$3/2*Std_Cost*Inv_Cost+BZ$3*Setup</f>
        <v>32492.692789887984</v>
      </c>
      <c r="CA7" s="12">
        <f>(Sell_Price-Std_Cost)*(1-$D7)*Lost_Sale_Fact*Avg_Dmd*365+NORMSINV($D7)*SQRT(Dmd_StdDev^2*Leadtime+LT_StdDev^2*Avg_Dmd^2)*Std_Cost*Inv_Cost+IF(365/CA$3+Safety_Stock/Avg_Dmd&gt;Plan_Shelf,(365/CA$3+Safety_Stock/Avg_Dmd-Plan_Shelf)*Avg_Dmd*Std_Cost*CA$3,0)+Avg_Dmd*365/CA$3/2*Std_Cost*Inv_Cost+CA$3*Setup</f>
        <v>32605.863961059153</v>
      </c>
      <c r="CB7" s="12">
        <f>(Sell_Price-Std_Cost)*(1-$D7)*Lost_Sale_Fact*Avg_Dmd*365+NORMSINV($D7)*SQRT(Dmd_StdDev^2*Leadtime+LT_StdDev^2*Avg_Dmd^2)*Std_Cost*Inv_Cost+IF(365/CB$3+Safety_Stock/Avg_Dmd&gt;Plan_Shelf,(365/CB$3+Safety_Stock/Avg_Dmd-Plan_Shelf)*Avg_Dmd*Std_Cost*CB$3,0)+Avg_Dmd*365/CB$3/2*Std_Cost*Inv_Cost+CB$3*Setup</f>
        <v>32720.004311936347</v>
      </c>
      <c r="CC7" s="12">
        <f>(Sell_Price-Std_Cost)*(1-$D7)*Lost_Sale_Fact*Avg_Dmd*365+NORMSINV($D7)*SQRT(Dmd_StdDev^2*Leadtime+LT_StdDev^2*Avg_Dmd^2)*Std_Cost*Inv_Cost+IF(365/CC$3+Safety_Stock/Avg_Dmd&gt;Plan_Shelf,(365/CC$3+Safety_Stock/Avg_Dmd-Plan_Shelf)*Avg_Dmd*Std_Cost*CC$3,0)+Avg_Dmd*365/CC$3/2*Std_Cost*Inv_Cost+CC$3*Setup</f>
        <v>32835.076082271276</v>
      </c>
      <c r="CD7" s="12">
        <f>(Sell_Price-Std_Cost)*(1-$D7)*Lost_Sale_Fact*Avg_Dmd*365+NORMSINV($D7)*SQRT(Dmd_StdDev^2*Leadtime+LT_StdDev^2*Avg_Dmd^2)*Std_Cost*Inv_Cost+IF(365/CD$3+Safety_Stock/Avg_Dmd&gt;Plan_Shelf,(365/CD$3+Safety_Stock/Avg_Dmd-Plan_Shelf)*Avg_Dmd*Std_Cost*CD$3,0)+Avg_Dmd*365/CD$3/2*Std_Cost*Inv_Cost+CD$3*Setup</f>
        <v>32951.043448238641</v>
      </c>
      <c r="CE7" s="12">
        <f>(Sell_Price-Std_Cost)*(1-$D7)*Lost_Sale_Fact*Avg_Dmd*365+NORMSINV($D7)*SQRT(Dmd_StdDev^2*Leadtime+LT_StdDev^2*Avg_Dmd^2)*Std_Cost*Inv_Cost+IF(365/CE$3+Safety_Stock/Avg_Dmd&gt;Plan_Shelf,(365/CE$3+Safety_Stock/Avg_Dmd-Plan_Shelf)*Avg_Dmd*Std_Cost*CE$3,0)+Avg_Dmd*365/CE$3/2*Std_Cost*Inv_Cost+CE$3*Setup</f>
        <v>33067.87239987772</v>
      </c>
      <c r="CF7" s="12">
        <f>(Sell_Price-Std_Cost)*(1-$D7)*Lost_Sale_Fact*Avg_Dmd*365+NORMSINV($D7)*SQRT(Dmd_StdDev^2*Leadtime+LT_StdDev^2*Avg_Dmd^2)*Std_Cost*Inv_Cost+IF(365/CF$3+Safety_Stock/Avg_Dmd&gt;Plan_Shelf,(365/CF$3+Safety_Stock/Avg_Dmd-Plan_Shelf)*Avg_Dmd*Std_Cost*CF$3,0)+Avg_Dmd*365/CF$3/2*Std_Cost*Inv_Cost+CF$3*Setup</f>
        <v>33185.530627725821</v>
      </c>
      <c r="CG7" s="12">
        <f>(Sell_Price-Std_Cost)*(1-$D7)*Lost_Sale_Fact*Avg_Dmd*365+NORMSINV($D7)*SQRT(Dmd_StdDev^2*Leadtime+LT_StdDev^2*Avg_Dmd^2)*Std_Cost*Inv_Cost+IF(365/CG$3+Safety_Stock/Avg_Dmd&gt;Plan_Shelf,(365/CG$3+Safety_Stock/Avg_Dmd-Plan_Shelf)*Avg_Dmd*Std_Cost*CG$3,0)+Avg_Dmd*365/CG$3/2*Std_Cost*Inv_Cost+CG$3*Setup</f>
        <v>33303.987417849276</v>
      </c>
      <c r="CH7" s="12">
        <f>(Sell_Price-Std_Cost)*(1-$D7)*Lost_Sale_Fact*Avg_Dmd*365+NORMSINV($D7)*SQRT(Dmd_StdDev^2*Leadtime+LT_StdDev^2*Avg_Dmd^2)*Std_Cost*Inv_Cost+IF(365/CH$3+Safety_Stock/Avg_Dmd&gt;Plan_Shelf,(365/CH$3+Safety_Stock/Avg_Dmd-Plan_Shelf)*Avg_Dmd*Std_Cost*CH$3,0)+Avg_Dmd*365/CH$3/2*Std_Cost*Inv_Cost+CH$3*Setup</f>
        <v>33423.213554555085</v>
      </c>
      <c r="CI7" s="12">
        <f>(Sell_Price-Std_Cost)*(1-$D7)*Lost_Sale_Fact*Avg_Dmd*365+NORMSINV($D7)*SQRT(Dmd_StdDev^2*Leadtime+LT_StdDev^2*Avg_Dmd^2)*Std_Cost*Inv_Cost+IF(365/CI$3+Safety_Stock/Avg_Dmd&gt;Plan_Shelf,(365/CI$3+Safety_Stock/Avg_Dmd-Plan_Shelf)*Avg_Dmd*Std_Cost*CI$3,0)+Avg_Dmd*365/CI$3/2*Std_Cost*Inv_Cost+CI$3*Setup</f>
        <v>33543.181230135458</v>
      </c>
      <c r="CJ7" s="12">
        <f>(Sell_Price-Std_Cost)*(1-$D7)*Lost_Sale_Fact*Avg_Dmd*365+NORMSINV($D7)*SQRT(Dmd_StdDev^2*Leadtime+LT_StdDev^2*Avg_Dmd^2)*Std_Cost*Inv_Cost+IF(365/CJ$3+Safety_Stock/Avg_Dmd&gt;Plan_Shelf,(365/CJ$3+Safety_Stock/Avg_Dmd-Plan_Shelf)*Avg_Dmd*Std_Cost*CJ$3,0)+Avg_Dmd*365/CJ$3/2*Std_Cost*Inv_Cost+CJ$3*Setup</f>
        <v>33663.863961059149</v>
      </c>
      <c r="CK7" s="12">
        <f>(Sell_Price-Std_Cost)*(1-$D7)*Lost_Sale_Fact*Avg_Dmd*365+NORMSINV($D7)*SQRT(Dmd_StdDev^2*Leadtime+LT_StdDev^2*Avg_Dmd^2)*Std_Cost*Inv_Cost+IF(365/CK$3+Safety_Stock/Avg_Dmd&gt;Plan_Shelf,(365/CK$3+Safety_Stock/Avg_Dmd-Plan_Shelf)*Avg_Dmd*Std_Cost*CK$3,0)+Avg_Dmd*365/CK$3/2*Std_Cost*Inv_Cost+CK$3*Setup</f>
        <v>33785.236510078757</v>
      </c>
      <c r="CL7" s="12">
        <f>(Sell_Price-Std_Cost)*(1-$D7)*Lost_Sale_Fact*Avg_Dmd*365+NORMSINV($D7)*SQRT(Dmd_StdDev^2*Leadtime+LT_StdDev^2*Avg_Dmd^2)*Std_Cost*Inv_Cost+IF(365/CL$3+Safety_Stock/Avg_Dmd&gt;Plan_Shelf,(365/CL$3+Safety_Stock/Avg_Dmd-Plan_Shelf)*Avg_Dmd*Std_Cost*CL$3,0)+Avg_Dmd*365/CL$3/2*Std_Cost*Inv_Cost+CL$3*Setup</f>
        <v>33907.274813772332</v>
      </c>
      <c r="CM7" s="12">
        <f>(Sell_Price-Std_Cost)*(1-$D7)*Lost_Sale_Fact*Avg_Dmd*365+NORMSINV($D7)*SQRT(Dmd_StdDev^2*Leadtime+LT_StdDev^2*Avg_Dmd^2)*Std_Cost*Inv_Cost+IF(365/CM$3+Safety_Stock/Avg_Dmd&gt;Plan_Shelf,(365/CM$3+Safety_Stock/Avg_Dmd-Plan_Shelf)*Avg_Dmd*Std_Cost*CM$3,0)+Avg_Dmd*365/CM$3/2*Std_Cost*Inv_Cost+CM$3*Setup</f>
        <v>34029.955915082144</v>
      </c>
      <c r="CN7" s="12">
        <f>(Sell_Price-Std_Cost)*(1-$D7)*Lost_Sale_Fact*Avg_Dmd*365+NORMSINV($D7)*SQRT(Dmd_StdDev^2*Leadtime+LT_StdDev^2*Avg_Dmd^2)*Std_Cost*Inv_Cost+IF(365/CN$3+Safety_Stock/Avg_Dmd&gt;Plan_Shelf,(365/CN$3+Safety_Stock/Avg_Dmd-Plan_Shelf)*Avg_Dmd*Std_Cost*CN$3,0)+Avg_Dmd*365/CN$3/2*Std_Cost*Inv_Cost+CN$3*Setup</f>
        <v>34153.257900453093</v>
      </c>
      <c r="CO7" s="12">
        <f>(Sell_Price-Std_Cost)*(1-$D7)*Lost_Sale_Fact*Avg_Dmd*365+NORMSINV($D7)*SQRT(Dmd_StdDev^2*Leadtime+LT_StdDev^2*Avg_Dmd^2)*Std_Cost*Inv_Cost+IF(365/CO$3+Safety_Stock/Avg_Dmd&gt;Plan_Shelf,(365/CO$3+Safety_Stock/Avg_Dmd-Plan_Shelf)*Avg_Dmd*Std_Cost*CO$3,0)+Avg_Dmd*365/CO$3/2*Std_Cost*Inv_Cost+CO$3*Setup</f>
        <v>34277.159841208966</v>
      </c>
      <c r="CP7" s="12">
        <f>(Sell_Price-Std_Cost)*(1-$D7)*Lost_Sale_Fact*Avg_Dmd*365+NORMSINV($D7)*SQRT(Dmd_StdDev^2*Leadtime+LT_StdDev^2*Avg_Dmd^2)*Std_Cost*Inv_Cost+IF(365/CP$3+Safety_Stock/Avg_Dmd&gt;Plan_Shelf,(365/CP$3+Safety_Stock/Avg_Dmd-Plan_Shelf)*Avg_Dmd*Std_Cost*CP$3,0)+Avg_Dmd*365/CP$3/2*Std_Cost*Inv_Cost+CP$3*Setup</f>
        <v>34401.64173883693</v>
      </c>
      <c r="CQ7" s="12">
        <f>(Sell_Price-Std_Cost)*(1-$D7)*Lost_Sale_Fact*Avg_Dmd*365+NORMSINV($D7)*SQRT(Dmd_StdDev^2*Leadtime+LT_StdDev^2*Avg_Dmd^2)*Std_Cost*Inv_Cost+IF(365/CQ$3+Safety_Stock/Avg_Dmd&gt;Plan_Shelf,(365/CQ$3+Safety_Stock/Avg_Dmd-Plan_Shelf)*Avg_Dmd*Std_Cost*CQ$3,0)+Avg_Dmd*365/CQ$3/2*Std_Cost*Inv_Cost+CQ$3*Setup</f>
        <v>34526.684473879664</v>
      </c>
      <c r="CR7" s="12">
        <f>(Sell_Price-Std_Cost)*(1-$D7)*Lost_Sale_Fact*Avg_Dmd*365+NORMSINV($D7)*SQRT(Dmd_StdDev^2*Leadtime+LT_StdDev^2*Avg_Dmd^2)*Std_Cost*Inv_Cost+IF(365/CR$3+Safety_Stock/Avg_Dmd&gt;Plan_Shelf,(365/CR$3+Safety_Stock/Avg_Dmd-Plan_Shelf)*Avg_Dmd*Std_Cost*CR$3,0)+Avg_Dmd*365/CR$3/2*Std_Cost*Inv_Cost+CR$3*Setup</f>
        <v>34652.269758160604</v>
      </c>
      <c r="CS7" s="12">
        <f>(Sell_Price-Std_Cost)*(1-$D7)*Lost_Sale_Fact*Avg_Dmd*365+NORMSINV($D7)*SQRT(Dmd_StdDev^2*Leadtime+LT_StdDev^2*Avg_Dmd^2)*Std_Cost*Inv_Cost+IF(365/CS$3+Safety_Stock/Avg_Dmd&gt;Plan_Shelf,(365/CS$3+Safety_Stock/Avg_Dmd-Plan_Shelf)*Avg_Dmd*Std_Cost*CS$3,0)+Avg_Dmd*365/CS$3/2*Std_Cost*Inv_Cost+CS$3*Setup</f>
        <v>34778.380090091414</v>
      </c>
      <c r="CT7" s="12">
        <f>(Sell_Price-Std_Cost)*(1-$D7)*Lost_Sale_Fact*Avg_Dmd*365+NORMSINV($D7)*SQRT(Dmd_StdDev^2*Leadtime+LT_StdDev^2*Avg_Dmd^2)*Std_Cost*Inv_Cost+IF(365/CT$3+Safety_Stock/Avg_Dmd&gt;Plan_Shelf,(365/CT$3+Safety_Stock/Avg_Dmd-Plan_Shelf)*Avg_Dmd*Std_Cost*CT$3,0)+Avg_Dmd*365/CT$3/2*Std_Cost*Inv_Cost+CT$3*Setup</f>
        <v>34904.998712832203</v>
      </c>
      <c r="CU7" s="12">
        <f>(Sell_Price-Std_Cost)*(1-$D7)*Lost_Sale_Fact*Avg_Dmd*365+NORMSINV($D7)*SQRT(Dmd_StdDev^2*Leadtime+LT_StdDev^2*Avg_Dmd^2)*Std_Cost*Inv_Cost+IF(365/CU$3+Safety_Stock/Avg_Dmd&gt;Plan_Shelf,(365/CU$3+Safety_Stock/Avg_Dmd-Plan_Shelf)*Avg_Dmd*Std_Cost*CU$3,0)+Avg_Dmd*365/CU$3/2*Std_Cost*Inv_Cost+CU$3*Setup</f>
        <v>35032.10957509424</v>
      </c>
      <c r="CV7" s="12">
        <f>(Sell_Price-Std_Cost)*(1-$D7)*Lost_Sale_Fact*Avg_Dmd*365+NORMSINV($D7)*SQRT(Dmd_StdDev^2*Leadtime+LT_StdDev^2*Avg_Dmd^2)*Std_Cost*Inv_Cost+IF(365/CV$3+Safety_Stock/Avg_Dmd&gt;Plan_Shelf,(365/CV$3+Safety_Stock/Avg_Dmd-Plan_Shelf)*Avg_Dmd*Std_Cost*CV$3,0)+Avg_Dmd*365/CV$3/2*Std_Cost*Inv_Cost+CV$3*Setup</f>
        <v>35159.697294392492</v>
      </c>
      <c r="CW7" s="12">
        <f>(Sell_Price-Std_Cost)*(1-$D7)*Lost_Sale_Fact*Avg_Dmd*365+NORMSINV($D7)*SQRT(Dmd_StdDev^2*Leadtime+LT_StdDev^2*Avg_Dmd^2)*Std_Cost*Inv_Cost+IF(365/CW$3+Safety_Stock/Avg_Dmd&gt;Plan_Shelf,(365/CW$3+Safety_Stock/Avg_Dmd-Plan_Shelf)*Avg_Dmd*Std_Cost*CW$3,0)+Avg_Dmd*365/CW$3/2*Std_Cost*Inv_Cost+CW$3*Setup</f>
        <v>35287.747122571178</v>
      </c>
      <c r="CX7" s="12">
        <f>(Sell_Price-Std_Cost)*(1-$D7)*Lost_Sale_Fact*Avg_Dmd*365+NORMSINV($D7)*SQRT(Dmd_StdDev^2*Leadtime+LT_StdDev^2*Avg_Dmd^2)*Std_Cost*Inv_Cost+IF(365/CX$3+Safety_Stock/Avg_Dmd&gt;Plan_Shelf,(365/CX$3+Safety_Stock/Avg_Dmd-Plan_Shelf)*Avg_Dmd*Std_Cost*CX$3,0)+Avg_Dmd*365/CX$3/2*Std_Cost*Inv_Cost+CX$3*Setup</f>
        <v>35416.24491344011</v>
      </c>
      <c r="CY7" s="12">
        <f>(Sell_Price-Std_Cost)*(1-$D7)*Lost_Sale_Fact*Avg_Dmd*365+NORMSINV($D7)*SQRT(Dmd_StdDev^2*Leadtime+LT_StdDev^2*Avg_Dmd^2)*Std_Cost*Inv_Cost+IF(365/CY$3+Safety_Stock/Avg_Dmd&gt;Plan_Shelf,(365/CY$3+Safety_Stock/Avg_Dmd-Plan_Shelf)*Avg_Dmd*Std_Cost*CY$3,0)+Avg_Dmd*365/CY$3/2*Std_Cost*Inv_Cost+CY$3*Setup</f>
        <v>35545.177092372287</v>
      </c>
      <c r="CZ7" s="12">
        <f>(Sell_Price-Std_Cost)*(1-$D7)*Lost_Sale_Fact*Avg_Dmd*365+NORMSINV($D7)*SQRT(Dmd_StdDev^2*Leadtime+LT_StdDev^2*Avg_Dmd^2)*Std_Cost*Inv_Cost+IF(365/CZ$3+Safety_Stock/Avg_Dmd&gt;Plan_Shelf,(365/CZ$3+Safety_Stock/Avg_Dmd-Plan_Shelf)*Avg_Dmd*Std_Cost*CZ$3,0)+Avg_Dmd*365/CZ$3/2*Std_Cost*Inv_Cost+CZ$3*Setup</f>
        <v>35674.530627725821</v>
      </c>
      <c r="DA7" s="28">
        <f t="shared" si="0"/>
        <v>29704.854952050144</v>
      </c>
      <c r="DB7" s="43">
        <f t="shared" si="1"/>
        <v>0.996</v>
      </c>
      <c r="DD7" s="26"/>
    </row>
    <row r="8" spans="1:108" ht="14.1" customHeight="1" x14ac:dyDescent="0.25">
      <c r="A8" s="53"/>
      <c r="B8" s="51"/>
      <c r="C8" s="51"/>
      <c r="D8" s="9">
        <v>0.995</v>
      </c>
      <c r="E8" s="12">
        <f>(Sell_Price-Std_Cost)*(1-$D8)*Lost_Sale_Fact*Avg_Dmd*365+NORMSINV($D8)*SQRT(Dmd_StdDev^2*Leadtime+LT_StdDev^2*Avg_Dmd^2)*Std_Cost*Inv_Cost+IF(365/E$3+Safety_Stock/Avg_Dmd&gt;Plan_Shelf,(365/E$3+Safety_Stock/Avg_Dmd-Plan_Shelf)*Avg_Dmd*Std_Cost*E$3,0)+Avg_Dmd*365/E$3/2*Std_Cost*Inv_Cost+E$3*Setup</f>
        <v>1329638.7845273195</v>
      </c>
      <c r="F8" s="12">
        <f>(Sell_Price-Std_Cost)*(1-$D8)*Lost_Sale_Fact*Avg_Dmd*365+NORMSINV($D8)*SQRT(Dmd_StdDev^2*Leadtime+LT_StdDev^2*Avg_Dmd^2)*Std_Cost*Inv_Cost+IF(365/F$3+Safety_Stock/Avg_Dmd&gt;Plan_Shelf,(365/F$3+Safety_Stock/Avg_Dmd-Plan_Shelf)*Avg_Dmd*Std_Cost*F$3,0)+Avg_Dmd*365/F$3/2*Std_Cost*Inv_Cost+F$3*Setup</f>
        <v>1166484.9473613119</v>
      </c>
      <c r="G8" s="12">
        <f>(Sell_Price-Std_Cost)*(1-$D8)*Lost_Sale_Fact*Avg_Dmd*365+NORMSINV($D8)*SQRT(Dmd_StdDev^2*Leadtime+LT_StdDev^2*Avg_Dmd^2)*Std_Cost*Inv_Cost+IF(365/G$3+Safety_Stock/Avg_Dmd&gt;Plan_Shelf,(365/G$3+Safety_Stock/Avg_Dmd-Plan_Shelf)*Avg_Dmd*Std_Cost*G$3,0)+Avg_Dmd*365/G$3/2*Std_Cost*Inv_Cost+G$3*Setup</f>
        <v>1071464.4435286375</v>
      </c>
      <c r="H8" s="12">
        <f>(Sell_Price-Std_Cost)*(1-$D8)*Lost_Sale_Fact*Avg_Dmd*365+NORMSINV($D8)*SQRT(Dmd_StdDev^2*Leadtime+LT_StdDev^2*Avg_Dmd^2)*Std_Cost*Inv_Cost+IF(365/H$3+Safety_Stock/Avg_Dmd&gt;Plan_Shelf,(365/H$3+Safety_Stock/Avg_Dmd-Plan_Shelf)*Avg_Dmd*Std_Cost*H$3,0)+Avg_Dmd*365/H$3/2*Std_Cost*Inv_Cost+H$3*Setup</f>
        <v>993477.27302929678</v>
      </c>
      <c r="I8" s="12">
        <f>(Sell_Price-Std_Cost)*(1-$D8)*Lost_Sale_Fact*Avg_Dmd*365+NORMSINV($D8)*SQRT(Dmd_StdDev^2*Leadtime+LT_StdDev^2*Avg_Dmd^2)*Std_Cost*Inv_Cost+IF(365/I$3+Safety_Stock/Avg_Dmd&gt;Plan_Shelf,(365/I$3+Safety_Stock/Avg_Dmd-Plan_Shelf)*Avg_Dmd*Std_Cost*I$3,0)+Avg_Dmd*365/I$3/2*Std_Cost*Inv_Cost+I$3*Setup</f>
        <v>922303.43586328917</v>
      </c>
      <c r="J8" s="12">
        <f>(Sell_Price-Std_Cost)*(1-$D8)*Lost_Sale_Fact*Avg_Dmd*365+NORMSINV($D8)*SQRT(Dmd_StdDev^2*Leadtime+LT_StdDev^2*Avg_Dmd^2)*Std_Cost*Inv_Cost+IF(365/J$3+Safety_Stock/Avg_Dmd&gt;Plan_Shelf,(365/J$3+Safety_Stock/Avg_Dmd-Plan_Shelf)*Avg_Dmd*Std_Cost*J$3,0)+Avg_Dmd*365/J$3/2*Std_Cost*Inv_Cost+J$3*Setup</f>
        <v>854536.26536394819</v>
      </c>
      <c r="K8" s="12">
        <f>(Sell_Price-Std_Cost)*(1-$D8)*Lost_Sale_Fact*Avg_Dmd*365+NORMSINV($D8)*SQRT(Dmd_StdDev^2*Leadtime+LT_StdDev^2*Avg_Dmd^2)*Std_Cost*Inv_Cost+IF(365/K$3+Safety_Stock/Avg_Dmd&gt;Plan_Shelf,(365/K$3+Safety_Stock/Avg_Dmd-Plan_Shelf)*Avg_Dmd*Std_Cost*K$3,0)+Avg_Dmd*365/K$3/2*Std_Cost*Inv_Cost+K$3*Setup</f>
        <v>788715.76153127407</v>
      </c>
      <c r="L8" s="12">
        <f>(Sell_Price-Std_Cost)*(1-$D8)*Lost_Sale_Fact*Avg_Dmd*365+NORMSINV($D8)*SQRT(Dmd_StdDev^2*Leadtime+LT_StdDev^2*Avg_Dmd^2)*Std_Cost*Inv_Cost+IF(365/L$3+Safety_Stock/Avg_Dmd&gt;Plan_Shelf,(365/L$3+Safety_Stock/Avg_Dmd-Plan_Shelf)*Avg_Dmd*Std_Cost*L$3,0)+Avg_Dmd*365/L$3/2*Std_Cost*Inv_Cost+L$3*Setup</f>
        <v>724111.92436526646</v>
      </c>
      <c r="M8" s="12">
        <f>(Sell_Price-Std_Cost)*(1-$D8)*Lost_Sale_Fact*Avg_Dmd*365+NORMSINV($D8)*SQRT(Dmd_StdDev^2*Leadtime+LT_StdDev^2*Avg_Dmd^2)*Std_Cost*Inv_Cost+IF(365/M$3+Safety_Stock/Avg_Dmd&gt;Plan_Shelf,(365/M$3+Safety_Stock/Avg_Dmd-Plan_Shelf)*Avg_Dmd*Std_Cost*M$3,0)+Avg_Dmd*365/M$3/2*Std_Cost*Inv_Cost+M$3*Setup</f>
        <v>660319.19831037009</v>
      </c>
      <c r="N8" s="12">
        <f>(Sell_Price-Std_Cost)*(1-$D8)*Lost_Sale_Fact*Avg_Dmd*365+NORMSINV($D8)*SQRT(Dmd_StdDev^2*Leadtime+LT_StdDev^2*Avg_Dmd^2)*Std_Cost*Inv_Cost+IF(365/N$3+Safety_Stock/Avg_Dmd&gt;Plan_Shelf,(365/N$3+Safety_Stock/Avg_Dmd-Plan_Shelf)*Avg_Dmd*Std_Cost*N$3,0)+Avg_Dmd*365/N$3/2*Std_Cost*Inv_Cost+N$3*Setup</f>
        <v>597094.25003325136</v>
      </c>
      <c r="O8" s="12">
        <f>(Sell_Price-Std_Cost)*(1-$D8)*Lost_Sale_Fact*Avg_Dmd*365+NORMSINV($D8)*SQRT(Dmd_StdDev^2*Leadtime+LT_StdDev^2*Avg_Dmd^2)*Std_Cost*Inv_Cost+IF(365/O$3+Safety_Stock/Avg_Dmd&gt;Plan_Shelf,(365/O$3+Safety_Stock/Avg_Dmd-Plan_Shelf)*Avg_Dmd*Std_Cost*O$3,0)+Avg_Dmd*365/O$3/2*Std_Cost*Inv_Cost+O$3*Setup</f>
        <v>534282.23104906199</v>
      </c>
      <c r="P8" s="12">
        <f>(Sell_Price-Std_Cost)*(1-$D8)*Lost_Sale_Fact*Avg_Dmd*365+NORMSINV($D8)*SQRT(Dmd_StdDev^2*Leadtime+LT_StdDev^2*Avg_Dmd^2)*Std_Cost*Inv_Cost+IF(365/P$3+Safety_Stock/Avg_Dmd&gt;Plan_Shelf,(365/P$3+Safety_Stock/Avg_Dmd-Plan_Shelf)*Avg_Dmd*Std_Cost*P$3,0)+Avg_Dmd*365/P$3/2*Std_Cost*Inv_Cost+P$3*Setup</f>
        <v>471779.90903456975</v>
      </c>
      <c r="Q8" s="12">
        <f>(Sell_Price-Std_Cost)*(1-$D8)*Lost_Sale_Fact*Avg_Dmd*365+NORMSINV($D8)*SQRT(Dmd_StdDev^2*Leadtime+LT_StdDev^2*Avg_Dmd^2)*Std_Cost*Inv_Cost+IF(365/Q$3+Safety_Stock/Avg_Dmd&gt;Plan_Shelf,(365/Q$3+Safety_Stock/Avg_Dmd-Plan_Shelf)*Avg_Dmd*Std_Cost*Q$3,0)+Avg_Dmd*365/Q$3/2*Std_Cost*Inv_Cost+Q$3*Setup</f>
        <v>409515.81545830576</v>
      </c>
      <c r="R8" s="12">
        <f>(Sell_Price-Std_Cost)*(1-$D8)*Lost_Sale_Fact*Avg_Dmd*365+NORMSINV($D8)*SQRT(Dmd_StdDev^2*Leadtime+LT_StdDev^2*Avg_Dmd^2)*Std_Cost*Inv_Cost+IF(365/R$3+Safety_Stock/Avg_Dmd&gt;Plan_Shelf,(365/R$3+Safety_Stock/Avg_Dmd-Plan_Shelf)*Avg_Dmd*Std_Cost*R$3,0)+Avg_Dmd*365/R$3/2*Std_Cost*Inv_Cost+R$3*Setup</f>
        <v>347438.90136922133</v>
      </c>
      <c r="S8" s="12">
        <f>(Sell_Price-Std_Cost)*(1-$D8)*Lost_Sale_Fact*Avg_Dmd*365+NORMSINV($D8)*SQRT(Dmd_StdDev^2*Leadtime+LT_StdDev^2*Avg_Dmd^2)*Std_Cost*Inv_Cost+IF(365/S$3+Safety_Stock/Avg_Dmd&gt;Plan_Shelf,(365/S$3+Safety_Stock/Avg_Dmd-Plan_Shelf)*Avg_Dmd*Std_Cost*S$3,0)+Avg_Dmd*365/S$3/2*Std_Cost*Inv_Cost+S$3*Setup</f>
        <v>285511.7308698803</v>
      </c>
      <c r="T8" s="12">
        <f>(Sell_Price-Std_Cost)*(1-$D8)*Lost_Sale_Fact*Avg_Dmd*365+NORMSINV($D8)*SQRT(Dmd_StdDev^2*Leadtime+LT_StdDev^2*Avg_Dmd^2)*Std_Cost*Inv_Cost+IF(365/T$3+Safety_Stock/Avg_Dmd&gt;Plan_Shelf,(365/T$3+Safety_Stock/Avg_Dmd-Plan_Shelf)*Avg_Dmd*Std_Cost*T$3,0)+Avg_Dmd*365/T$3/2*Std_Cost*Inv_Cost+T$3*Setup</f>
        <v>223706.22703720597</v>
      </c>
      <c r="U8" s="12">
        <f>(Sell_Price-Std_Cost)*(1-$D8)*Lost_Sale_Fact*Avg_Dmd*365+NORMSINV($D8)*SQRT(Dmd_StdDev^2*Leadtime+LT_StdDev^2*Avg_Dmd^2)*Std_Cost*Inv_Cost+IF(365/U$3+Safety_Stock/Avg_Dmd&gt;Plan_Shelf,(365/U$3+Safety_Stock/Avg_Dmd-Plan_Shelf)*Avg_Dmd*Std_Cost*U$3,0)+Avg_Dmd*365/U$3/2*Std_Cost*Inv_Cost+U$3*Setup</f>
        <v>162000.919282963</v>
      </c>
      <c r="V8" s="12">
        <f>(Sell_Price-Std_Cost)*(1-$D8)*Lost_Sale_Fact*Avg_Dmd*365+NORMSINV($D8)*SQRT(Dmd_StdDev^2*Leadtime+LT_StdDev^2*Avg_Dmd^2)*Std_Cost*Inv_Cost+IF(365/V$3+Safety_Stock/Avg_Dmd&gt;Plan_Shelf,(365/V$3+Safety_Stock/Avg_Dmd-Plan_Shelf)*Avg_Dmd*Std_Cost*V$3,0)+Avg_Dmd*365/V$3/2*Std_Cost*Inv_Cost+V$3*Setup</f>
        <v>100379.10826074643</v>
      </c>
      <c r="W8" s="12">
        <f>(Sell_Price-Std_Cost)*(1-$D8)*Lost_Sale_Fact*Avg_Dmd*365+NORMSINV($D8)*SQRT(Dmd_StdDev^2*Leadtime+LT_StdDev^2*Avg_Dmd^2)*Std_Cost*Inv_Cost+IF(365/W$3+Safety_Stock/Avg_Dmd&gt;Plan_Shelf,(365/W$3+Safety_Stock/Avg_Dmd-Plan_Shelf)*Avg_Dmd*Std_Cost*W$3,0)+Avg_Dmd*365/W$3/2*Std_Cost*Inv_Cost+W$3*Setup</f>
        <v>38827.610276025305</v>
      </c>
      <c r="X8" s="12">
        <f>(Sell_Price-Std_Cost)*(1-$D8)*Lost_Sale_Fact*Avg_Dmd*365+NORMSINV($D8)*SQRT(Dmd_StdDev^2*Leadtime+LT_StdDev^2*Avg_Dmd^2)*Std_Cost*Inv_Cost+IF(365/X$3+Safety_Stock/Avg_Dmd&gt;Plan_Shelf,(365/X$3+Safety_Stock/Avg_Dmd-Plan_Shelf)*Avg_Dmd*Std_Cost*X$3,0)+Avg_Dmd*365/X$3/2*Std_Cost*Inv_Cost+X$3*Setup</f>
        <v>31412.621693327012</v>
      </c>
      <c r="Y8" s="12">
        <f>(Sell_Price-Std_Cost)*(1-$D8)*Lost_Sale_Fact*Avg_Dmd*365+NORMSINV($D8)*SQRT(Dmd_StdDev^2*Leadtime+LT_StdDev^2*Avg_Dmd^2)*Std_Cost*Inv_Cost+IF(365/Y$3+Safety_Stock/Avg_Dmd&gt;Plan_Shelf,(365/Y$3+Safety_Stock/Avg_Dmd-Plan_Shelf)*Avg_Dmd*Std_Cost*Y$3,0)+Avg_Dmd*365/Y$3/2*Std_Cost*Inv_Cost+Y$3*Setup</f>
        <v>31075.955026660344</v>
      </c>
      <c r="Z8" s="12">
        <f>(Sell_Price-Std_Cost)*(1-$D8)*Lost_Sale_Fact*Avg_Dmd*365+NORMSINV($D8)*SQRT(Dmd_StdDev^2*Leadtime+LT_StdDev^2*Avg_Dmd^2)*Std_Cost*Inv_Cost+IF(365/Z$3+Safety_Stock/Avg_Dmd&gt;Plan_Shelf,(365/Z$3+Safety_Stock/Avg_Dmd-Plan_Shelf)*Avg_Dmd*Std_Cost*Z$3,0)+Avg_Dmd*365/Z$3/2*Std_Cost*Inv_Cost+Z$3*Setup</f>
        <v>30783.5307842361</v>
      </c>
      <c r="AA8" s="12">
        <f>(Sell_Price-Std_Cost)*(1-$D8)*Lost_Sale_Fact*Avg_Dmd*365+NORMSINV($D8)*SQRT(Dmd_StdDev^2*Leadtime+LT_StdDev^2*Avg_Dmd^2)*Std_Cost*Inv_Cost+IF(365/AA$3+Safety_Stock/Avg_Dmd&gt;Plan_Shelf,(365/AA$3+Safety_Stock/Avg_Dmd-Plan_Shelf)*Avg_Dmd*Std_Cost*AA$3,0)+Avg_Dmd*365/AA$3/2*Std_Cost*Inv_Cost+AA$3*Setup</f>
        <v>30529.57821506614</v>
      </c>
      <c r="AB8" s="12">
        <f>(Sell_Price-Std_Cost)*(1-$D8)*Lost_Sale_Fact*Avg_Dmd*365+NORMSINV($D8)*SQRT(Dmd_StdDev^2*Leadtime+LT_StdDev^2*Avg_Dmd^2)*Std_Cost*Inv_Cost+IF(365/AB$3+Safety_Stock/Avg_Dmd&gt;Plan_Shelf,(365/AB$3+Safety_Stock/Avg_Dmd-Plan_Shelf)*Avg_Dmd*Std_Cost*AB$3,0)+Avg_Dmd*365/AB$3/2*Std_Cost*Inv_Cost+AB$3*Setup</f>
        <v>30309.288359993676</v>
      </c>
      <c r="AC8" s="12">
        <f>(Sell_Price-Std_Cost)*(1-$D8)*Lost_Sale_Fact*Avg_Dmd*365+NORMSINV($D8)*SQRT(Dmd_StdDev^2*Leadtime+LT_StdDev^2*Avg_Dmd^2)*Std_Cost*Inv_Cost+IF(365/AC$3+Safety_Stock/Avg_Dmd&gt;Plan_Shelf,(365/AC$3+Safety_Stock/Avg_Dmd-Plan_Shelf)*Avg_Dmd*Std_Cost*AC$3,0)+Avg_Dmd*365/AC$3/2*Std_Cost*Inv_Cost+AC$3*Setup</f>
        <v>30118.621693327012</v>
      </c>
      <c r="AD8" s="12">
        <f>(Sell_Price-Std_Cost)*(1-$D8)*Lost_Sale_Fact*Avg_Dmd*365+NORMSINV($D8)*SQRT(Dmd_StdDev^2*Leadtime+LT_StdDev^2*Avg_Dmd^2)*Std_Cost*Inv_Cost+IF(365/AD$3+Safety_Stock/Avg_Dmd&gt;Plan_Shelf,(365/AD$3+Safety_Stock/Avg_Dmd-Plan_Shelf)*Avg_Dmd*Std_Cost*AD$3,0)+Avg_Dmd*365/AD$3/2*Std_Cost*Inv_Cost+AD$3*Setup</f>
        <v>29954.160154865473</v>
      </c>
      <c r="AE8" s="12">
        <f>(Sell_Price-Std_Cost)*(1-$D8)*Lost_Sale_Fact*Avg_Dmd*365+NORMSINV($D8)*SQRT(Dmd_StdDev^2*Leadtime+LT_StdDev^2*Avg_Dmd^2)*Std_Cost*Inv_Cost+IF(365/AE$3+Safety_Stock/Avg_Dmd&gt;Plan_Shelf,(365/AE$3+Safety_Stock/Avg_Dmd-Plan_Shelf)*Avg_Dmd*Std_Cost*AE$3,0)+Avg_Dmd*365/AE$3/2*Std_Cost*Inv_Cost+AE$3*Setup</f>
        <v>29812.992063697384</v>
      </c>
      <c r="AF8" s="12">
        <f>(Sell_Price-Std_Cost)*(1-$D8)*Lost_Sale_Fact*Avg_Dmd*365+NORMSINV($D8)*SQRT(Dmd_StdDev^2*Leadtime+LT_StdDev^2*Avg_Dmd^2)*Std_Cost*Inv_Cost+IF(365/AF$3+Safety_Stock/Avg_Dmd&gt;Plan_Shelf,(365/AF$3+Safety_Stock/Avg_Dmd-Plan_Shelf)*Avg_Dmd*Std_Cost*AF$3,0)+Avg_Dmd*365/AF$3/2*Std_Cost*Inv_Cost+AF$3*Setup</f>
        <v>29692.621693327012</v>
      </c>
      <c r="AG8" s="12">
        <f>(Sell_Price-Std_Cost)*(1-$D8)*Lost_Sale_Fact*Avg_Dmd*365+NORMSINV($D8)*SQRT(Dmd_StdDev^2*Leadtime+LT_StdDev^2*Avg_Dmd^2)*Std_Cost*Inv_Cost+IF(365/AG$3+Safety_Stock/Avg_Dmd&gt;Plan_Shelf,(365/AG$3+Safety_Stock/Avg_Dmd-Plan_Shelf)*Avg_Dmd*Std_Cost*AG$3,0)+Avg_Dmd*365/AG$3/2*Std_Cost*Inv_Cost+AG$3*Setup</f>
        <v>29590.897555395975</v>
      </c>
      <c r="AH8" s="12">
        <f>(Sell_Price-Std_Cost)*(1-$D8)*Lost_Sale_Fact*Avg_Dmd*365+NORMSINV($D8)*SQRT(Dmd_StdDev^2*Leadtime+LT_StdDev^2*Avg_Dmd^2)*Std_Cost*Inv_Cost+IF(365/AH$3+Safety_Stock/Avg_Dmd&gt;Plan_Shelf,(365/AH$3+Safety_Stock/Avg_Dmd-Plan_Shelf)*Avg_Dmd*Std_Cost*AH$3,0)+Avg_Dmd*365/AH$3/2*Std_Cost*Inv_Cost+AH$3*Setup</f>
        <v>29505.955026660344</v>
      </c>
      <c r="AI8" s="12">
        <f>(Sell_Price-Std_Cost)*(1-$D8)*Lost_Sale_Fact*Avg_Dmd*365+NORMSINV($D8)*SQRT(Dmd_StdDev^2*Leadtime+LT_StdDev^2*Avg_Dmd^2)*Std_Cost*Inv_Cost+IF(365/AI$3+Safety_Stock/Avg_Dmd&gt;Plan_Shelf,(365/AI$3+Safety_Stock/Avg_Dmd-Plan_Shelf)*Avg_Dmd*Std_Cost*AI$3,0)+Avg_Dmd*365/AI$3/2*Std_Cost*Inv_Cost+AI$3*Setup</f>
        <v>29436.170080423784</v>
      </c>
      <c r="AJ8" s="12">
        <f>(Sell_Price-Std_Cost)*(1-$D8)*Lost_Sale_Fact*Avg_Dmd*365+NORMSINV($D8)*SQRT(Dmd_StdDev^2*Leadtime+LT_StdDev^2*Avg_Dmd^2)*Std_Cost*Inv_Cost+IF(365/AJ$3+Safety_Stock/Avg_Dmd&gt;Plan_Shelf,(365/AJ$3+Safety_Stock/Avg_Dmd-Plan_Shelf)*Avg_Dmd*Std_Cost*AJ$3,0)+Avg_Dmd*365/AJ$3/2*Std_Cost*Inv_Cost+AJ$3*Setup</f>
        <v>29380.121693327012</v>
      </c>
      <c r="AK8" s="12">
        <f>(Sell_Price-Std_Cost)*(1-$D8)*Lost_Sale_Fact*Avg_Dmd*365+NORMSINV($D8)*SQRT(Dmd_StdDev^2*Leadtime+LT_StdDev^2*Avg_Dmd^2)*Std_Cost*Inv_Cost+IF(365/AK$3+Safety_Stock/Avg_Dmd&gt;Plan_Shelf,(365/AK$3+Safety_Stock/Avg_Dmd-Plan_Shelf)*Avg_Dmd*Std_Cost*AK$3,0)+Avg_Dmd*365/AK$3/2*Std_Cost*Inv_Cost+AK$3*Setup</f>
        <v>29336.561087266404</v>
      </c>
      <c r="AL8" s="12">
        <f>(Sell_Price-Std_Cost)*(1-$D8)*Lost_Sale_Fact*Avg_Dmd*365+NORMSINV($D8)*SQRT(Dmd_StdDev^2*Leadtime+LT_StdDev^2*Avg_Dmd^2)*Std_Cost*Inv_Cost+IF(365/AL$3+Safety_Stock/Avg_Dmd&gt;Plan_Shelf,(365/AL$3+Safety_Stock/Avg_Dmd-Plan_Shelf)*Avg_Dmd*Std_Cost*AL$3,0)+Avg_Dmd*365/AL$3/2*Std_Cost*Inv_Cost+AL$3*Setup</f>
        <v>29304.386399209365</v>
      </c>
      <c r="AM8" s="12">
        <f>(Sell_Price-Std_Cost)*(1-$D8)*Lost_Sale_Fact*Avg_Dmd*365+NORMSINV($D8)*SQRT(Dmd_StdDev^2*Leadtime+LT_StdDev^2*Avg_Dmd^2)*Std_Cost*Inv_Cost+IF(365/AM$3+Safety_Stock/Avg_Dmd&gt;Plan_Shelf,(365/AM$3+Safety_Stock/Avg_Dmd-Plan_Shelf)*Avg_Dmd*Std_Cost*AM$3,0)+Avg_Dmd*365/AM$3/2*Std_Cost*Inv_Cost+AM$3*Setup</f>
        <v>29282.621693327012</v>
      </c>
      <c r="AN8" s="12">
        <f>(Sell_Price-Std_Cost)*(1-$D8)*Lost_Sale_Fact*Avg_Dmd*365+NORMSINV($D8)*SQRT(Dmd_StdDev^2*Leadtime+LT_StdDev^2*Avg_Dmd^2)*Std_Cost*Inv_Cost+IF(365/AN$3+Safety_Stock/Avg_Dmd&gt;Plan_Shelf,(365/AN$3+Safety_Stock/Avg_Dmd-Plan_Shelf)*Avg_Dmd*Std_Cost*AN$3,0)+Avg_Dmd*365/AN$3/2*Std_Cost*Inv_Cost+AN$3*Setup</f>
        <v>29270.399471104789</v>
      </c>
      <c r="AO8" s="12">
        <f>(Sell_Price-Std_Cost)*(1-$D8)*Lost_Sale_Fact*Avg_Dmd*365+NORMSINV($D8)*SQRT(Dmd_StdDev^2*Leadtime+LT_StdDev^2*Avg_Dmd^2)*Std_Cost*Inv_Cost+IF(365/AO$3+Safety_Stock/Avg_Dmd&gt;Plan_Shelf,(365/AO$3+Safety_Stock/Avg_Dmd-Plan_Shelf)*Avg_Dmd*Std_Cost*AO$3,0)+Avg_Dmd*365/AO$3/2*Std_Cost*Inv_Cost+AO$3*Setup</f>
        <v>29266.946017651335</v>
      </c>
      <c r="AP8" s="12">
        <f>(Sell_Price-Std_Cost)*(1-$D8)*Lost_Sale_Fact*Avg_Dmd*365+NORMSINV($D8)*SQRT(Dmd_StdDev^2*Leadtime+LT_StdDev^2*Avg_Dmd^2)*Std_Cost*Inv_Cost+IF(365/AP$3+Safety_Stock/Avg_Dmd&gt;Plan_Shelf,(365/AP$3+Safety_Stock/Avg_Dmd-Plan_Shelf)*Avg_Dmd*Std_Cost*AP$3,0)+Avg_Dmd*365/AP$3/2*Std_Cost*Inv_Cost+AP$3*Setup</f>
        <v>29271.569061748065</v>
      </c>
      <c r="AQ8" s="12">
        <f>(Sell_Price-Std_Cost)*(1-$D8)*Lost_Sale_Fact*Avg_Dmd*365+NORMSINV($D8)*SQRT(Dmd_StdDev^2*Leadtime+LT_StdDev^2*Avg_Dmd^2)*Std_Cost*Inv_Cost+IF(365/AQ$3+Safety_Stock/Avg_Dmd&gt;Plan_Shelf,(365/AQ$3+Safety_Stock/Avg_Dmd-Plan_Shelf)*Avg_Dmd*Std_Cost*AQ$3,0)+Avg_Dmd*365/AQ$3/2*Std_Cost*Inv_Cost+AQ$3*Setup</f>
        <v>29283.647334352652</v>
      </c>
      <c r="AR8" s="12">
        <f>(Sell_Price-Std_Cost)*(1-$D8)*Lost_Sale_Fact*Avg_Dmd*365+NORMSINV($D8)*SQRT(Dmd_StdDev^2*Leadtime+LT_StdDev^2*Avg_Dmd^2)*Std_Cost*Inv_Cost+IF(365/AR$3+Safety_Stock/Avg_Dmd&gt;Plan_Shelf,(365/AR$3+Safety_Stock/Avg_Dmd-Plan_Shelf)*Avg_Dmd*Std_Cost*AR$3,0)+Avg_Dmd*365/AR$3/2*Std_Cost*Inv_Cost+AR$3*Setup</f>
        <v>29302.621693327012</v>
      </c>
      <c r="AS8" s="12">
        <f>(Sell_Price-Std_Cost)*(1-$D8)*Lost_Sale_Fact*Avg_Dmd*365+NORMSINV($D8)*SQRT(Dmd_StdDev^2*Leadtime+LT_StdDev^2*Avg_Dmd^2)*Std_Cost*Inv_Cost+IF(365/AS$3+Safety_Stock/Avg_Dmd&gt;Plan_Shelf,(365/AS$3+Safety_Stock/Avg_Dmd-Plan_Shelf)*Avg_Dmd*Std_Cost*AS$3,0)+Avg_Dmd*365/AS$3/2*Std_Cost*Inv_Cost+AS$3*Setup</f>
        <v>29327.987546985547</v>
      </c>
      <c r="AT8" s="12">
        <f>(Sell_Price-Std_Cost)*(1-$D8)*Lost_Sale_Fact*Avg_Dmd*365+NORMSINV($D8)*SQRT(Dmd_StdDev^2*Leadtime+LT_StdDev^2*Avg_Dmd^2)*Std_Cost*Inv_Cost+IF(365/AT$3+Safety_Stock/Avg_Dmd&gt;Plan_Shelf,(365/AT$3+Safety_Stock/Avg_Dmd-Plan_Shelf)*Avg_Dmd*Std_Cost*AT$3,0)+Avg_Dmd*365/AT$3/2*Std_Cost*Inv_Cost+AT$3*Setup</f>
        <v>29359.288359993676</v>
      </c>
      <c r="AU8" s="12">
        <f>(Sell_Price-Std_Cost)*(1-$D8)*Lost_Sale_Fact*Avg_Dmd*365+NORMSINV($D8)*SQRT(Dmd_StdDev^2*Leadtime+LT_StdDev^2*Avg_Dmd^2)*Std_Cost*Inv_Cost+IF(365/AU$3+Safety_Stock/Avg_Dmd&gt;Plan_Shelf,(365/AU$3+Safety_Stock/Avg_Dmd-Plan_Shelf)*Avg_Dmd*Std_Cost*AU$3,0)+Avg_Dmd*365/AU$3/2*Std_Cost*Inv_Cost+AU$3*Setup</f>
        <v>29396.110065420035</v>
      </c>
      <c r="AV8" s="12">
        <f>(Sell_Price-Std_Cost)*(1-$D8)*Lost_Sale_Fact*Avg_Dmd*365+NORMSINV($D8)*SQRT(Dmd_StdDev^2*Leadtime+LT_StdDev^2*Avg_Dmd^2)*Std_Cost*Inv_Cost+IF(365/AV$3+Safety_Stock/Avg_Dmd&gt;Plan_Shelf,(365/AV$3+Safety_Stock/Avg_Dmd-Plan_Shelf)*Avg_Dmd*Std_Cost*AV$3,0)+Avg_Dmd*365/AV$3/2*Std_Cost*Inv_Cost+AV$3*Setup</f>
        <v>29438.076238781556</v>
      </c>
      <c r="AW8" s="12">
        <f>(Sell_Price-Std_Cost)*(1-$D8)*Lost_Sale_Fact*Avg_Dmd*365+NORMSINV($D8)*SQRT(Dmd_StdDev^2*Leadtime+LT_StdDev^2*Avg_Dmd^2)*Std_Cost*Inv_Cost+IF(365/AW$3+Safety_Stock/Avg_Dmd&gt;Plan_Shelf,(365/AW$3+Safety_Stock/Avg_Dmd-Plan_Shelf)*Avg_Dmd*Std_Cost*AW$3,0)+Avg_Dmd*365/AW$3/2*Std_Cost*Inv_Cost+AW$3*Setup</f>
        <v>29484.843915549234</v>
      </c>
      <c r="AX8" s="12">
        <f>(Sell_Price-Std_Cost)*(1-$D8)*Lost_Sale_Fact*Avg_Dmd*365+NORMSINV($D8)*SQRT(Dmd_StdDev^2*Leadtime+LT_StdDev^2*Avg_Dmd^2)*Std_Cost*Inv_Cost+IF(365/AX$3+Safety_Stock/Avg_Dmd&gt;Plan_Shelf,(365/AX$3+Safety_Stock/Avg_Dmd-Plan_Shelf)*Avg_Dmd*Std_Cost*AX$3,0)+Avg_Dmd*365/AX$3/2*Std_Cost*Inv_Cost+AX$3*Setup</f>
        <v>29536.099954196576</v>
      </c>
      <c r="AY8" s="12">
        <f>(Sell_Price-Std_Cost)*(1-$D8)*Lost_Sale_Fact*Avg_Dmd*365+NORMSINV($D8)*SQRT(Dmd_StdDev^2*Leadtime+LT_StdDev^2*Avg_Dmd^2)*Std_Cost*Inv_Cost+IF(365/AY$3+Safety_Stock/Avg_Dmd&gt;Plan_Shelf,(365/AY$3+Safety_Stock/Avg_Dmd-Plan_Shelf)*Avg_Dmd*Std_Cost*AY$3,0)+Avg_Dmd*365/AY$3/2*Std_Cost*Inv_Cost+AY$3*Setup</f>
        <v>29591.557863539776</v>
      </c>
      <c r="AZ8" s="12">
        <f>(Sell_Price-Std_Cost)*(1-$D8)*Lost_Sale_Fact*Avg_Dmd*365+NORMSINV($D8)*SQRT(Dmd_StdDev^2*Leadtime+LT_StdDev^2*Avg_Dmd^2)*Std_Cost*Inv_Cost+IF(365/AZ$3+Safety_Stock/Avg_Dmd&gt;Plan_Shelf,(365/AZ$3+Safety_Stock/Avg_Dmd-Plan_Shelf)*Avg_Dmd*Std_Cost*AZ$3,0)+Avg_Dmd*365/AZ$3/2*Std_Cost*Inv_Cost+AZ$3*Setup</f>
        <v>29650.955026660344</v>
      </c>
      <c r="BA8" s="12">
        <f>(Sell_Price-Std_Cost)*(1-$D8)*Lost_Sale_Fact*Avg_Dmd*365+NORMSINV($D8)*SQRT(Dmd_StdDev^2*Leadtime+LT_StdDev^2*Avg_Dmd^2)*Std_Cost*Inv_Cost+IF(365/BA$3+Safety_Stock/Avg_Dmd&gt;Plan_Shelf,(365/BA$3+Safety_Stock/Avg_Dmd-Plan_Shelf)*Avg_Dmd*Std_Cost*BA$3,0)+Avg_Dmd*365/BA$3/2*Std_Cost*Inv_Cost+BA$3*Setup</f>
        <v>29714.050264755584</v>
      </c>
      <c r="BB8" s="12">
        <f>(Sell_Price-Std_Cost)*(1-$D8)*Lost_Sale_Fact*Avg_Dmd*365+NORMSINV($D8)*SQRT(Dmd_StdDev^2*Leadtime+LT_StdDev^2*Avg_Dmd^2)*Std_Cost*Inv_Cost+IF(365/BB$3+Safety_Stock/Avg_Dmd&gt;Plan_Shelf,(365/BB$3+Safety_Stock/Avg_Dmd-Plan_Shelf)*Avg_Dmd*Std_Cost*BB$3,0)+Avg_Dmd*365/BB$3/2*Std_Cost*Inv_Cost+BB$3*Setup</f>
        <v>29780.621693327012</v>
      </c>
      <c r="BC8" s="12">
        <f>(Sell_Price-Std_Cost)*(1-$D8)*Lost_Sale_Fact*Avg_Dmd*365+NORMSINV($D8)*SQRT(Dmd_StdDev^2*Leadtime+LT_StdDev^2*Avg_Dmd^2)*Std_Cost*Inv_Cost+IF(365/BC$3+Safety_Stock/Avg_Dmd&gt;Plan_Shelf,(365/BC$3+Safety_Stock/Avg_Dmd-Plan_Shelf)*Avg_Dmd*Std_Cost*BC$3,0)+Avg_Dmd*365/BC$3/2*Std_Cost*Inv_Cost+BC$3*Setup</f>
        <v>29850.464830581914</v>
      </c>
      <c r="BD8" s="12">
        <f>(Sell_Price-Std_Cost)*(1-$D8)*Lost_Sale_Fact*Avg_Dmd*365+NORMSINV($D8)*SQRT(Dmd_StdDev^2*Leadtime+LT_StdDev^2*Avg_Dmd^2)*Std_Cost*Inv_Cost+IF(365/BD$3+Safety_Stock/Avg_Dmd&gt;Plan_Shelf,(365/BD$3+Safety_Stock/Avg_Dmd-Plan_Shelf)*Avg_Dmd*Std_Cost*BD$3,0)+Avg_Dmd*365/BD$3/2*Std_Cost*Inv_Cost+BD$3*Setup</f>
        <v>29923.390924096242</v>
      </c>
      <c r="BE8" s="12">
        <f>(Sell_Price-Std_Cost)*(1-$D8)*Lost_Sale_Fact*Avg_Dmd*365+NORMSINV($D8)*SQRT(Dmd_StdDev^2*Leadtime+LT_StdDev^2*Avg_Dmd^2)*Std_Cost*Inv_Cost+IF(365/BE$3+Safety_Stock/Avg_Dmd&gt;Plan_Shelf,(365/BE$3+Safety_Stock/Avg_Dmd-Plan_Shelf)*Avg_Dmd*Std_Cost*BE$3,0)+Avg_Dmd*365/BE$3/2*Std_Cost*Inv_Cost+BE$3*Setup</f>
        <v>29999.225466911917</v>
      </c>
      <c r="BF8" s="12">
        <f>(Sell_Price-Std_Cost)*(1-$D8)*Lost_Sale_Fact*Avg_Dmd*365+NORMSINV($D8)*SQRT(Dmd_StdDev^2*Leadtime+LT_StdDev^2*Avg_Dmd^2)*Std_Cost*Inv_Cost+IF(365/BF$3+Safety_Stock/Avg_Dmd&gt;Plan_Shelf,(365/BF$3+Safety_Stock/Avg_Dmd-Plan_Shelf)*Avg_Dmd*Std_Cost*BF$3,0)+Avg_Dmd*365/BF$3/2*Std_Cost*Inv_Cost+BF$3*Setup</f>
        <v>30077.806878512198</v>
      </c>
      <c r="BG8" s="12">
        <f>(Sell_Price-Std_Cost)*(1-$D8)*Lost_Sale_Fact*Avg_Dmd*365+NORMSINV($D8)*SQRT(Dmd_StdDev^2*Leadtime+LT_StdDev^2*Avg_Dmd^2)*Std_Cost*Inv_Cost+IF(365/BG$3+Safety_Stock/Avg_Dmd&gt;Plan_Shelf,(365/BG$3+Safety_Stock/Avg_Dmd-Plan_Shelf)*Avg_Dmd*Std_Cost*BG$3,0)+Avg_Dmd*365/BG$3/2*Std_Cost*Inv_Cost+BG$3*Setup</f>
        <v>30158.985329690648</v>
      </c>
      <c r="BH8" s="12">
        <f>(Sell_Price-Std_Cost)*(1-$D8)*Lost_Sale_Fact*Avg_Dmd*365+NORMSINV($D8)*SQRT(Dmd_StdDev^2*Leadtime+LT_StdDev^2*Avg_Dmd^2)*Std_Cost*Inv_Cost+IF(365/BH$3+Safety_Stock/Avg_Dmd&gt;Plan_Shelf,(365/BH$3+Safety_Stock/Avg_Dmd-Plan_Shelf)*Avg_Dmd*Std_Cost*BH$3,0)+Avg_Dmd*365/BH$3/2*Std_Cost*Inv_Cost+BH$3*Setup</f>
        <v>30242.621693327012</v>
      </c>
      <c r="BI8" s="12">
        <f>(Sell_Price-Std_Cost)*(1-$D8)*Lost_Sale_Fact*Avg_Dmd*365+NORMSINV($D8)*SQRT(Dmd_StdDev^2*Leadtime+LT_StdDev^2*Avg_Dmd^2)*Std_Cost*Inv_Cost+IF(365/BI$3+Safety_Stock/Avg_Dmd&gt;Plan_Shelf,(365/BI$3+Safety_Stock/Avg_Dmd-Plan_Shelf)*Avg_Dmd*Std_Cost*BI$3,0)+Avg_Dmd*365/BI$3/2*Std_Cost*Inv_Cost+BI$3*Setup</f>
        <v>30328.586605607714</v>
      </c>
      <c r="BJ8" s="12">
        <f>(Sell_Price-Std_Cost)*(1-$D8)*Lost_Sale_Fact*Avg_Dmd*365+NORMSINV($D8)*SQRT(Dmd_StdDev^2*Leadtime+LT_StdDev^2*Avg_Dmd^2)*Std_Cost*Inv_Cost+IF(365/BJ$3+Safety_Stock/Avg_Dmd&gt;Plan_Shelf,(365/BJ$3+Safety_Stock/Avg_Dmd-Plan_Shelf)*Avg_Dmd*Std_Cost*BJ$3,0)+Avg_Dmd*365/BJ$3/2*Std_Cost*Inv_Cost+BJ$3*Setup</f>
        <v>30416.759624361493</v>
      </c>
      <c r="BK8" s="12">
        <f>(Sell_Price-Std_Cost)*(1-$D8)*Lost_Sale_Fact*Avg_Dmd*365+NORMSINV($D8)*SQRT(Dmd_StdDev^2*Leadtime+LT_StdDev^2*Avg_Dmd^2)*Std_Cost*Inv_Cost+IF(365/BK$3+Safety_Stock/Avg_Dmd&gt;Plan_Shelf,(365/BK$3+Safety_Stock/Avg_Dmd-Plan_Shelf)*Avg_Dmd*Std_Cost*BK$3,0)+Avg_Dmd*365/BK$3/2*Std_Cost*Inv_Cost+BK$3*Setup</f>
        <v>30507.02847298803</v>
      </c>
      <c r="BL8" s="12">
        <f>(Sell_Price-Std_Cost)*(1-$D8)*Lost_Sale_Fact*Avg_Dmd*365+NORMSINV($D8)*SQRT(Dmd_StdDev^2*Leadtime+LT_StdDev^2*Avg_Dmd^2)*Std_Cost*Inv_Cost+IF(365/BL$3+Safety_Stock/Avg_Dmd&gt;Plan_Shelf,(365/BL$3+Safety_Stock/Avg_Dmd-Plan_Shelf)*Avg_Dmd*Std_Cost*BL$3,0)+Avg_Dmd*365/BL$3/2*Std_Cost*Inv_Cost+BL$3*Setup</f>
        <v>30599.288359993679</v>
      </c>
      <c r="BM8" s="12">
        <f>(Sell_Price-Std_Cost)*(1-$D8)*Lost_Sale_Fact*Avg_Dmd*365+NORMSINV($D8)*SQRT(Dmd_StdDev^2*Leadtime+LT_StdDev^2*Avg_Dmd^2)*Std_Cost*Inv_Cost+IF(365/BM$3+Safety_Stock/Avg_Dmd&gt;Plan_Shelf,(365/BM$3+Safety_Stock/Avg_Dmd-Plan_Shelf)*Avg_Dmd*Std_Cost*BM$3,0)+Avg_Dmd*365/BM$3/2*Std_Cost*Inv_Cost+BM$3*Setup</f>
        <v>30693.441365458159</v>
      </c>
      <c r="BN8" s="12">
        <f>(Sell_Price-Std_Cost)*(1-$D8)*Lost_Sale_Fact*Avg_Dmd*365+NORMSINV($D8)*SQRT(Dmd_StdDev^2*Leadtime+LT_StdDev^2*Avg_Dmd^2)*Std_Cost*Inv_Cost+IF(365/BN$3+Safety_Stock/Avg_Dmd&gt;Plan_Shelf,(365/BN$3+Safety_Stock/Avg_Dmd-Plan_Shelf)*Avg_Dmd*Std_Cost*BN$3,0)+Avg_Dmd*365/BN$3/2*Std_Cost*Inv_Cost+BN$3*Setup</f>
        <v>30789.395886875398</v>
      </c>
      <c r="BO8" s="12">
        <f>(Sell_Price-Std_Cost)*(1-$D8)*Lost_Sale_Fact*Avg_Dmd*365+NORMSINV($D8)*SQRT(Dmd_StdDev^2*Leadtime+LT_StdDev^2*Avg_Dmd^2)*Std_Cost*Inv_Cost+IF(365/BO$3+Safety_Stock/Avg_Dmd&gt;Plan_Shelf,(365/BO$3+Safety_Stock/Avg_Dmd-Plan_Shelf)*Avg_Dmd*Std_Cost*BO$3,0)+Avg_Dmd*365/BO$3/2*Std_Cost*Inv_Cost+BO$3*Setup</f>
        <v>30887.066137771457</v>
      </c>
      <c r="BP8" s="12">
        <f>(Sell_Price-Std_Cost)*(1-$D8)*Lost_Sale_Fact*Avg_Dmd*365+NORMSINV($D8)*SQRT(Dmd_StdDev^2*Leadtime+LT_StdDev^2*Avg_Dmd^2)*Std_Cost*Inv_Cost+IF(365/BP$3+Safety_Stock/Avg_Dmd&gt;Plan_Shelf,(365/BP$3+Safety_Stock/Avg_Dmd-Plan_Shelf)*Avg_Dmd*Std_Cost*BP$3,0)+Avg_Dmd*365/BP$3/2*Std_Cost*Inv_Cost+BP$3*Setup</f>
        <v>30986.371693327012</v>
      </c>
      <c r="BQ8" s="12">
        <f>(Sell_Price-Std_Cost)*(1-$D8)*Lost_Sale_Fact*Avg_Dmd*365+NORMSINV($D8)*SQRT(Dmd_StdDev^2*Leadtime+LT_StdDev^2*Avg_Dmd^2)*Std_Cost*Inv_Cost+IF(365/BQ$3+Safety_Stock/Avg_Dmd&gt;Plan_Shelf,(365/BQ$3+Safety_Stock/Avg_Dmd-Plan_Shelf)*Avg_Dmd*Std_Cost*BQ$3,0)+Avg_Dmd*365/BQ$3/2*Std_Cost*Inv_Cost+BQ$3*Setup</f>
        <v>31087.237077942395</v>
      </c>
      <c r="BR8" s="12">
        <f>(Sell_Price-Std_Cost)*(1-$D8)*Lost_Sale_Fact*Avg_Dmd*365+NORMSINV($D8)*SQRT(Dmd_StdDev^2*Leadtime+LT_StdDev^2*Avg_Dmd^2)*Std_Cost*Inv_Cost+IF(365/BR$3+Safety_Stock/Avg_Dmd&gt;Plan_Shelf,(365/BR$3+Safety_Stock/Avg_Dmd-Plan_Shelf)*Avg_Dmd*Std_Cost*BR$3,0)+Avg_Dmd*365/BR$3/2*Std_Cost*Inv_Cost+BR$3*Setup</f>
        <v>31189.591390296708</v>
      </c>
      <c r="BS8" s="12">
        <f>(Sell_Price-Std_Cost)*(1-$D8)*Lost_Sale_Fact*Avg_Dmd*365+NORMSINV($D8)*SQRT(Dmd_StdDev^2*Leadtime+LT_StdDev^2*Avg_Dmd^2)*Std_Cost*Inv_Cost+IF(365/BS$3+Safety_Stock/Avg_Dmd&gt;Plan_Shelf,(365/BS$3+Safety_Stock/Avg_Dmd-Plan_Shelf)*Avg_Dmd*Std_Cost*BS$3,0)+Avg_Dmd*365/BS$3/2*Std_Cost*Inv_Cost+BS$3*Setup</f>
        <v>31293.367961983728</v>
      </c>
      <c r="BT8" s="12">
        <f>(Sell_Price-Std_Cost)*(1-$D8)*Lost_Sale_Fact*Avg_Dmd*365+NORMSINV($D8)*SQRT(Dmd_StdDev^2*Leadtime+LT_StdDev^2*Avg_Dmd^2)*Std_Cost*Inv_Cost+IF(365/BT$3+Safety_Stock/Avg_Dmd&gt;Plan_Shelf,(365/BT$3+Safety_Stock/Avg_Dmd-Plan_Shelf)*Avg_Dmd*Std_Cost*BT$3,0)+Avg_Dmd*365/BT$3/2*Std_Cost*Inv_Cost+BT$3*Setup</f>
        <v>31398.504046268186</v>
      </c>
      <c r="BU8" s="12">
        <f>(Sell_Price-Std_Cost)*(1-$D8)*Lost_Sale_Fact*Avg_Dmd*365+NORMSINV($D8)*SQRT(Dmd_StdDev^2*Leadtime+LT_StdDev^2*Avg_Dmd^2)*Std_Cost*Inv_Cost+IF(365/BU$3+Safety_Stock/Avg_Dmd&gt;Plan_Shelf,(365/BU$3+Safety_Stock/Avg_Dmd-Plan_Shelf)*Avg_Dmd*Std_Cost*BU$3,0)+Avg_Dmd*365/BU$3/2*Std_Cost*Inv_Cost+BU$3*Setup</f>
        <v>31504.94053390672</v>
      </c>
      <c r="BV8" s="12">
        <f>(Sell_Price-Std_Cost)*(1-$D8)*Lost_Sale_Fact*Avg_Dmd*365+NORMSINV($D8)*SQRT(Dmd_StdDev^2*Leadtime+LT_StdDev^2*Avg_Dmd^2)*Std_Cost*Inv_Cost+IF(365/BV$3+Safety_Stock/Avg_Dmd&gt;Plan_Shelf,(365/BV$3+Safety_Stock/Avg_Dmd-Plan_Shelf)*Avg_Dmd*Std_Cost*BV$3,0)+Avg_Dmd*365/BV$3/2*Std_Cost*Inv_Cost+BV$3*Setup</f>
        <v>31612.621693327012</v>
      </c>
      <c r="BW8" s="12">
        <f>(Sell_Price-Std_Cost)*(1-$D8)*Lost_Sale_Fact*Avg_Dmd*365+NORMSINV($D8)*SQRT(Dmd_StdDev^2*Leadtime+LT_StdDev^2*Avg_Dmd^2)*Std_Cost*Inv_Cost+IF(365/BW$3+Safety_Stock/Avg_Dmd&gt;Plan_Shelf,(365/BW$3+Safety_Stock/Avg_Dmd-Plan_Shelf)*Avg_Dmd*Std_Cost*BW$3,0)+Avg_Dmd*365/BW$3/2*Std_Cost*Inv_Cost+BW$3*Setup</f>
        <v>31721.494932763631</v>
      </c>
      <c r="BX8" s="12">
        <f>(Sell_Price-Std_Cost)*(1-$D8)*Lost_Sale_Fact*Avg_Dmd*365+NORMSINV($D8)*SQRT(Dmd_StdDev^2*Leadtime+LT_StdDev^2*Avg_Dmd^2)*Std_Cost*Inv_Cost+IF(365/BX$3+Safety_Stock/Avg_Dmd&gt;Plan_Shelf,(365/BX$3+Safety_Stock/Avg_Dmd-Plan_Shelf)*Avg_Dmd*Std_Cost*BX$3,0)+Avg_Dmd*365/BX$3/2*Std_Cost*Inv_Cost+BX$3*Setup</f>
        <v>31831.510582215902</v>
      </c>
      <c r="BY8" s="12">
        <f>(Sell_Price-Std_Cost)*(1-$D8)*Lost_Sale_Fact*Avg_Dmd*365+NORMSINV($D8)*SQRT(Dmd_StdDev^2*Leadtime+LT_StdDev^2*Avg_Dmd^2)*Std_Cost*Inv_Cost+IF(365/BY$3+Safety_Stock/Avg_Dmd&gt;Plan_Shelf,(365/BY$3+Safety_Stock/Avg_Dmd-Plan_Shelf)*Avg_Dmd*Std_Cost*BY$3,0)+Avg_Dmd*365/BY$3/2*Std_Cost*Inv_Cost+BY$3*Setup</f>
        <v>31942.621693327012</v>
      </c>
      <c r="BZ8" s="12">
        <f>(Sell_Price-Std_Cost)*(1-$D8)*Lost_Sale_Fact*Avg_Dmd*365+NORMSINV($D8)*SQRT(Dmd_StdDev^2*Leadtime+LT_StdDev^2*Avg_Dmd^2)*Std_Cost*Inv_Cost+IF(365/BZ$3+Safety_Stock/Avg_Dmd&gt;Plan_Shelf,(365/BZ$3+Safety_Stock/Avg_Dmd-Plan_Shelf)*Avg_Dmd*Std_Cost*BZ$3,0)+Avg_Dmd*365/BZ$3/2*Std_Cost*Inv_Cost+BZ$3*Setup</f>
        <v>32054.783855489175</v>
      </c>
      <c r="CA8" s="12">
        <f>(Sell_Price-Std_Cost)*(1-$D8)*Lost_Sale_Fact*Avg_Dmd*365+NORMSINV($D8)*SQRT(Dmd_StdDev^2*Leadtime+LT_StdDev^2*Avg_Dmd^2)*Std_Cost*Inv_Cost+IF(365/CA$3+Safety_Stock/Avg_Dmd&gt;Plan_Shelf,(365/CA$3+Safety_Stock/Avg_Dmd-Plan_Shelf)*Avg_Dmd*Std_Cost*CA$3,0)+Avg_Dmd*365/CA$3/2*Std_Cost*Inv_Cost+CA$3*Setup</f>
        <v>32167.955026660344</v>
      </c>
      <c r="CB8" s="12">
        <f>(Sell_Price-Std_Cost)*(1-$D8)*Lost_Sale_Fact*Avg_Dmd*365+NORMSINV($D8)*SQRT(Dmd_StdDev^2*Leadtime+LT_StdDev^2*Avg_Dmd^2)*Std_Cost*Inv_Cost+IF(365/CB$3+Safety_Stock/Avg_Dmd&gt;Plan_Shelf,(365/CB$3+Safety_Stock/Avg_Dmd-Plan_Shelf)*Avg_Dmd*Std_Cost*CB$3,0)+Avg_Dmd*365/CB$3/2*Std_Cost*Inv_Cost+CB$3*Setup</f>
        <v>32282.095377537538</v>
      </c>
      <c r="CC8" s="12">
        <f>(Sell_Price-Std_Cost)*(1-$D8)*Lost_Sale_Fact*Avg_Dmd*365+NORMSINV($D8)*SQRT(Dmd_StdDev^2*Leadtime+LT_StdDev^2*Avg_Dmd^2)*Std_Cost*Inv_Cost+IF(365/CC$3+Safety_Stock/Avg_Dmd&gt;Plan_Shelf,(365/CC$3+Safety_Stock/Avg_Dmd-Plan_Shelf)*Avg_Dmd*Std_Cost*CC$3,0)+Avg_Dmd*365/CC$3/2*Std_Cost*Inv_Cost+CC$3*Setup</f>
        <v>32397.167147872467</v>
      </c>
      <c r="CD8" s="12">
        <f>(Sell_Price-Std_Cost)*(1-$D8)*Lost_Sale_Fact*Avg_Dmd*365+NORMSINV($D8)*SQRT(Dmd_StdDev^2*Leadtime+LT_StdDev^2*Avg_Dmd^2)*Std_Cost*Inv_Cost+IF(365/CD$3+Safety_Stock/Avg_Dmd&gt;Plan_Shelf,(365/CD$3+Safety_Stock/Avg_Dmd-Plan_Shelf)*Avg_Dmd*Std_Cost*CD$3,0)+Avg_Dmd*365/CD$3/2*Std_Cost*Inv_Cost+CD$3*Setup</f>
        <v>32513.134513839832</v>
      </c>
      <c r="CE8" s="12">
        <f>(Sell_Price-Std_Cost)*(1-$D8)*Lost_Sale_Fact*Avg_Dmd*365+NORMSINV($D8)*SQRT(Dmd_StdDev^2*Leadtime+LT_StdDev^2*Avg_Dmd^2)*Std_Cost*Inv_Cost+IF(365/CE$3+Safety_Stock/Avg_Dmd&gt;Plan_Shelf,(365/CE$3+Safety_Stock/Avg_Dmd-Plan_Shelf)*Avg_Dmd*Std_Cost*CE$3,0)+Avg_Dmd*365/CE$3/2*Std_Cost*Inv_Cost+CE$3*Setup</f>
        <v>32629.963465478912</v>
      </c>
      <c r="CF8" s="12">
        <f>(Sell_Price-Std_Cost)*(1-$D8)*Lost_Sale_Fact*Avg_Dmd*365+NORMSINV($D8)*SQRT(Dmd_StdDev^2*Leadtime+LT_StdDev^2*Avg_Dmd^2)*Std_Cost*Inv_Cost+IF(365/CF$3+Safety_Stock/Avg_Dmd&gt;Plan_Shelf,(365/CF$3+Safety_Stock/Avg_Dmd-Plan_Shelf)*Avg_Dmd*Std_Cost*CF$3,0)+Avg_Dmd*365/CF$3/2*Std_Cost*Inv_Cost+CF$3*Setup</f>
        <v>32747.621693327012</v>
      </c>
      <c r="CG8" s="12">
        <f>(Sell_Price-Std_Cost)*(1-$D8)*Lost_Sale_Fact*Avg_Dmd*365+NORMSINV($D8)*SQRT(Dmd_StdDev^2*Leadtime+LT_StdDev^2*Avg_Dmd^2)*Std_Cost*Inv_Cost+IF(365/CG$3+Safety_Stock/Avg_Dmd&gt;Plan_Shelf,(365/CG$3+Safety_Stock/Avg_Dmd-Plan_Shelf)*Avg_Dmd*Std_Cost*CG$3,0)+Avg_Dmd*365/CG$3/2*Std_Cost*Inv_Cost+CG$3*Setup</f>
        <v>32866.078483450467</v>
      </c>
      <c r="CH8" s="12">
        <f>(Sell_Price-Std_Cost)*(1-$D8)*Lost_Sale_Fact*Avg_Dmd*365+NORMSINV($D8)*SQRT(Dmd_StdDev^2*Leadtime+LT_StdDev^2*Avg_Dmd^2)*Std_Cost*Inv_Cost+IF(365/CH$3+Safety_Stock/Avg_Dmd&gt;Plan_Shelf,(365/CH$3+Safety_Stock/Avg_Dmd-Plan_Shelf)*Avg_Dmd*Std_Cost*CH$3,0)+Avg_Dmd*365/CH$3/2*Std_Cost*Inv_Cost+CH$3*Setup</f>
        <v>32985.304620156283</v>
      </c>
      <c r="CI8" s="12">
        <f>(Sell_Price-Std_Cost)*(1-$D8)*Lost_Sale_Fact*Avg_Dmd*365+NORMSINV($D8)*SQRT(Dmd_StdDev^2*Leadtime+LT_StdDev^2*Avg_Dmd^2)*Std_Cost*Inv_Cost+IF(365/CI$3+Safety_Stock/Avg_Dmd&gt;Plan_Shelf,(365/CI$3+Safety_Stock/Avg_Dmd-Plan_Shelf)*Avg_Dmd*Std_Cost*CI$3,0)+Avg_Dmd*365/CI$3/2*Std_Cost*Inv_Cost+CI$3*Setup</f>
        <v>33105.27229573665</v>
      </c>
      <c r="CJ8" s="12">
        <f>(Sell_Price-Std_Cost)*(1-$D8)*Lost_Sale_Fact*Avg_Dmd*365+NORMSINV($D8)*SQRT(Dmd_StdDev^2*Leadtime+LT_StdDev^2*Avg_Dmd^2)*Std_Cost*Inv_Cost+IF(365/CJ$3+Safety_Stock/Avg_Dmd&gt;Plan_Shelf,(365/CJ$3+Safety_Stock/Avg_Dmd-Plan_Shelf)*Avg_Dmd*Std_Cost*CJ$3,0)+Avg_Dmd*365/CJ$3/2*Std_Cost*Inv_Cost+CJ$3*Setup</f>
        <v>33225.955026660347</v>
      </c>
      <c r="CK8" s="12">
        <f>(Sell_Price-Std_Cost)*(1-$D8)*Lost_Sale_Fact*Avg_Dmd*365+NORMSINV($D8)*SQRT(Dmd_StdDev^2*Leadtime+LT_StdDev^2*Avg_Dmd^2)*Std_Cost*Inv_Cost+IF(365/CK$3+Safety_Stock/Avg_Dmd&gt;Plan_Shelf,(365/CK$3+Safety_Stock/Avg_Dmd-Plan_Shelf)*Avg_Dmd*Std_Cost*CK$3,0)+Avg_Dmd*365/CK$3/2*Std_Cost*Inv_Cost+CK$3*Setup</f>
        <v>33347.327575679956</v>
      </c>
      <c r="CL8" s="12">
        <f>(Sell_Price-Std_Cost)*(1-$D8)*Lost_Sale_Fact*Avg_Dmd*365+NORMSINV($D8)*SQRT(Dmd_StdDev^2*Leadtime+LT_StdDev^2*Avg_Dmd^2)*Std_Cost*Inv_Cost+IF(365/CL$3+Safety_Stock/Avg_Dmd&gt;Plan_Shelf,(365/CL$3+Safety_Stock/Avg_Dmd-Plan_Shelf)*Avg_Dmd*Std_Cost*CL$3,0)+Avg_Dmd*365/CL$3/2*Std_Cost*Inv_Cost+CL$3*Setup</f>
        <v>33469.365879373523</v>
      </c>
      <c r="CM8" s="12">
        <f>(Sell_Price-Std_Cost)*(1-$D8)*Lost_Sale_Fact*Avg_Dmd*365+NORMSINV($D8)*SQRT(Dmd_StdDev^2*Leadtime+LT_StdDev^2*Avg_Dmd^2)*Std_Cost*Inv_Cost+IF(365/CM$3+Safety_Stock/Avg_Dmd&gt;Plan_Shelf,(365/CM$3+Safety_Stock/Avg_Dmd-Plan_Shelf)*Avg_Dmd*Std_Cost*CM$3,0)+Avg_Dmd*365/CM$3/2*Std_Cost*Inv_Cost+CM$3*Setup</f>
        <v>33592.046980683335</v>
      </c>
      <c r="CN8" s="12">
        <f>(Sell_Price-Std_Cost)*(1-$D8)*Lost_Sale_Fact*Avg_Dmd*365+NORMSINV($D8)*SQRT(Dmd_StdDev^2*Leadtime+LT_StdDev^2*Avg_Dmd^2)*Std_Cost*Inv_Cost+IF(365/CN$3+Safety_Stock/Avg_Dmd&gt;Plan_Shelf,(365/CN$3+Safety_Stock/Avg_Dmd-Plan_Shelf)*Avg_Dmd*Std_Cost*CN$3,0)+Avg_Dmd*365/CN$3/2*Std_Cost*Inv_Cost+CN$3*Setup</f>
        <v>33715.348966054284</v>
      </c>
      <c r="CO8" s="12">
        <f>(Sell_Price-Std_Cost)*(1-$D8)*Lost_Sale_Fact*Avg_Dmd*365+NORMSINV($D8)*SQRT(Dmd_StdDev^2*Leadtime+LT_StdDev^2*Avg_Dmd^2)*Std_Cost*Inv_Cost+IF(365/CO$3+Safety_Stock/Avg_Dmd&gt;Plan_Shelf,(365/CO$3+Safety_Stock/Avg_Dmd-Plan_Shelf)*Avg_Dmd*Std_Cost*CO$3,0)+Avg_Dmd*365/CO$3/2*Std_Cost*Inv_Cost+CO$3*Setup</f>
        <v>33839.250906810157</v>
      </c>
      <c r="CP8" s="12">
        <f>(Sell_Price-Std_Cost)*(1-$D8)*Lost_Sale_Fact*Avg_Dmd*365+NORMSINV($D8)*SQRT(Dmd_StdDev^2*Leadtime+LT_StdDev^2*Avg_Dmd^2)*Std_Cost*Inv_Cost+IF(365/CP$3+Safety_Stock/Avg_Dmd&gt;Plan_Shelf,(365/CP$3+Safety_Stock/Avg_Dmd-Plan_Shelf)*Avg_Dmd*Std_Cost*CP$3,0)+Avg_Dmd*365/CP$3/2*Std_Cost*Inv_Cost+CP$3*Setup</f>
        <v>33963.732804438121</v>
      </c>
      <c r="CQ8" s="12">
        <f>(Sell_Price-Std_Cost)*(1-$D8)*Lost_Sale_Fact*Avg_Dmd*365+NORMSINV($D8)*SQRT(Dmd_StdDev^2*Leadtime+LT_StdDev^2*Avg_Dmd^2)*Std_Cost*Inv_Cost+IF(365/CQ$3+Safety_Stock/Avg_Dmd&gt;Plan_Shelf,(365/CQ$3+Safety_Stock/Avg_Dmd-Plan_Shelf)*Avg_Dmd*Std_Cost*CQ$3,0)+Avg_Dmd*365/CQ$3/2*Std_Cost*Inv_Cost+CQ$3*Setup</f>
        <v>34088.775539480856</v>
      </c>
      <c r="CR8" s="12">
        <f>(Sell_Price-Std_Cost)*(1-$D8)*Lost_Sale_Fact*Avg_Dmd*365+NORMSINV($D8)*SQRT(Dmd_StdDev^2*Leadtime+LT_StdDev^2*Avg_Dmd^2)*Std_Cost*Inv_Cost+IF(365/CR$3+Safety_Stock/Avg_Dmd&gt;Plan_Shelf,(365/CR$3+Safety_Stock/Avg_Dmd-Plan_Shelf)*Avg_Dmd*Std_Cost*CR$3,0)+Avg_Dmd*365/CR$3/2*Std_Cost*Inv_Cost+CR$3*Setup</f>
        <v>34214.360823761795</v>
      </c>
      <c r="CS8" s="12">
        <f>(Sell_Price-Std_Cost)*(1-$D8)*Lost_Sale_Fact*Avg_Dmd*365+NORMSINV($D8)*SQRT(Dmd_StdDev^2*Leadtime+LT_StdDev^2*Avg_Dmd^2)*Std_Cost*Inv_Cost+IF(365/CS$3+Safety_Stock/Avg_Dmd&gt;Plan_Shelf,(365/CS$3+Safety_Stock/Avg_Dmd-Plan_Shelf)*Avg_Dmd*Std_Cost*CS$3,0)+Avg_Dmd*365/CS$3/2*Std_Cost*Inv_Cost+CS$3*Setup</f>
        <v>34340.471155692605</v>
      </c>
      <c r="CT8" s="12">
        <f>(Sell_Price-Std_Cost)*(1-$D8)*Lost_Sale_Fact*Avg_Dmd*365+NORMSINV($D8)*SQRT(Dmd_StdDev^2*Leadtime+LT_StdDev^2*Avg_Dmd^2)*Std_Cost*Inv_Cost+IF(365/CT$3+Safety_Stock/Avg_Dmd&gt;Plan_Shelf,(365/CT$3+Safety_Stock/Avg_Dmd-Plan_Shelf)*Avg_Dmd*Std_Cost*CT$3,0)+Avg_Dmd*365/CT$3/2*Std_Cost*Inv_Cost+CT$3*Setup</f>
        <v>34467.089778433394</v>
      </c>
      <c r="CU8" s="12">
        <f>(Sell_Price-Std_Cost)*(1-$D8)*Lost_Sale_Fact*Avg_Dmd*365+NORMSINV($D8)*SQRT(Dmd_StdDev^2*Leadtime+LT_StdDev^2*Avg_Dmd^2)*Std_Cost*Inv_Cost+IF(365/CU$3+Safety_Stock/Avg_Dmd&gt;Plan_Shelf,(365/CU$3+Safety_Stock/Avg_Dmd-Plan_Shelf)*Avg_Dmd*Std_Cost*CU$3,0)+Avg_Dmd*365/CU$3/2*Std_Cost*Inv_Cost+CU$3*Setup</f>
        <v>34594.200640695432</v>
      </c>
      <c r="CV8" s="12">
        <f>(Sell_Price-Std_Cost)*(1-$D8)*Lost_Sale_Fact*Avg_Dmd*365+NORMSINV($D8)*SQRT(Dmd_StdDev^2*Leadtime+LT_StdDev^2*Avg_Dmd^2)*Std_Cost*Inv_Cost+IF(365/CV$3+Safety_Stock/Avg_Dmd&gt;Plan_Shelf,(365/CV$3+Safety_Stock/Avg_Dmd-Plan_Shelf)*Avg_Dmd*Std_Cost*CV$3,0)+Avg_Dmd*365/CV$3/2*Std_Cost*Inv_Cost+CV$3*Setup</f>
        <v>34721.788359993676</v>
      </c>
      <c r="CW8" s="12">
        <f>(Sell_Price-Std_Cost)*(1-$D8)*Lost_Sale_Fact*Avg_Dmd*365+NORMSINV($D8)*SQRT(Dmd_StdDev^2*Leadtime+LT_StdDev^2*Avg_Dmd^2)*Std_Cost*Inv_Cost+IF(365/CW$3+Safety_Stock/Avg_Dmd&gt;Plan_Shelf,(365/CW$3+Safety_Stock/Avg_Dmd-Plan_Shelf)*Avg_Dmd*Std_Cost*CW$3,0)+Avg_Dmd*365/CW$3/2*Std_Cost*Inv_Cost+CW$3*Setup</f>
        <v>34849.838188172376</v>
      </c>
      <c r="CX8" s="12">
        <f>(Sell_Price-Std_Cost)*(1-$D8)*Lost_Sale_Fact*Avg_Dmd*365+NORMSINV($D8)*SQRT(Dmd_StdDev^2*Leadtime+LT_StdDev^2*Avg_Dmd^2)*Std_Cost*Inv_Cost+IF(365/CX$3+Safety_Stock/Avg_Dmd&gt;Plan_Shelf,(365/CX$3+Safety_Stock/Avg_Dmd-Plan_Shelf)*Avg_Dmd*Std_Cost*CX$3,0)+Avg_Dmd*365/CX$3/2*Std_Cost*Inv_Cost+CX$3*Setup</f>
        <v>34978.335979041294</v>
      </c>
      <c r="CY8" s="12">
        <f>(Sell_Price-Std_Cost)*(1-$D8)*Lost_Sale_Fact*Avg_Dmd*365+NORMSINV($D8)*SQRT(Dmd_StdDev^2*Leadtime+LT_StdDev^2*Avg_Dmd^2)*Std_Cost*Inv_Cost+IF(365/CY$3+Safety_Stock/Avg_Dmd&gt;Plan_Shelf,(365/CY$3+Safety_Stock/Avg_Dmd-Plan_Shelf)*Avg_Dmd*Std_Cost*CY$3,0)+Avg_Dmd*365/CY$3/2*Std_Cost*Inv_Cost+CY$3*Setup</f>
        <v>35107.268157973478</v>
      </c>
      <c r="CZ8" s="12">
        <f>(Sell_Price-Std_Cost)*(1-$D8)*Lost_Sale_Fact*Avg_Dmd*365+NORMSINV($D8)*SQRT(Dmd_StdDev^2*Leadtime+LT_StdDev^2*Avg_Dmd^2)*Std_Cost*Inv_Cost+IF(365/CZ$3+Safety_Stock/Avg_Dmd&gt;Plan_Shelf,(365/CZ$3+Safety_Stock/Avg_Dmd-Plan_Shelf)*Avg_Dmd*Std_Cost*CZ$3,0)+Avg_Dmd*365/CZ$3/2*Std_Cost*Inv_Cost+CZ$3*Setup</f>
        <v>35236.621693327012</v>
      </c>
      <c r="DA8" s="28">
        <f t="shared" si="0"/>
        <v>29266.946017651335</v>
      </c>
      <c r="DB8" s="43">
        <f t="shared" si="1"/>
        <v>0.995</v>
      </c>
      <c r="DD8" s="25"/>
    </row>
    <row r="9" spans="1:108" ht="14.1" customHeight="1" x14ac:dyDescent="0.25">
      <c r="A9" s="53"/>
      <c r="B9" s="51"/>
      <c r="C9" s="51"/>
      <c r="D9" s="9">
        <v>0.99399999999999999</v>
      </c>
      <c r="E9" s="12">
        <f>(Sell_Price-Std_Cost)*(1-$D9)*Lost_Sale_Fact*Avg_Dmd*365+NORMSINV($D9)*SQRT(Dmd_StdDev^2*Leadtime+LT_StdDev^2*Avg_Dmd^2)*Std_Cost*Inv_Cost+IF(365/E$3+Safety_Stock/Avg_Dmd&gt;Plan_Shelf,(365/E$3+Safety_Stock/Avg_Dmd-Plan_Shelf)*Avg_Dmd*Std_Cost*E$3,0)+Avg_Dmd*365/E$3/2*Std_Cost*Inv_Cost+E$3*Setup</f>
        <v>1329287.4180755843</v>
      </c>
      <c r="F9" s="12">
        <f>(Sell_Price-Std_Cost)*(1-$D9)*Lost_Sale_Fact*Avg_Dmd*365+NORMSINV($D9)*SQRT(Dmd_StdDev^2*Leadtime+LT_StdDev^2*Avg_Dmd^2)*Std_Cost*Inv_Cost+IF(365/F$3+Safety_Stock/Avg_Dmd&gt;Plan_Shelf,(365/F$3+Safety_Stock/Avg_Dmd-Plan_Shelf)*Avg_Dmd*Std_Cost*F$3,0)+Avg_Dmd*365/F$3/2*Std_Cost*Inv_Cost+F$3*Setup</f>
        <v>1166133.5809095767</v>
      </c>
      <c r="G9" s="12">
        <f>(Sell_Price-Std_Cost)*(1-$D9)*Lost_Sale_Fact*Avg_Dmd*365+NORMSINV($D9)*SQRT(Dmd_StdDev^2*Leadtime+LT_StdDev^2*Avg_Dmd^2)*Std_Cost*Inv_Cost+IF(365/G$3+Safety_Stock/Avg_Dmd&gt;Plan_Shelf,(365/G$3+Safety_Stock/Avg_Dmd-Plan_Shelf)*Avg_Dmd*Std_Cost*G$3,0)+Avg_Dmd*365/G$3/2*Std_Cost*Inv_Cost+G$3*Setup</f>
        <v>1071113.0770769026</v>
      </c>
      <c r="H9" s="12">
        <f>(Sell_Price-Std_Cost)*(1-$D9)*Lost_Sale_Fact*Avg_Dmd*365+NORMSINV($D9)*SQRT(Dmd_StdDev^2*Leadtime+LT_StdDev^2*Avg_Dmd^2)*Std_Cost*Inv_Cost+IF(365/H$3+Safety_Stock/Avg_Dmd&gt;Plan_Shelf,(365/H$3+Safety_Stock/Avg_Dmd-Plan_Shelf)*Avg_Dmd*Std_Cost*H$3,0)+Avg_Dmd*365/H$3/2*Std_Cost*Inv_Cost+H$3*Setup</f>
        <v>993125.90657756175</v>
      </c>
      <c r="I9" s="12">
        <f>(Sell_Price-Std_Cost)*(1-$D9)*Lost_Sale_Fact*Avg_Dmd*365+NORMSINV($D9)*SQRT(Dmd_StdDev^2*Leadtime+LT_StdDev^2*Avg_Dmd^2)*Std_Cost*Inv_Cost+IF(365/I$3+Safety_Stock/Avg_Dmd&gt;Plan_Shelf,(365/I$3+Safety_Stock/Avg_Dmd-Plan_Shelf)*Avg_Dmd*Std_Cost*I$3,0)+Avg_Dmd*365/I$3/2*Std_Cost*Inv_Cost+I$3*Setup</f>
        <v>921952.06941155414</v>
      </c>
      <c r="J9" s="12">
        <f>(Sell_Price-Std_Cost)*(1-$D9)*Lost_Sale_Fact*Avg_Dmd*365+NORMSINV($D9)*SQRT(Dmd_StdDev^2*Leadtime+LT_StdDev^2*Avg_Dmd^2)*Std_Cost*Inv_Cost+IF(365/J$3+Safety_Stock/Avg_Dmd&gt;Plan_Shelf,(365/J$3+Safety_Stock/Avg_Dmd-Plan_Shelf)*Avg_Dmd*Std_Cost*J$3,0)+Avg_Dmd*365/J$3/2*Std_Cost*Inv_Cost+J$3*Setup</f>
        <v>854184.89891221316</v>
      </c>
      <c r="K9" s="12">
        <f>(Sell_Price-Std_Cost)*(1-$D9)*Lost_Sale_Fact*Avg_Dmd*365+NORMSINV($D9)*SQRT(Dmd_StdDev^2*Leadtime+LT_StdDev^2*Avg_Dmd^2)*Std_Cost*Inv_Cost+IF(365/K$3+Safety_Stock/Avg_Dmd&gt;Plan_Shelf,(365/K$3+Safety_Stock/Avg_Dmd-Plan_Shelf)*Avg_Dmd*Std_Cost*K$3,0)+Avg_Dmd*365/K$3/2*Std_Cost*Inv_Cost+K$3*Setup</f>
        <v>788364.39507953904</v>
      </c>
      <c r="L9" s="12">
        <f>(Sell_Price-Std_Cost)*(1-$D9)*Lost_Sale_Fact*Avg_Dmd*365+NORMSINV($D9)*SQRT(Dmd_StdDev^2*Leadtime+LT_StdDev^2*Avg_Dmd^2)*Std_Cost*Inv_Cost+IF(365/L$3+Safety_Stock/Avg_Dmd&gt;Plan_Shelf,(365/L$3+Safety_Stock/Avg_Dmd-Plan_Shelf)*Avg_Dmd*Std_Cost*L$3,0)+Avg_Dmd*365/L$3/2*Std_Cost*Inv_Cost+L$3*Setup</f>
        <v>723760.55791353143</v>
      </c>
      <c r="M9" s="12">
        <f>(Sell_Price-Std_Cost)*(1-$D9)*Lost_Sale_Fact*Avg_Dmd*365+NORMSINV($D9)*SQRT(Dmd_StdDev^2*Leadtime+LT_StdDev^2*Avg_Dmd^2)*Std_Cost*Inv_Cost+IF(365/M$3+Safety_Stock/Avg_Dmd&gt;Plan_Shelf,(365/M$3+Safety_Stock/Avg_Dmd-Plan_Shelf)*Avg_Dmd*Std_Cost*M$3,0)+Avg_Dmd*365/M$3/2*Std_Cost*Inv_Cost+M$3*Setup</f>
        <v>659967.83185863507</v>
      </c>
      <c r="N9" s="12">
        <f>(Sell_Price-Std_Cost)*(1-$D9)*Lost_Sale_Fact*Avg_Dmd*365+NORMSINV($D9)*SQRT(Dmd_StdDev^2*Leadtime+LT_StdDev^2*Avg_Dmd^2)*Std_Cost*Inv_Cost+IF(365/N$3+Safety_Stock/Avg_Dmd&gt;Plan_Shelf,(365/N$3+Safety_Stock/Avg_Dmd-Plan_Shelf)*Avg_Dmd*Std_Cost*N$3,0)+Avg_Dmd*365/N$3/2*Std_Cost*Inv_Cost+N$3*Setup</f>
        <v>596742.88358151633</v>
      </c>
      <c r="O9" s="12">
        <f>(Sell_Price-Std_Cost)*(1-$D9)*Lost_Sale_Fact*Avg_Dmd*365+NORMSINV($D9)*SQRT(Dmd_StdDev^2*Leadtime+LT_StdDev^2*Avg_Dmd^2)*Std_Cost*Inv_Cost+IF(365/O$3+Safety_Stock/Avg_Dmd&gt;Plan_Shelf,(365/O$3+Safety_Stock/Avg_Dmd-Plan_Shelf)*Avg_Dmd*Std_Cost*O$3,0)+Avg_Dmd*365/O$3/2*Std_Cost*Inv_Cost+O$3*Setup</f>
        <v>533930.86459732684</v>
      </c>
      <c r="P9" s="12">
        <f>(Sell_Price-Std_Cost)*(1-$D9)*Lost_Sale_Fact*Avg_Dmd*365+NORMSINV($D9)*SQRT(Dmd_StdDev^2*Leadtime+LT_StdDev^2*Avg_Dmd^2)*Std_Cost*Inv_Cost+IF(365/P$3+Safety_Stock/Avg_Dmd&gt;Plan_Shelf,(365/P$3+Safety_Stock/Avg_Dmd-Plan_Shelf)*Avg_Dmd*Std_Cost*P$3,0)+Avg_Dmd*365/P$3/2*Std_Cost*Inv_Cost+P$3*Setup</f>
        <v>471428.54258283466</v>
      </c>
      <c r="Q9" s="12">
        <f>(Sell_Price-Std_Cost)*(1-$D9)*Lost_Sale_Fact*Avg_Dmd*365+NORMSINV($D9)*SQRT(Dmd_StdDev^2*Leadtime+LT_StdDev^2*Avg_Dmd^2)*Std_Cost*Inv_Cost+IF(365/Q$3+Safety_Stock/Avg_Dmd&gt;Plan_Shelf,(365/Q$3+Safety_Stock/Avg_Dmd-Plan_Shelf)*Avg_Dmd*Std_Cost*Q$3,0)+Avg_Dmd*365/Q$3/2*Std_Cost*Inv_Cost+Q$3*Setup</f>
        <v>409164.44900657068</v>
      </c>
      <c r="R9" s="12">
        <f>(Sell_Price-Std_Cost)*(1-$D9)*Lost_Sale_Fact*Avg_Dmd*365+NORMSINV($D9)*SQRT(Dmd_StdDev^2*Leadtime+LT_StdDev^2*Avg_Dmd^2)*Std_Cost*Inv_Cost+IF(365/R$3+Safety_Stock/Avg_Dmd&gt;Plan_Shelf,(365/R$3+Safety_Stock/Avg_Dmd-Plan_Shelf)*Avg_Dmd*Std_Cost*R$3,0)+Avg_Dmd*365/R$3/2*Std_Cost*Inv_Cost+R$3*Setup</f>
        <v>347087.53491748625</v>
      </c>
      <c r="S9" s="12">
        <f>(Sell_Price-Std_Cost)*(1-$D9)*Lost_Sale_Fact*Avg_Dmd*365+NORMSINV($D9)*SQRT(Dmd_StdDev^2*Leadtime+LT_StdDev^2*Avg_Dmd^2)*Std_Cost*Inv_Cost+IF(365/S$3+Safety_Stock/Avg_Dmd&gt;Plan_Shelf,(365/S$3+Safety_Stock/Avg_Dmd-Plan_Shelf)*Avg_Dmd*Std_Cost*S$3,0)+Avg_Dmd*365/S$3/2*Std_Cost*Inv_Cost+S$3*Setup</f>
        <v>285160.36441814521</v>
      </c>
      <c r="T9" s="12">
        <f>(Sell_Price-Std_Cost)*(1-$D9)*Lost_Sale_Fact*Avg_Dmd*365+NORMSINV($D9)*SQRT(Dmd_StdDev^2*Leadtime+LT_StdDev^2*Avg_Dmd^2)*Std_Cost*Inv_Cost+IF(365/T$3+Safety_Stock/Avg_Dmd&gt;Plan_Shelf,(365/T$3+Safety_Stock/Avg_Dmd-Plan_Shelf)*Avg_Dmd*Std_Cost*T$3,0)+Avg_Dmd*365/T$3/2*Std_Cost*Inv_Cost+T$3*Setup</f>
        <v>223354.86058547089</v>
      </c>
      <c r="U9" s="12">
        <f>(Sell_Price-Std_Cost)*(1-$D9)*Lost_Sale_Fact*Avg_Dmd*365+NORMSINV($D9)*SQRT(Dmd_StdDev^2*Leadtime+LT_StdDev^2*Avg_Dmd^2)*Std_Cost*Inv_Cost+IF(365/U$3+Safety_Stock/Avg_Dmd&gt;Plan_Shelf,(365/U$3+Safety_Stock/Avg_Dmd-Plan_Shelf)*Avg_Dmd*Std_Cost*U$3,0)+Avg_Dmd*365/U$3/2*Std_Cost*Inv_Cost+U$3*Setup</f>
        <v>161649.55283122792</v>
      </c>
      <c r="V9" s="12">
        <f>(Sell_Price-Std_Cost)*(1-$D9)*Lost_Sale_Fact*Avg_Dmd*365+NORMSINV($D9)*SQRT(Dmd_StdDev^2*Leadtime+LT_StdDev^2*Avg_Dmd^2)*Std_Cost*Inv_Cost+IF(365/V$3+Safety_Stock/Avg_Dmd&gt;Plan_Shelf,(365/V$3+Safety_Stock/Avg_Dmd-Plan_Shelf)*Avg_Dmd*Std_Cost*V$3,0)+Avg_Dmd*365/V$3/2*Std_Cost*Inv_Cost+V$3*Setup</f>
        <v>100027.74180901135</v>
      </c>
      <c r="W9" s="12">
        <f>(Sell_Price-Std_Cost)*(1-$D9)*Lost_Sale_Fact*Avg_Dmd*365+NORMSINV($D9)*SQRT(Dmd_StdDev^2*Leadtime+LT_StdDev^2*Avg_Dmd^2)*Std_Cost*Inv_Cost+IF(365/W$3+Safety_Stock/Avg_Dmd&gt;Plan_Shelf,(365/W$3+Safety_Stock/Avg_Dmd-Plan_Shelf)*Avg_Dmd*Std_Cost*W$3,0)+Avg_Dmd*365/W$3/2*Std_Cost*Inv_Cost+W$3*Setup</f>
        <v>38476.243824290221</v>
      </c>
      <c r="X9" s="12">
        <f>(Sell_Price-Std_Cost)*(1-$D9)*Lost_Sale_Fact*Avg_Dmd*365+NORMSINV($D9)*SQRT(Dmd_StdDev^2*Leadtime+LT_StdDev^2*Avg_Dmd^2)*Std_Cost*Inv_Cost+IF(365/X$3+Safety_Stock/Avg_Dmd&gt;Plan_Shelf,(365/X$3+Safety_Stock/Avg_Dmd-Plan_Shelf)*Avg_Dmd*Std_Cost*X$3,0)+Avg_Dmd*365/X$3/2*Std_Cost*Inv_Cost+X$3*Setup</f>
        <v>31061.255241591924</v>
      </c>
      <c r="Y9" s="12">
        <f>(Sell_Price-Std_Cost)*(1-$D9)*Lost_Sale_Fact*Avg_Dmd*365+NORMSINV($D9)*SQRT(Dmd_StdDev^2*Leadtime+LT_StdDev^2*Avg_Dmd^2)*Std_Cost*Inv_Cost+IF(365/Y$3+Safety_Stock/Avg_Dmd&gt;Plan_Shelf,(365/Y$3+Safety_Stock/Avg_Dmd-Plan_Shelf)*Avg_Dmd*Std_Cost*Y$3,0)+Avg_Dmd*365/Y$3/2*Std_Cost*Inv_Cost+Y$3*Setup</f>
        <v>30724.588574925256</v>
      </c>
      <c r="Z9" s="12">
        <f>(Sell_Price-Std_Cost)*(1-$D9)*Lost_Sale_Fact*Avg_Dmd*365+NORMSINV($D9)*SQRT(Dmd_StdDev^2*Leadtime+LT_StdDev^2*Avg_Dmd^2)*Std_Cost*Inv_Cost+IF(365/Z$3+Safety_Stock/Avg_Dmd&gt;Plan_Shelf,(365/Z$3+Safety_Stock/Avg_Dmd-Plan_Shelf)*Avg_Dmd*Std_Cost*Z$3,0)+Avg_Dmd*365/Z$3/2*Std_Cost*Inv_Cost+Z$3*Setup</f>
        <v>30432.164332501015</v>
      </c>
      <c r="AA9" s="12">
        <f>(Sell_Price-Std_Cost)*(1-$D9)*Lost_Sale_Fact*Avg_Dmd*365+NORMSINV($D9)*SQRT(Dmd_StdDev^2*Leadtime+LT_StdDev^2*Avg_Dmd^2)*Std_Cost*Inv_Cost+IF(365/AA$3+Safety_Stock/Avg_Dmd&gt;Plan_Shelf,(365/AA$3+Safety_Stock/Avg_Dmd-Plan_Shelf)*Avg_Dmd*Std_Cost*AA$3,0)+Avg_Dmd*365/AA$3/2*Std_Cost*Inv_Cost+AA$3*Setup</f>
        <v>30178.211763331055</v>
      </c>
      <c r="AB9" s="12">
        <f>(Sell_Price-Std_Cost)*(1-$D9)*Lost_Sale_Fact*Avg_Dmd*365+NORMSINV($D9)*SQRT(Dmd_StdDev^2*Leadtime+LT_StdDev^2*Avg_Dmd^2)*Std_Cost*Inv_Cost+IF(365/AB$3+Safety_Stock/Avg_Dmd&gt;Plan_Shelf,(365/AB$3+Safety_Stock/Avg_Dmd-Plan_Shelf)*Avg_Dmd*Std_Cost*AB$3,0)+Avg_Dmd*365/AB$3/2*Std_Cost*Inv_Cost+AB$3*Setup</f>
        <v>29957.921908258591</v>
      </c>
      <c r="AC9" s="12">
        <f>(Sell_Price-Std_Cost)*(1-$D9)*Lost_Sale_Fact*Avg_Dmd*365+NORMSINV($D9)*SQRT(Dmd_StdDev^2*Leadtime+LT_StdDev^2*Avg_Dmd^2)*Std_Cost*Inv_Cost+IF(365/AC$3+Safety_Stock/Avg_Dmd&gt;Plan_Shelf,(365/AC$3+Safety_Stock/Avg_Dmd-Plan_Shelf)*Avg_Dmd*Std_Cost*AC$3,0)+Avg_Dmd*365/AC$3/2*Std_Cost*Inv_Cost+AC$3*Setup</f>
        <v>29767.255241591924</v>
      </c>
      <c r="AD9" s="12">
        <f>(Sell_Price-Std_Cost)*(1-$D9)*Lost_Sale_Fact*Avg_Dmd*365+NORMSINV($D9)*SQRT(Dmd_StdDev^2*Leadtime+LT_StdDev^2*Avg_Dmd^2)*Std_Cost*Inv_Cost+IF(365/AD$3+Safety_Stock/Avg_Dmd&gt;Plan_Shelf,(365/AD$3+Safety_Stock/Avg_Dmd-Plan_Shelf)*Avg_Dmd*Std_Cost*AD$3,0)+Avg_Dmd*365/AD$3/2*Std_Cost*Inv_Cost+AD$3*Setup</f>
        <v>29602.793703130385</v>
      </c>
      <c r="AE9" s="12">
        <f>(Sell_Price-Std_Cost)*(1-$D9)*Lost_Sale_Fact*Avg_Dmd*365+NORMSINV($D9)*SQRT(Dmd_StdDev^2*Leadtime+LT_StdDev^2*Avg_Dmd^2)*Std_Cost*Inv_Cost+IF(365/AE$3+Safety_Stock/Avg_Dmd&gt;Plan_Shelf,(365/AE$3+Safety_Stock/Avg_Dmd-Plan_Shelf)*Avg_Dmd*Std_Cost*AE$3,0)+Avg_Dmd*365/AE$3/2*Std_Cost*Inv_Cost+AE$3*Setup</f>
        <v>29461.625611962292</v>
      </c>
      <c r="AF9" s="12">
        <f>(Sell_Price-Std_Cost)*(1-$D9)*Lost_Sale_Fact*Avg_Dmd*365+NORMSINV($D9)*SQRT(Dmd_StdDev^2*Leadtime+LT_StdDev^2*Avg_Dmd^2)*Std_Cost*Inv_Cost+IF(365/AF$3+Safety_Stock/Avg_Dmd&gt;Plan_Shelf,(365/AF$3+Safety_Stock/Avg_Dmd-Plan_Shelf)*Avg_Dmd*Std_Cost*AF$3,0)+Avg_Dmd*365/AF$3/2*Std_Cost*Inv_Cost+AF$3*Setup</f>
        <v>29341.255241591924</v>
      </c>
      <c r="AG9" s="12">
        <f>(Sell_Price-Std_Cost)*(1-$D9)*Lost_Sale_Fact*Avg_Dmd*365+NORMSINV($D9)*SQRT(Dmd_StdDev^2*Leadtime+LT_StdDev^2*Avg_Dmd^2)*Std_Cost*Inv_Cost+IF(365/AG$3+Safety_Stock/Avg_Dmd&gt;Plan_Shelf,(365/AG$3+Safety_Stock/Avg_Dmd-Plan_Shelf)*Avg_Dmd*Std_Cost*AG$3,0)+Avg_Dmd*365/AG$3/2*Std_Cost*Inv_Cost+AG$3*Setup</f>
        <v>29239.531103660887</v>
      </c>
      <c r="AH9" s="12">
        <f>(Sell_Price-Std_Cost)*(1-$D9)*Lost_Sale_Fact*Avg_Dmd*365+NORMSINV($D9)*SQRT(Dmd_StdDev^2*Leadtime+LT_StdDev^2*Avg_Dmd^2)*Std_Cost*Inv_Cost+IF(365/AH$3+Safety_Stock/Avg_Dmd&gt;Plan_Shelf,(365/AH$3+Safety_Stock/Avg_Dmd-Plan_Shelf)*Avg_Dmd*Std_Cost*AH$3,0)+Avg_Dmd*365/AH$3/2*Std_Cost*Inv_Cost+AH$3*Setup</f>
        <v>29154.588574925256</v>
      </c>
      <c r="AI9" s="12">
        <f>(Sell_Price-Std_Cost)*(1-$D9)*Lost_Sale_Fact*Avg_Dmd*365+NORMSINV($D9)*SQRT(Dmd_StdDev^2*Leadtime+LT_StdDev^2*Avg_Dmd^2)*Std_Cost*Inv_Cost+IF(365/AI$3+Safety_Stock/Avg_Dmd&gt;Plan_Shelf,(365/AI$3+Safety_Stock/Avg_Dmd-Plan_Shelf)*Avg_Dmd*Std_Cost*AI$3,0)+Avg_Dmd*365/AI$3/2*Std_Cost*Inv_Cost+AI$3*Setup</f>
        <v>29084.8036286887</v>
      </c>
      <c r="AJ9" s="12">
        <f>(Sell_Price-Std_Cost)*(1-$D9)*Lost_Sale_Fact*Avg_Dmd*365+NORMSINV($D9)*SQRT(Dmd_StdDev^2*Leadtime+LT_StdDev^2*Avg_Dmd^2)*Std_Cost*Inv_Cost+IF(365/AJ$3+Safety_Stock/Avg_Dmd&gt;Plan_Shelf,(365/AJ$3+Safety_Stock/Avg_Dmd-Plan_Shelf)*Avg_Dmd*Std_Cost*AJ$3,0)+Avg_Dmd*365/AJ$3/2*Std_Cost*Inv_Cost+AJ$3*Setup</f>
        <v>29028.755241591924</v>
      </c>
      <c r="AK9" s="12">
        <f>(Sell_Price-Std_Cost)*(1-$D9)*Lost_Sale_Fact*Avg_Dmd*365+NORMSINV($D9)*SQRT(Dmd_StdDev^2*Leadtime+LT_StdDev^2*Avg_Dmd^2)*Std_Cost*Inv_Cost+IF(365/AK$3+Safety_Stock/Avg_Dmd&gt;Plan_Shelf,(365/AK$3+Safety_Stock/Avg_Dmd-Plan_Shelf)*Avg_Dmd*Std_Cost*AK$3,0)+Avg_Dmd*365/AK$3/2*Std_Cost*Inv_Cost+AK$3*Setup</f>
        <v>28985.194635531316</v>
      </c>
      <c r="AL9" s="12">
        <f>(Sell_Price-Std_Cost)*(1-$D9)*Lost_Sale_Fact*Avg_Dmd*365+NORMSINV($D9)*SQRT(Dmd_StdDev^2*Leadtime+LT_StdDev^2*Avg_Dmd^2)*Std_Cost*Inv_Cost+IF(365/AL$3+Safety_Stock/Avg_Dmd&gt;Plan_Shelf,(365/AL$3+Safety_Stock/Avg_Dmd-Plan_Shelf)*Avg_Dmd*Std_Cost*AL$3,0)+Avg_Dmd*365/AL$3/2*Std_Cost*Inv_Cost+AL$3*Setup</f>
        <v>28953.019947474277</v>
      </c>
      <c r="AM9" s="12">
        <f>(Sell_Price-Std_Cost)*(1-$D9)*Lost_Sale_Fact*Avg_Dmd*365+NORMSINV($D9)*SQRT(Dmd_StdDev^2*Leadtime+LT_StdDev^2*Avg_Dmd^2)*Std_Cost*Inv_Cost+IF(365/AM$3+Safety_Stock/Avg_Dmd&gt;Plan_Shelf,(365/AM$3+Safety_Stock/Avg_Dmd-Plan_Shelf)*Avg_Dmd*Std_Cost*AM$3,0)+Avg_Dmd*365/AM$3/2*Std_Cost*Inv_Cost+AM$3*Setup</f>
        <v>28931.255241591924</v>
      </c>
      <c r="AN9" s="12">
        <f>(Sell_Price-Std_Cost)*(1-$D9)*Lost_Sale_Fact*Avg_Dmd*365+NORMSINV($D9)*SQRT(Dmd_StdDev^2*Leadtime+LT_StdDev^2*Avg_Dmd^2)*Std_Cost*Inv_Cost+IF(365/AN$3+Safety_Stock/Avg_Dmd&gt;Plan_Shelf,(365/AN$3+Safety_Stock/Avg_Dmd-Plan_Shelf)*Avg_Dmd*Std_Cost*AN$3,0)+Avg_Dmd*365/AN$3/2*Std_Cost*Inv_Cost+AN$3*Setup</f>
        <v>28919.033019369701</v>
      </c>
      <c r="AO9" s="12">
        <f>(Sell_Price-Std_Cost)*(1-$D9)*Lost_Sale_Fact*Avg_Dmd*365+NORMSINV($D9)*SQRT(Dmd_StdDev^2*Leadtime+LT_StdDev^2*Avg_Dmd^2)*Std_Cost*Inv_Cost+IF(365/AO$3+Safety_Stock/Avg_Dmd&gt;Plan_Shelf,(365/AO$3+Safety_Stock/Avg_Dmd-Plan_Shelf)*Avg_Dmd*Std_Cost*AO$3,0)+Avg_Dmd*365/AO$3/2*Std_Cost*Inv_Cost+AO$3*Setup</f>
        <v>28915.579565916247</v>
      </c>
      <c r="AP9" s="12">
        <f>(Sell_Price-Std_Cost)*(1-$D9)*Lost_Sale_Fact*Avg_Dmd*365+NORMSINV($D9)*SQRT(Dmd_StdDev^2*Leadtime+LT_StdDev^2*Avg_Dmd^2)*Std_Cost*Inv_Cost+IF(365/AP$3+Safety_Stock/Avg_Dmd&gt;Plan_Shelf,(365/AP$3+Safety_Stock/Avg_Dmd-Plan_Shelf)*Avg_Dmd*Std_Cost*AP$3,0)+Avg_Dmd*365/AP$3/2*Std_Cost*Inv_Cost+AP$3*Setup</f>
        <v>28920.202610012977</v>
      </c>
      <c r="AQ9" s="12">
        <f>(Sell_Price-Std_Cost)*(1-$D9)*Lost_Sale_Fact*Avg_Dmd*365+NORMSINV($D9)*SQRT(Dmd_StdDev^2*Leadtime+LT_StdDev^2*Avg_Dmd^2)*Std_Cost*Inv_Cost+IF(365/AQ$3+Safety_Stock/Avg_Dmd&gt;Plan_Shelf,(365/AQ$3+Safety_Stock/Avg_Dmd-Plan_Shelf)*Avg_Dmd*Std_Cost*AQ$3,0)+Avg_Dmd*365/AQ$3/2*Std_Cost*Inv_Cost+AQ$3*Setup</f>
        <v>28932.280882617564</v>
      </c>
      <c r="AR9" s="12">
        <f>(Sell_Price-Std_Cost)*(1-$D9)*Lost_Sale_Fact*Avg_Dmd*365+NORMSINV($D9)*SQRT(Dmd_StdDev^2*Leadtime+LT_StdDev^2*Avg_Dmd^2)*Std_Cost*Inv_Cost+IF(365/AR$3+Safety_Stock/Avg_Dmd&gt;Plan_Shelf,(365/AR$3+Safety_Stock/Avg_Dmd-Plan_Shelf)*Avg_Dmd*Std_Cost*AR$3,0)+Avg_Dmd*365/AR$3/2*Std_Cost*Inv_Cost+AR$3*Setup</f>
        <v>28951.255241591924</v>
      </c>
      <c r="AS9" s="12">
        <f>(Sell_Price-Std_Cost)*(1-$D9)*Lost_Sale_Fact*Avg_Dmd*365+NORMSINV($D9)*SQRT(Dmd_StdDev^2*Leadtime+LT_StdDev^2*Avg_Dmd^2)*Std_Cost*Inv_Cost+IF(365/AS$3+Safety_Stock/Avg_Dmd&gt;Plan_Shelf,(365/AS$3+Safety_Stock/Avg_Dmd-Plan_Shelf)*Avg_Dmd*Std_Cost*AS$3,0)+Avg_Dmd*365/AS$3/2*Std_Cost*Inv_Cost+AS$3*Setup</f>
        <v>28976.621095250459</v>
      </c>
      <c r="AT9" s="12">
        <f>(Sell_Price-Std_Cost)*(1-$D9)*Lost_Sale_Fact*Avg_Dmd*365+NORMSINV($D9)*SQRT(Dmd_StdDev^2*Leadtime+LT_StdDev^2*Avg_Dmd^2)*Std_Cost*Inv_Cost+IF(365/AT$3+Safety_Stock/Avg_Dmd&gt;Plan_Shelf,(365/AT$3+Safety_Stock/Avg_Dmd-Plan_Shelf)*Avg_Dmd*Std_Cost*AT$3,0)+Avg_Dmd*365/AT$3/2*Std_Cost*Inv_Cost+AT$3*Setup</f>
        <v>29007.921908258591</v>
      </c>
      <c r="AU9" s="12">
        <f>(Sell_Price-Std_Cost)*(1-$D9)*Lost_Sale_Fact*Avg_Dmd*365+NORMSINV($D9)*SQRT(Dmd_StdDev^2*Leadtime+LT_StdDev^2*Avg_Dmd^2)*Std_Cost*Inv_Cost+IF(365/AU$3+Safety_Stock/Avg_Dmd&gt;Plan_Shelf,(365/AU$3+Safety_Stock/Avg_Dmd-Plan_Shelf)*Avg_Dmd*Std_Cost*AU$3,0)+Avg_Dmd*365/AU$3/2*Std_Cost*Inv_Cost+AU$3*Setup</f>
        <v>29044.743613684946</v>
      </c>
      <c r="AV9" s="12">
        <f>(Sell_Price-Std_Cost)*(1-$D9)*Lost_Sale_Fact*Avg_Dmd*365+NORMSINV($D9)*SQRT(Dmd_StdDev^2*Leadtime+LT_StdDev^2*Avg_Dmd^2)*Std_Cost*Inv_Cost+IF(365/AV$3+Safety_Stock/Avg_Dmd&gt;Plan_Shelf,(365/AV$3+Safety_Stock/Avg_Dmd-Plan_Shelf)*Avg_Dmd*Std_Cost*AV$3,0)+Avg_Dmd*365/AV$3/2*Std_Cost*Inv_Cost+AV$3*Setup</f>
        <v>29086.709787046468</v>
      </c>
      <c r="AW9" s="12">
        <f>(Sell_Price-Std_Cost)*(1-$D9)*Lost_Sale_Fact*Avg_Dmd*365+NORMSINV($D9)*SQRT(Dmd_StdDev^2*Leadtime+LT_StdDev^2*Avg_Dmd^2)*Std_Cost*Inv_Cost+IF(365/AW$3+Safety_Stock/Avg_Dmd&gt;Plan_Shelf,(365/AW$3+Safety_Stock/Avg_Dmd-Plan_Shelf)*Avg_Dmd*Std_Cost*AW$3,0)+Avg_Dmd*365/AW$3/2*Std_Cost*Inv_Cost+AW$3*Setup</f>
        <v>29133.477463814146</v>
      </c>
      <c r="AX9" s="12">
        <f>(Sell_Price-Std_Cost)*(1-$D9)*Lost_Sale_Fact*Avg_Dmd*365+NORMSINV($D9)*SQRT(Dmd_StdDev^2*Leadtime+LT_StdDev^2*Avg_Dmd^2)*Std_Cost*Inv_Cost+IF(365/AX$3+Safety_Stock/Avg_Dmd&gt;Plan_Shelf,(365/AX$3+Safety_Stock/Avg_Dmd-Plan_Shelf)*Avg_Dmd*Std_Cost*AX$3,0)+Avg_Dmd*365/AX$3/2*Std_Cost*Inv_Cost+AX$3*Setup</f>
        <v>29184.733502461488</v>
      </c>
      <c r="AY9" s="12">
        <f>(Sell_Price-Std_Cost)*(1-$D9)*Lost_Sale_Fact*Avg_Dmd*365+NORMSINV($D9)*SQRT(Dmd_StdDev^2*Leadtime+LT_StdDev^2*Avg_Dmd^2)*Std_Cost*Inv_Cost+IF(365/AY$3+Safety_Stock/Avg_Dmd&gt;Plan_Shelf,(365/AY$3+Safety_Stock/Avg_Dmd-Plan_Shelf)*Avg_Dmd*Std_Cost*AY$3,0)+Avg_Dmd*365/AY$3/2*Std_Cost*Inv_Cost+AY$3*Setup</f>
        <v>29240.191411804692</v>
      </c>
      <c r="AZ9" s="12">
        <f>(Sell_Price-Std_Cost)*(1-$D9)*Lost_Sale_Fact*Avg_Dmd*365+NORMSINV($D9)*SQRT(Dmd_StdDev^2*Leadtime+LT_StdDev^2*Avg_Dmd^2)*Std_Cost*Inv_Cost+IF(365/AZ$3+Safety_Stock/Avg_Dmd&gt;Plan_Shelf,(365/AZ$3+Safety_Stock/Avg_Dmd-Plan_Shelf)*Avg_Dmd*Std_Cost*AZ$3,0)+Avg_Dmd*365/AZ$3/2*Std_Cost*Inv_Cost+AZ$3*Setup</f>
        <v>29299.588574925256</v>
      </c>
      <c r="BA9" s="12">
        <f>(Sell_Price-Std_Cost)*(1-$D9)*Lost_Sale_Fact*Avg_Dmd*365+NORMSINV($D9)*SQRT(Dmd_StdDev^2*Leadtime+LT_StdDev^2*Avg_Dmd^2)*Std_Cost*Inv_Cost+IF(365/BA$3+Safety_Stock/Avg_Dmd&gt;Plan_Shelf,(365/BA$3+Safety_Stock/Avg_Dmd-Plan_Shelf)*Avg_Dmd*Std_Cost*BA$3,0)+Avg_Dmd*365/BA$3/2*Std_Cost*Inv_Cost+BA$3*Setup</f>
        <v>29362.683813020496</v>
      </c>
      <c r="BB9" s="12">
        <f>(Sell_Price-Std_Cost)*(1-$D9)*Lost_Sale_Fact*Avg_Dmd*365+NORMSINV($D9)*SQRT(Dmd_StdDev^2*Leadtime+LT_StdDev^2*Avg_Dmd^2)*Std_Cost*Inv_Cost+IF(365/BB$3+Safety_Stock/Avg_Dmd&gt;Plan_Shelf,(365/BB$3+Safety_Stock/Avg_Dmd-Plan_Shelf)*Avg_Dmd*Std_Cost*BB$3,0)+Avg_Dmd*365/BB$3/2*Std_Cost*Inv_Cost+BB$3*Setup</f>
        <v>29429.255241591924</v>
      </c>
      <c r="BC9" s="12">
        <f>(Sell_Price-Std_Cost)*(1-$D9)*Lost_Sale_Fact*Avg_Dmd*365+NORMSINV($D9)*SQRT(Dmd_StdDev^2*Leadtime+LT_StdDev^2*Avg_Dmd^2)*Std_Cost*Inv_Cost+IF(365/BC$3+Safety_Stock/Avg_Dmd&gt;Plan_Shelf,(365/BC$3+Safety_Stock/Avg_Dmd-Plan_Shelf)*Avg_Dmd*Std_Cost*BC$3,0)+Avg_Dmd*365/BC$3/2*Std_Cost*Inv_Cost+BC$3*Setup</f>
        <v>29499.098378846826</v>
      </c>
      <c r="BD9" s="12">
        <f>(Sell_Price-Std_Cost)*(1-$D9)*Lost_Sale_Fact*Avg_Dmd*365+NORMSINV($D9)*SQRT(Dmd_StdDev^2*Leadtime+LT_StdDev^2*Avg_Dmd^2)*Std_Cost*Inv_Cost+IF(365/BD$3+Safety_Stock/Avg_Dmd&gt;Plan_Shelf,(365/BD$3+Safety_Stock/Avg_Dmd-Plan_Shelf)*Avg_Dmd*Std_Cost*BD$3,0)+Avg_Dmd*365/BD$3/2*Std_Cost*Inv_Cost+BD$3*Setup</f>
        <v>29572.024472361154</v>
      </c>
      <c r="BE9" s="12">
        <f>(Sell_Price-Std_Cost)*(1-$D9)*Lost_Sale_Fact*Avg_Dmd*365+NORMSINV($D9)*SQRT(Dmd_StdDev^2*Leadtime+LT_StdDev^2*Avg_Dmd^2)*Std_Cost*Inv_Cost+IF(365/BE$3+Safety_Stock/Avg_Dmd&gt;Plan_Shelf,(365/BE$3+Safety_Stock/Avg_Dmd-Plan_Shelf)*Avg_Dmd*Std_Cost*BE$3,0)+Avg_Dmd*365/BE$3/2*Std_Cost*Inv_Cost+BE$3*Setup</f>
        <v>29647.859015176829</v>
      </c>
      <c r="BF9" s="12">
        <f>(Sell_Price-Std_Cost)*(1-$D9)*Lost_Sale_Fact*Avg_Dmd*365+NORMSINV($D9)*SQRT(Dmd_StdDev^2*Leadtime+LT_StdDev^2*Avg_Dmd^2)*Std_Cost*Inv_Cost+IF(365/BF$3+Safety_Stock/Avg_Dmd&gt;Plan_Shelf,(365/BF$3+Safety_Stock/Avg_Dmd-Plan_Shelf)*Avg_Dmd*Std_Cost*BF$3,0)+Avg_Dmd*365/BF$3/2*Std_Cost*Inv_Cost+BF$3*Setup</f>
        <v>29726.44042677711</v>
      </c>
      <c r="BG9" s="12">
        <f>(Sell_Price-Std_Cost)*(1-$D9)*Lost_Sale_Fact*Avg_Dmd*365+NORMSINV($D9)*SQRT(Dmd_StdDev^2*Leadtime+LT_StdDev^2*Avg_Dmd^2)*Std_Cost*Inv_Cost+IF(365/BG$3+Safety_Stock/Avg_Dmd&gt;Plan_Shelf,(365/BG$3+Safety_Stock/Avg_Dmd-Plan_Shelf)*Avg_Dmd*Std_Cost*BG$3,0)+Avg_Dmd*365/BG$3/2*Std_Cost*Inv_Cost+BG$3*Setup</f>
        <v>29807.61887795556</v>
      </c>
      <c r="BH9" s="12">
        <f>(Sell_Price-Std_Cost)*(1-$D9)*Lost_Sale_Fact*Avg_Dmd*365+NORMSINV($D9)*SQRT(Dmd_StdDev^2*Leadtime+LT_StdDev^2*Avg_Dmd^2)*Std_Cost*Inv_Cost+IF(365/BH$3+Safety_Stock/Avg_Dmd&gt;Plan_Shelf,(365/BH$3+Safety_Stock/Avg_Dmd-Plan_Shelf)*Avg_Dmd*Std_Cost*BH$3,0)+Avg_Dmd*365/BH$3/2*Std_Cost*Inv_Cost+BH$3*Setup</f>
        <v>29891.255241591924</v>
      </c>
      <c r="BI9" s="12">
        <f>(Sell_Price-Std_Cost)*(1-$D9)*Lost_Sale_Fact*Avg_Dmd*365+NORMSINV($D9)*SQRT(Dmd_StdDev^2*Leadtime+LT_StdDev^2*Avg_Dmd^2)*Std_Cost*Inv_Cost+IF(365/BI$3+Safety_Stock/Avg_Dmd&gt;Plan_Shelf,(365/BI$3+Safety_Stock/Avg_Dmd-Plan_Shelf)*Avg_Dmd*Std_Cost*BI$3,0)+Avg_Dmd*365/BI$3/2*Std_Cost*Inv_Cost+BI$3*Setup</f>
        <v>29977.220153872626</v>
      </c>
      <c r="BJ9" s="12">
        <f>(Sell_Price-Std_Cost)*(1-$D9)*Lost_Sale_Fact*Avg_Dmd*365+NORMSINV($D9)*SQRT(Dmd_StdDev^2*Leadtime+LT_StdDev^2*Avg_Dmd^2)*Std_Cost*Inv_Cost+IF(365/BJ$3+Safety_Stock/Avg_Dmd&gt;Plan_Shelf,(365/BJ$3+Safety_Stock/Avg_Dmd-Plan_Shelf)*Avg_Dmd*Std_Cost*BJ$3,0)+Avg_Dmd*365/BJ$3/2*Std_Cost*Inv_Cost+BJ$3*Setup</f>
        <v>30065.393172626405</v>
      </c>
      <c r="BK9" s="12">
        <f>(Sell_Price-Std_Cost)*(1-$D9)*Lost_Sale_Fact*Avg_Dmd*365+NORMSINV($D9)*SQRT(Dmd_StdDev^2*Leadtime+LT_StdDev^2*Avg_Dmd^2)*Std_Cost*Inv_Cost+IF(365/BK$3+Safety_Stock/Avg_Dmd&gt;Plan_Shelf,(365/BK$3+Safety_Stock/Avg_Dmd-Plan_Shelf)*Avg_Dmd*Std_Cost*BK$3,0)+Avg_Dmd*365/BK$3/2*Std_Cost*Inv_Cost+BK$3*Setup</f>
        <v>30155.662021252941</v>
      </c>
      <c r="BL9" s="12">
        <f>(Sell_Price-Std_Cost)*(1-$D9)*Lost_Sale_Fact*Avg_Dmd*365+NORMSINV($D9)*SQRT(Dmd_StdDev^2*Leadtime+LT_StdDev^2*Avg_Dmd^2)*Std_Cost*Inv_Cost+IF(365/BL$3+Safety_Stock/Avg_Dmd&gt;Plan_Shelf,(365/BL$3+Safety_Stock/Avg_Dmd-Plan_Shelf)*Avg_Dmd*Std_Cost*BL$3,0)+Avg_Dmd*365/BL$3/2*Std_Cost*Inv_Cost+BL$3*Setup</f>
        <v>30247.921908258591</v>
      </c>
      <c r="BM9" s="12">
        <f>(Sell_Price-Std_Cost)*(1-$D9)*Lost_Sale_Fact*Avg_Dmd*365+NORMSINV($D9)*SQRT(Dmd_StdDev^2*Leadtime+LT_StdDev^2*Avg_Dmd^2)*Std_Cost*Inv_Cost+IF(365/BM$3+Safety_Stock/Avg_Dmd&gt;Plan_Shelf,(365/BM$3+Safety_Stock/Avg_Dmd-Plan_Shelf)*Avg_Dmd*Std_Cost*BM$3,0)+Avg_Dmd*365/BM$3/2*Std_Cost*Inv_Cost+BM$3*Setup</f>
        <v>30342.07491372307</v>
      </c>
      <c r="BN9" s="12">
        <f>(Sell_Price-Std_Cost)*(1-$D9)*Lost_Sale_Fact*Avg_Dmd*365+NORMSINV($D9)*SQRT(Dmd_StdDev^2*Leadtime+LT_StdDev^2*Avg_Dmd^2)*Std_Cost*Inv_Cost+IF(365/BN$3+Safety_Stock/Avg_Dmd&gt;Plan_Shelf,(365/BN$3+Safety_Stock/Avg_Dmd-Plan_Shelf)*Avg_Dmd*Std_Cost*BN$3,0)+Avg_Dmd*365/BN$3/2*Std_Cost*Inv_Cost+BN$3*Setup</f>
        <v>30438.02943514031</v>
      </c>
      <c r="BO9" s="12">
        <f>(Sell_Price-Std_Cost)*(1-$D9)*Lost_Sale_Fact*Avg_Dmd*365+NORMSINV($D9)*SQRT(Dmd_StdDev^2*Leadtime+LT_StdDev^2*Avg_Dmd^2)*Std_Cost*Inv_Cost+IF(365/BO$3+Safety_Stock/Avg_Dmd&gt;Plan_Shelf,(365/BO$3+Safety_Stock/Avg_Dmd-Plan_Shelf)*Avg_Dmd*Std_Cost*BO$3,0)+Avg_Dmd*365/BO$3/2*Std_Cost*Inv_Cost+BO$3*Setup</f>
        <v>30535.699686036369</v>
      </c>
      <c r="BP9" s="12">
        <f>(Sell_Price-Std_Cost)*(1-$D9)*Lost_Sale_Fact*Avg_Dmd*365+NORMSINV($D9)*SQRT(Dmd_StdDev^2*Leadtime+LT_StdDev^2*Avg_Dmd^2)*Std_Cost*Inv_Cost+IF(365/BP$3+Safety_Stock/Avg_Dmd&gt;Plan_Shelf,(365/BP$3+Safety_Stock/Avg_Dmd-Plan_Shelf)*Avg_Dmd*Std_Cost*BP$3,0)+Avg_Dmd*365/BP$3/2*Std_Cost*Inv_Cost+BP$3*Setup</f>
        <v>30635.005241591924</v>
      </c>
      <c r="BQ9" s="12">
        <f>(Sell_Price-Std_Cost)*(1-$D9)*Lost_Sale_Fact*Avg_Dmd*365+NORMSINV($D9)*SQRT(Dmd_StdDev^2*Leadtime+LT_StdDev^2*Avg_Dmd^2)*Std_Cost*Inv_Cost+IF(365/BQ$3+Safety_Stock/Avg_Dmd&gt;Plan_Shelf,(365/BQ$3+Safety_Stock/Avg_Dmd-Plan_Shelf)*Avg_Dmd*Std_Cost*BQ$3,0)+Avg_Dmd*365/BQ$3/2*Std_Cost*Inv_Cost+BQ$3*Setup</f>
        <v>30735.870626207306</v>
      </c>
      <c r="BR9" s="12">
        <f>(Sell_Price-Std_Cost)*(1-$D9)*Lost_Sale_Fact*Avg_Dmd*365+NORMSINV($D9)*SQRT(Dmd_StdDev^2*Leadtime+LT_StdDev^2*Avg_Dmd^2)*Std_Cost*Inv_Cost+IF(365/BR$3+Safety_Stock/Avg_Dmd&gt;Plan_Shelf,(365/BR$3+Safety_Stock/Avg_Dmd-Plan_Shelf)*Avg_Dmd*Std_Cost*BR$3,0)+Avg_Dmd*365/BR$3/2*Std_Cost*Inv_Cost+BR$3*Setup</f>
        <v>30838.22493856162</v>
      </c>
      <c r="BS9" s="12">
        <f>(Sell_Price-Std_Cost)*(1-$D9)*Lost_Sale_Fact*Avg_Dmd*365+NORMSINV($D9)*SQRT(Dmd_StdDev^2*Leadtime+LT_StdDev^2*Avg_Dmd^2)*Std_Cost*Inv_Cost+IF(365/BS$3+Safety_Stock/Avg_Dmd&gt;Plan_Shelf,(365/BS$3+Safety_Stock/Avg_Dmd-Plan_Shelf)*Avg_Dmd*Std_Cost*BS$3,0)+Avg_Dmd*365/BS$3/2*Std_Cost*Inv_Cost+BS$3*Setup</f>
        <v>30942.00151024864</v>
      </c>
      <c r="BT9" s="12">
        <f>(Sell_Price-Std_Cost)*(1-$D9)*Lost_Sale_Fact*Avg_Dmd*365+NORMSINV($D9)*SQRT(Dmd_StdDev^2*Leadtime+LT_StdDev^2*Avg_Dmd^2)*Std_Cost*Inv_Cost+IF(365/BT$3+Safety_Stock/Avg_Dmd&gt;Plan_Shelf,(365/BT$3+Safety_Stock/Avg_Dmd-Plan_Shelf)*Avg_Dmd*Std_Cost*BT$3,0)+Avg_Dmd*365/BT$3/2*Std_Cost*Inv_Cost+BT$3*Setup</f>
        <v>31047.137594533098</v>
      </c>
      <c r="BU9" s="12">
        <f>(Sell_Price-Std_Cost)*(1-$D9)*Lost_Sale_Fact*Avg_Dmd*365+NORMSINV($D9)*SQRT(Dmd_StdDev^2*Leadtime+LT_StdDev^2*Avg_Dmd^2)*Std_Cost*Inv_Cost+IF(365/BU$3+Safety_Stock/Avg_Dmd&gt;Plan_Shelf,(365/BU$3+Safety_Stock/Avg_Dmd-Plan_Shelf)*Avg_Dmd*Std_Cost*BU$3,0)+Avg_Dmd*365/BU$3/2*Std_Cost*Inv_Cost+BU$3*Setup</f>
        <v>31153.574082171632</v>
      </c>
      <c r="BV9" s="12">
        <f>(Sell_Price-Std_Cost)*(1-$D9)*Lost_Sale_Fact*Avg_Dmd*365+NORMSINV($D9)*SQRT(Dmd_StdDev^2*Leadtime+LT_StdDev^2*Avg_Dmd^2)*Std_Cost*Inv_Cost+IF(365/BV$3+Safety_Stock/Avg_Dmd&gt;Plan_Shelf,(365/BV$3+Safety_Stock/Avg_Dmd-Plan_Shelf)*Avg_Dmd*Std_Cost*BV$3,0)+Avg_Dmd*365/BV$3/2*Std_Cost*Inv_Cost+BV$3*Setup</f>
        <v>31261.255241591924</v>
      </c>
      <c r="BW9" s="12">
        <f>(Sell_Price-Std_Cost)*(1-$D9)*Lost_Sale_Fact*Avg_Dmd*365+NORMSINV($D9)*SQRT(Dmd_StdDev^2*Leadtime+LT_StdDev^2*Avg_Dmd^2)*Std_Cost*Inv_Cost+IF(365/BW$3+Safety_Stock/Avg_Dmd&gt;Plan_Shelf,(365/BW$3+Safety_Stock/Avg_Dmd-Plan_Shelf)*Avg_Dmd*Std_Cost*BW$3,0)+Avg_Dmd*365/BW$3/2*Std_Cost*Inv_Cost+BW$3*Setup</f>
        <v>31370.128481028543</v>
      </c>
      <c r="BX9" s="12">
        <f>(Sell_Price-Std_Cost)*(1-$D9)*Lost_Sale_Fact*Avg_Dmd*365+NORMSINV($D9)*SQRT(Dmd_StdDev^2*Leadtime+LT_StdDev^2*Avg_Dmd^2)*Std_Cost*Inv_Cost+IF(365/BX$3+Safety_Stock/Avg_Dmd&gt;Plan_Shelf,(365/BX$3+Safety_Stock/Avg_Dmd-Plan_Shelf)*Avg_Dmd*Std_Cost*BX$3,0)+Avg_Dmd*365/BX$3/2*Std_Cost*Inv_Cost+BX$3*Setup</f>
        <v>31480.14413048081</v>
      </c>
      <c r="BY9" s="12">
        <f>(Sell_Price-Std_Cost)*(1-$D9)*Lost_Sale_Fact*Avg_Dmd*365+NORMSINV($D9)*SQRT(Dmd_StdDev^2*Leadtime+LT_StdDev^2*Avg_Dmd^2)*Std_Cost*Inv_Cost+IF(365/BY$3+Safety_Stock/Avg_Dmd&gt;Plan_Shelf,(365/BY$3+Safety_Stock/Avg_Dmd-Plan_Shelf)*Avg_Dmd*Std_Cost*BY$3,0)+Avg_Dmd*365/BY$3/2*Std_Cost*Inv_Cost+BY$3*Setup</f>
        <v>31591.255241591924</v>
      </c>
      <c r="BZ9" s="12">
        <f>(Sell_Price-Std_Cost)*(1-$D9)*Lost_Sale_Fact*Avg_Dmd*365+NORMSINV($D9)*SQRT(Dmd_StdDev^2*Leadtime+LT_StdDev^2*Avg_Dmd^2)*Std_Cost*Inv_Cost+IF(365/BZ$3+Safety_Stock/Avg_Dmd&gt;Plan_Shelf,(365/BZ$3+Safety_Stock/Avg_Dmd-Plan_Shelf)*Avg_Dmd*Std_Cost*BZ$3,0)+Avg_Dmd*365/BZ$3/2*Std_Cost*Inv_Cost+BZ$3*Setup</f>
        <v>31703.417403754087</v>
      </c>
      <c r="CA9" s="12">
        <f>(Sell_Price-Std_Cost)*(1-$D9)*Lost_Sale_Fact*Avg_Dmd*365+NORMSINV($D9)*SQRT(Dmd_StdDev^2*Leadtime+LT_StdDev^2*Avg_Dmd^2)*Std_Cost*Inv_Cost+IF(365/CA$3+Safety_Stock/Avg_Dmd&gt;Plan_Shelf,(365/CA$3+Safety_Stock/Avg_Dmd-Plan_Shelf)*Avg_Dmd*Std_Cost*CA$3,0)+Avg_Dmd*365/CA$3/2*Std_Cost*Inv_Cost+CA$3*Setup</f>
        <v>31816.588574925256</v>
      </c>
      <c r="CB9" s="12">
        <f>(Sell_Price-Std_Cost)*(1-$D9)*Lost_Sale_Fact*Avg_Dmd*365+NORMSINV($D9)*SQRT(Dmd_StdDev^2*Leadtime+LT_StdDev^2*Avg_Dmd^2)*Std_Cost*Inv_Cost+IF(365/CB$3+Safety_Stock/Avg_Dmd&gt;Plan_Shelf,(365/CB$3+Safety_Stock/Avg_Dmd-Plan_Shelf)*Avg_Dmd*Std_Cost*CB$3,0)+Avg_Dmd*365/CB$3/2*Std_Cost*Inv_Cost+CB$3*Setup</f>
        <v>31930.72892580245</v>
      </c>
      <c r="CC9" s="12">
        <f>(Sell_Price-Std_Cost)*(1-$D9)*Lost_Sale_Fact*Avg_Dmd*365+NORMSINV($D9)*SQRT(Dmd_StdDev^2*Leadtime+LT_StdDev^2*Avg_Dmd^2)*Std_Cost*Inv_Cost+IF(365/CC$3+Safety_Stock/Avg_Dmd&gt;Plan_Shelf,(365/CC$3+Safety_Stock/Avg_Dmd-Plan_Shelf)*Avg_Dmd*Std_Cost*CC$3,0)+Avg_Dmd*365/CC$3/2*Std_Cost*Inv_Cost+CC$3*Setup</f>
        <v>32045.800696137379</v>
      </c>
      <c r="CD9" s="12">
        <f>(Sell_Price-Std_Cost)*(1-$D9)*Lost_Sale_Fact*Avg_Dmd*365+NORMSINV($D9)*SQRT(Dmd_StdDev^2*Leadtime+LT_StdDev^2*Avg_Dmd^2)*Std_Cost*Inv_Cost+IF(365/CD$3+Safety_Stock/Avg_Dmd&gt;Plan_Shelf,(365/CD$3+Safety_Stock/Avg_Dmd-Plan_Shelf)*Avg_Dmd*Std_Cost*CD$3,0)+Avg_Dmd*365/CD$3/2*Std_Cost*Inv_Cost+CD$3*Setup</f>
        <v>32161.768062104744</v>
      </c>
      <c r="CE9" s="12">
        <f>(Sell_Price-Std_Cost)*(1-$D9)*Lost_Sale_Fact*Avg_Dmd*365+NORMSINV($D9)*SQRT(Dmd_StdDev^2*Leadtime+LT_StdDev^2*Avg_Dmd^2)*Std_Cost*Inv_Cost+IF(365/CE$3+Safety_Stock/Avg_Dmd&gt;Plan_Shelf,(365/CE$3+Safety_Stock/Avg_Dmd-Plan_Shelf)*Avg_Dmd*Std_Cost*CE$3,0)+Avg_Dmd*365/CE$3/2*Std_Cost*Inv_Cost+CE$3*Setup</f>
        <v>32278.597013743823</v>
      </c>
      <c r="CF9" s="12">
        <f>(Sell_Price-Std_Cost)*(1-$D9)*Lost_Sale_Fact*Avg_Dmd*365+NORMSINV($D9)*SQRT(Dmd_StdDev^2*Leadtime+LT_StdDev^2*Avg_Dmd^2)*Std_Cost*Inv_Cost+IF(365/CF$3+Safety_Stock/Avg_Dmd&gt;Plan_Shelf,(365/CF$3+Safety_Stock/Avg_Dmd-Plan_Shelf)*Avg_Dmd*Std_Cost*CF$3,0)+Avg_Dmd*365/CF$3/2*Std_Cost*Inv_Cost+CF$3*Setup</f>
        <v>32396.255241591924</v>
      </c>
      <c r="CG9" s="12">
        <f>(Sell_Price-Std_Cost)*(1-$D9)*Lost_Sale_Fact*Avg_Dmd*365+NORMSINV($D9)*SQRT(Dmd_StdDev^2*Leadtime+LT_StdDev^2*Avg_Dmd^2)*Std_Cost*Inv_Cost+IF(365/CG$3+Safety_Stock/Avg_Dmd&gt;Plan_Shelf,(365/CG$3+Safety_Stock/Avg_Dmd-Plan_Shelf)*Avg_Dmd*Std_Cost*CG$3,0)+Avg_Dmd*365/CG$3/2*Std_Cost*Inv_Cost+CG$3*Setup</f>
        <v>32514.712031715379</v>
      </c>
      <c r="CH9" s="12">
        <f>(Sell_Price-Std_Cost)*(1-$D9)*Lost_Sale_Fact*Avg_Dmd*365+NORMSINV($D9)*SQRT(Dmd_StdDev^2*Leadtime+LT_StdDev^2*Avg_Dmd^2)*Std_Cost*Inv_Cost+IF(365/CH$3+Safety_Stock/Avg_Dmd&gt;Plan_Shelf,(365/CH$3+Safety_Stock/Avg_Dmd-Plan_Shelf)*Avg_Dmd*Std_Cost*CH$3,0)+Avg_Dmd*365/CH$3/2*Std_Cost*Inv_Cost+CH$3*Setup</f>
        <v>32633.938168421191</v>
      </c>
      <c r="CI9" s="12">
        <f>(Sell_Price-Std_Cost)*(1-$D9)*Lost_Sale_Fact*Avg_Dmd*365+NORMSINV($D9)*SQRT(Dmd_StdDev^2*Leadtime+LT_StdDev^2*Avg_Dmd^2)*Std_Cost*Inv_Cost+IF(365/CI$3+Safety_Stock/Avg_Dmd&gt;Plan_Shelf,(365/CI$3+Safety_Stock/Avg_Dmd-Plan_Shelf)*Avg_Dmd*Std_Cost*CI$3,0)+Avg_Dmd*365/CI$3/2*Std_Cost*Inv_Cost+CI$3*Setup</f>
        <v>32753.905844001561</v>
      </c>
      <c r="CJ9" s="12">
        <f>(Sell_Price-Std_Cost)*(1-$D9)*Lost_Sale_Fact*Avg_Dmd*365+NORMSINV($D9)*SQRT(Dmd_StdDev^2*Leadtime+LT_StdDev^2*Avg_Dmd^2)*Std_Cost*Inv_Cost+IF(365/CJ$3+Safety_Stock/Avg_Dmd&gt;Plan_Shelf,(365/CJ$3+Safety_Stock/Avg_Dmd-Plan_Shelf)*Avg_Dmd*Std_Cost*CJ$3,0)+Avg_Dmd*365/CJ$3/2*Std_Cost*Inv_Cost+CJ$3*Setup</f>
        <v>32874.588574925256</v>
      </c>
      <c r="CK9" s="12">
        <f>(Sell_Price-Std_Cost)*(1-$D9)*Lost_Sale_Fact*Avg_Dmd*365+NORMSINV($D9)*SQRT(Dmd_StdDev^2*Leadtime+LT_StdDev^2*Avg_Dmd^2)*Std_Cost*Inv_Cost+IF(365/CK$3+Safety_Stock/Avg_Dmd&gt;Plan_Shelf,(365/CK$3+Safety_Stock/Avg_Dmd-Plan_Shelf)*Avg_Dmd*Std_Cost*CK$3,0)+Avg_Dmd*365/CK$3/2*Std_Cost*Inv_Cost+CK$3*Setup</f>
        <v>32995.961123944864</v>
      </c>
      <c r="CL9" s="12">
        <f>(Sell_Price-Std_Cost)*(1-$D9)*Lost_Sale_Fact*Avg_Dmd*365+NORMSINV($D9)*SQRT(Dmd_StdDev^2*Leadtime+LT_StdDev^2*Avg_Dmd^2)*Std_Cost*Inv_Cost+IF(365/CL$3+Safety_Stock/Avg_Dmd&gt;Plan_Shelf,(365/CL$3+Safety_Stock/Avg_Dmd-Plan_Shelf)*Avg_Dmd*Std_Cost*CL$3,0)+Avg_Dmd*365/CL$3/2*Std_Cost*Inv_Cost+CL$3*Setup</f>
        <v>33117.999427638439</v>
      </c>
      <c r="CM9" s="12">
        <f>(Sell_Price-Std_Cost)*(1-$D9)*Lost_Sale_Fact*Avg_Dmd*365+NORMSINV($D9)*SQRT(Dmd_StdDev^2*Leadtime+LT_StdDev^2*Avg_Dmd^2)*Std_Cost*Inv_Cost+IF(365/CM$3+Safety_Stock/Avg_Dmd&gt;Plan_Shelf,(365/CM$3+Safety_Stock/Avg_Dmd-Plan_Shelf)*Avg_Dmd*Std_Cost*CM$3,0)+Avg_Dmd*365/CM$3/2*Std_Cost*Inv_Cost+CM$3*Setup</f>
        <v>33240.680528948244</v>
      </c>
      <c r="CN9" s="12">
        <f>(Sell_Price-Std_Cost)*(1-$D9)*Lost_Sale_Fact*Avg_Dmd*365+NORMSINV($D9)*SQRT(Dmd_StdDev^2*Leadtime+LT_StdDev^2*Avg_Dmd^2)*Std_Cost*Inv_Cost+IF(365/CN$3+Safety_Stock/Avg_Dmd&gt;Plan_Shelf,(365/CN$3+Safety_Stock/Avg_Dmd-Plan_Shelf)*Avg_Dmd*Std_Cost*CN$3,0)+Avg_Dmd*365/CN$3/2*Std_Cost*Inv_Cost+CN$3*Setup</f>
        <v>33363.982514319199</v>
      </c>
      <c r="CO9" s="12">
        <f>(Sell_Price-Std_Cost)*(1-$D9)*Lost_Sale_Fact*Avg_Dmd*365+NORMSINV($D9)*SQRT(Dmd_StdDev^2*Leadtime+LT_StdDev^2*Avg_Dmd^2)*Std_Cost*Inv_Cost+IF(365/CO$3+Safety_Stock/Avg_Dmd&gt;Plan_Shelf,(365/CO$3+Safety_Stock/Avg_Dmd-Plan_Shelf)*Avg_Dmd*Std_Cost*CO$3,0)+Avg_Dmd*365/CO$3/2*Std_Cost*Inv_Cost+CO$3*Setup</f>
        <v>33487.884455075065</v>
      </c>
      <c r="CP9" s="12">
        <f>(Sell_Price-Std_Cost)*(1-$D9)*Lost_Sale_Fact*Avg_Dmd*365+NORMSINV($D9)*SQRT(Dmd_StdDev^2*Leadtime+LT_StdDev^2*Avg_Dmd^2)*Std_Cost*Inv_Cost+IF(365/CP$3+Safety_Stock/Avg_Dmd&gt;Plan_Shelf,(365/CP$3+Safety_Stock/Avg_Dmd-Plan_Shelf)*Avg_Dmd*Std_Cost*CP$3,0)+Avg_Dmd*365/CP$3/2*Std_Cost*Inv_Cost+CP$3*Setup</f>
        <v>33612.366352703029</v>
      </c>
      <c r="CQ9" s="12">
        <f>(Sell_Price-Std_Cost)*(1-$D9)*Lost_Sale_Fact*Avg_Dmd*365+NORMSINV($D9)*SQRT(Dmd_StdDev^2*Leadtime+LT_StdDev^2*Avg_Dmd^2)*Std_Cost*Inv_Cost+IF(365/CQ$3+Safety_Stock/Avg_Dmd&gt;Plan_Shelf,(365/CQ$3+Safety_Stock/Avg_Dmd-Plan_Shelf)*Avg_Dmd*Std_Cost*CQ$3,0)+Avg_Dmd*365/CQ$3/2*Std_Cost*Inv_Cost+CQ$3*Setup</f>
        <v>33737.409087745771</v>
      </c>
      <c r="CR9" s="12">
        <f>(Sell_Price-Std_Cost)*(1-$D9)*Lost_Sale_Fact*Avg_Dmd*365+NORMSINV($D9)*SQRT(Dmd_StdDev^2*Leadtime+LT_StdDev^2*Avg_Dmd^2)*Std_Cost*Inv_Cost+IF(365/CR$3+Safety_Stock/Avg_Dmd&gt;Plan_Shelf,(365/CR$3+Safety_Stock/Avg_Dmd-Plan_Shelf)*Avg_Dmd*Std_Cost*CR$3,0)+Avg_Dmd*365/CR$3/2*Std_Cost*Inv_Cost+CR$3*Setup</f>
        <v>33862.994372026704</v>
      </c>
      <c r="CS9" s="12">
        <f>(Sell_Price-Std_Cost)*(1-$D9)*Lost_Sale_Fact*Avg_Dmd*365+NORMSINV($D9)*SQRT(Dmd_StdDev^2*Leadtime+LT_StdDev^2*Avg_Dmd^2)*Std_Cost*Inv_Cost+IF(365/CS$3+Safety_Stock/Avg_Dmd&gt;Plan_Shelf,(365/CS$3+Safety_Stock/Avg_Dmd-Plan_Shelf)*Avg_Dmd*Std_Cost*CS$3,0)+Avg_Dmd*365/CS$3/2*Std_Cost*Inv_Cost+CS$3*Setup</f>
        <v>33989.104703957513</v>
      </c>
      <c r="CT9" s="12">
        <f>(Sell_Price-Std_Cost)*(1-$D9)*Lost_Sale_Fact*Avg_Dmd*365+NORMSINV($D9)*SQRT(Dmd_StdDev^2*Leadtime+LT_StdDev^2*Avg_Dmd^2)*Std_Cost*Inv_Cost+IF(365/CT$3+Safety_Stock/Avg_Dmd&gt;Plan_Shelf,(365/CT$3+Safety_Stock/Avg_Dmd-Plan_Shelf)*Avg_Dmd*Std_Cost*CT$3,0)+Avg_Dmd*365/CT$3/2*Std_Cost*Inv_Cost+CT$3*Setup</f>
        <v>34115.723326698309</v>
      </c>
      <c r="CU9" s="12">
        <f>(Sell_Price-Std_Cost)*(1-$D9)*Lost_Sale_Fact*Avg_Dmd*365+NORMSINV($D9)*SQRT(Dmd_StdDev^2*Leadtime+LT_StdDev^2*Avg_Dmd^2)*Std_Cost*Inv_Cost+IF(365/CU$3+Safety_Stock/Avg_Dmd&gt;Plan_Shelf,(365/CU$3+Safety_Stock/Avg_Dmd-Plan_Shelf)*Avg_Dmd*Std_Cost*CU$3,0)+Avg_Dmd*365/CU$3/2*Std_Cost*Inv_Cost+CU$3*Setup</f>
        <v>34242.834188960347</v>
      </c>
      <c r="CV9" s="12">
        <f>(Sell_Price-Std_Cost)*(1-$D9)*Lost_Sale_Fact*Avg_Dmd*365+NORMSINV($D9)*SQRT(Dmd_StdDev^2*Leadtime+LT_StdDev^2*Avg_Dmd^2)*Std_Cost*Inv_Cost+IF(365/CV$3+Safety_Stock/Avg_Dmd&gt;Plan_Shelf,(365/CV$3+Safety_Stock/Avg_Dmd-Plan_Shelf)*Avg_Dmd*Std_Cost*CV$3,0)+Avg_Dmd*365/CV$3/2*Std_Cost*Inv_Cost+CV$3*Setup</f>
        <v>34370.421908258591</v>
      </c>
      <c r="CW9" s="12">
        <f>(Sell_Price-Std_Cost)*(1-$D9)*Lost_Sale_Fact*Avg_Dmd*365+NORMSINV($D9)*SQRT(Dmd_StdDev^2*Leadtime+LT_StdDev^2*Avg_Dmd^2)*Std_Cost*Inv_Cost+IF(365/CW$3+Safety_Stock/Avg_Dmd&gt;Plan_Shelf,(365/CW$3+Safety_Stock/Avg_Dmd-Plan_Shelf)*Avg_Dmd*Std_Cost*CW$3,0)+Avg_Dmd*365/CW$3/2*Std_Cost*Inv_Cost+CW$3*Setup</f>
        <v>34498.471736437285</v>
      </c>
      <c r="CX9" s="12">
        <f>(Sell_Price-Std_Cost)*(1-$D9)*Lost_Sale_Fact*Avg_Dmd*365+NORMSINV($D9)*SQRT(Dmd_StdDev^2*Leadtime+LT_StdDev^2*Avg_Dmd^2)*Std_Cost*Inv_Cost+IF(365/CX$3+Safety_Stock/Avg_Dmd&gt;Plan_Shelf,(365/CX$3+Safety_Stock/Avg_Dmd-Plan_Shelf)*Avg_Dmd*Std_Cost*CX$3,0)+Avg_Dmd*365/CX$3/2*Std_Cost*Inv_Cost+CX$3*Setup</f>
        <v>34626.96952730621</v>
      </c>
      <c r="CY9" s="12">
        <f>(Sell_Price-Std_Cost)*(1-$D9)*Lost_Sale_Fact*Avg_Dmd*365+NORMSINV($D9)*SQRT(Dmd_StdDev^2*Leadtime+LT_StdDev^2*Avg_Dmd^2)*Std_Cost*Inv_Cost+IF(365/CY$3+Safety_Stock/Avg_Dmd&gt;Plan_Shelf,(365/CY$3+Safety_Stock/Avg_Dmd-Plan_Shelf)*Avg_Dmd*Std_Cost*CY$3,0)+Avg_Dmd*365/CY$3/2*Std_Cost*Inv_Cost+CY$3*Setup</f>
        <v>34755.901706238386</v>
      </c>
      <c r="CZ9" s="12">
        <f>(Sell_Price-Std_Cost)*(1-$D9)*Lost_Sale_Fact*Avg_Dmd*365+NORMSINV($D9)*SQRT(Dmd_StdDev^2*Leadtime+LT_StdDev^2*Avg_Dmd^2)*Std_Cost*Inv_Cost+IF(365/CZ$3+Safety_Stock/Avg_Dmd&gt;Plan_Shelf,(365/CZ$3+Safety_Stock/Avg_Dmd-Plan_Shelf)*Avg_Dmd*Std_Cost*CZ$3,0)+Avg_Dmd*365/CZ$3/2*Std_Cost*Inv_Cost+CZ$3*Setup</f>
        <v>34885.25524159192</v>
      </c>
      <c r="DA9" s="28">
        <f t="shared" si="0"/>
        <v>28915.579565916247</v>
      </c>
      <c r="DB9" s="43">
        <f t="shared" si="1"/>
        <v>0.99399999999999999</v>
      </c>
      <c r="DD9" s="25"/>
    </row>
    <row r="10" spans="1:108" ht="14.1" customHeight="1" x14ac:dyDescent="0.25">
      <c r="A10" s="53"/>
      <c r="B10" s="51"/>
      <c r="C10" s="51"/>
      <c r="D10" s="9">
        <v>0.99299999999999999</v>
      </c>
      <c r="E10" s="12">
        <f>(Sell_Price-Std_Cost)*(1-$D10)*Lost_Sale_Fact*Avg_Dmd*365+NORMSINV($D10)*SQRT(Dmd_StdDev^2*Leadtime+LT_StdDev^2*Avg_Dmd^2)*Std_Cost*Inv_Cost+IF(365/E$3+Safety_Stock/Avg_Dmd&gt;Plan_Shelf,(365/E$3+Safety_Stock/Avg_Dmd-Plan_Shelf)*Avg_Dmd*Std_Cost*E$3,0)+Avg_Dmd*365/E$3/2*Std_Cost*Inv_Cost+E$3*Setup</f>
        <v>1328996.7359098599</v>
      </c>
      <c r="F10" s="12">
        <f>(Sell_Price-Std_Cost)*(1-$D10)*Lost_Sale_Fact*Avg_Dmd*365+NORMSINV($D10)*SQRT(Dmd_StdDev^2*Leadtime+LT_StdDev^2*Avg_Dmd^2)*Std_Cost*Inv_Cost+IF(365/F$3+Safety_Stock/Avg_Dmd&gt;Plan_Shelf,(365/F$3+Safety_Stock/Avg_Dmd-Plan_Shelf)*Avg_Dmd*Std_Cost*F$3,0)+Avg_Dmd*365/F$3/2*Std_Cost*Inv_Cost+F$3*Setup</f>
        <v>1165842.8987438525</v>
      </c>
      <c r="G10" s="12">
        <f>(Sell_Price-Std_Cost)*(1-$D10)*Lost_Sale_Fact*Avg_Dmd*365+NORMSINV($D10)*SQRT(Dmd_StdDev^2*Leadtime+LT_StdDev^2*Avg_Dmd^2)*Std_Cost*Inv_Cost+IF(365/G$3+Safety_Stock/Avg_Dmd&gt;Plan_Shelf,(365/G$3+Safety_Stock/Avg_Dmd-Plan_Shelf)*Avg_Dmd*Std_Cost*G$3,0)+Avg_Dmd*365/G$3/2*Std_Cost*Inv_Cost+G$3*Setup</f>
        <v>1070822.3949111782</v>
      </c>
      <c r="H10" s="12">
        <f>(Sell_Price-Std_Cost)*(1-$D10)*Lost_Sale_Fact*Avg_Dmd*365+NORMSINV($D10)*SQRT(Dmd_StdDev^2*Leadtime+LT_StdDev^2*Avg_Dmd^2)*Std_Cost*Inv_Cost+IF(365/H$3+Safety_Stock/Avg_Dmd&gt;Plan_Shelf,(365/H$3+Safety_Stock/Avg_Dmd-Plan_Shelf)*Avg_Dmd*Std_Cost*H$3,0)+Avg_Dmd*365/H$3/2*Std_Cost*Inv_Cost+H$3*Setup</f>
        <v>992835.22441183729</v>
      </c>
      <c r="I10" s="12">
        <f>(Sell_Price-Std_Cost)*(1-$D10)*Lost_Sale_Fact*Avg_Dmd*365+NORMSINV($D10)*SQRT(Dmd_StdDev^2*Leadtime+LT_StdDev^2*Avg_Dmd^2)*Std_Cost*Inv_Cost+IF(365/I$3+Safety_Stock/Avg_Dmd&gt;Plan_Shelf,(365/I$3+Safety_Stock/Avg_Dmd-Plan_Shelf)*Avg_Dmd*Std_Cost*I$3,0)+Avg_Dmd*365/I$3/2*Std_Cost*Inv_Cost+I$3*Setup</f>
        <v>921661.38724582968</v>
      </c>
      <c r="J10" s="12">
        <f>(Sell_Price-Std_Cost)*(1-$D10)*Lost_Sale_Fact*Avg_Dmd*365+NORMSINV($D10)*SQRT(Dmd_StdDev^2*Leadtime+LT_StdDev^2*Avg_Dmd^2)*Std_Cost*Inv_Cost+IF(365/J$3+Safety_Stock/Avg_Dmd&gt;Plan_Shelf,(365/J$3+Safety_Stock/Avg_Dmd-Plan_Shelf)*Avg_Dmd*Std_Cost*J$3,0)+Avg_Dmd*365/J$3/2*Std_Cost*Inv_Cost+J$3*Setup</f>
        <v>853894.2167464887</v>
      </c>
      <c r="K10" s="12">
        <f>(Sell_Price-Std_Cost)*(1-$D10)*Lost_Sale_Fact*Avg_Dmd*365+NORMSINV($D10)*SQRT(Dmd_StdDev^2*Leadtime+LT_StdDev^2*Avg_Dmd^2)*Std_Cost*Inv_Cost+IF(365/K$3+Safety_Stock/Avg_Dmd&gt;Plan_Shelf,(365/K$3+Safety_Stock/Avg_Dmd-Plan_Shelf)*Avg_Dmd*Std_Cost*K$3,0)+Avg_Dmd*365/K$3/2*Std_Cost*Inv_Cost+K$3*Setup</f>
        <v>788073.71291381458</v>
      </c>
      <c r="L10" s="12">
        <f>(Sell_Price-Std_Cost)*(1-$D10)*Lost_Sale_Fact*Avg_Dmd*365+NORMSINV($D10)*SQRT(Dmd_StdDev^2*Leadtime+LT_StdDev^2*Avg_Dmd^2)*Std_Cost*Inv_Cost+IF(365/L$3+Safety_Stock/Avg_Dmd&gt;Plan_Shelf,(365/L$3+Safety_Stock/Avg_Dmd-Plan_Shelf)*Avg_Dmd*Std_Cost*L$3,0)+Avg_Dmd*365/L$3/2*Std_Cost*Inv_Cost+L$3*Setup</f>
        <v>723469.87574780697</v>
      </c>
      <c r="M10" s="12">
        <f>(Sell_Price-Std_Cost)*(1-$D10)*Lost_Sale_Fact*Avg_Dmd*365+NORMSINV($D10)*SQRT(Dmd_StdDev^2*Leadtime+LT_StdDev^2*Avg_Dmd^2)*Std_Cost*Inv_Cost+IF(365/M$3+Safety_Stock/Avg_Dmd&gt;Plan_Shelf,(365/M$3+Safety_Stock/Avg_Dmd-Plan_Shelf)*Avg_Dmd*Std_Cost*M$3,0)+Avg_Dmd*365/M$3/2*Std_Cost*Inv_Cost+M$3*Setup</f>
        <v>659677.14969291061</v>
      </c>
      <c r="N10" s="12">
        <f>(Sell_Price-Std_Cost)*(1-$D10)*Lost_Sale_Fact*Avg_Dmd*365+NORMSINV($D10)*SQRT(Dmd_StdDev^2*Leadtime+LT_StdDev^2*Avg_Dmd^2)*Std_Cost*Inv_Cost+IF(365/N$3+Safety_Stock/Avg_Dmd&gt;Plan_Shelf,(365/N$3+Safety_Stock/Avg_Dmd-Plan_Shelf)*Avg_Dmd*Std_Cost*N$3,0)+Avg_Dmd*365/N$3/2*Std_Cost*Inv_Cost+N$3*Setup</f>
        <v>596452.20141579187</v>
      </c>
      <c r="O10" s="12">
        <f>(Sell_Price-Std_Cost)*(1-$D10)*Lost_Sale_Fact*Avg_Dmd*365+NORMSINV($D10)*SQRT(Dmd_StdDev^2*Leadtime+LT_StdDev^2*Avg_Dmd^2)*Std_Cost*Inv_Cost+IF(365/O$3+Safety_Stock/Avg_Dmd&gt;Plan_Shelf,(365/O$3+Safety_Stock/Avg_Dmd-Plan_Shelf)*Avg_Dmd*Std_Cost*O$3,0)+Avg_Dmd*365/O$3/2*Std_Cost*Inv_Cost+O$3*Setup</f>
        <v>533640.18243160238</v>
      </c>
      <c r="P10" s="12">
        <f>(Sell_Price-Std_Cost)*(1-$D10)*Lost_Sale_Fact*Avg_Dmd*365+NORMSINV($D10)*SQRT(Dmd_StdDev^2*Leadtime+LT_StdDev^2*Avg_Dmd^2)*Std_Cost*Inv_Cost+IF(365/P$3+Safety_Stock/Avg_Dmd&gt;Plan_Shelf,(365/P$3+Safety_Stock/Avg_Dmd-Plan_Shelf)*Avg_Dmd*Std_Cost*P$3,0)+Avg_Dmd*365/P$3/2*Std_Cost*Inv_Cost+P$3*Setup</f>
        <v>471137.86041711021</v>
      </c>
      <c r="Q10" s="12">
        <f>(Sell_Price-Std_Cost)*(1-$D10)*Lost_Sale_Fact*Avg_Dmd*365+NORMSINV($D10)*SQRT(Dmd_StdDev^2*Leadtime+LT_StdDev^2*Avg_Dmd^2)*Std_Cost*Inv_Cost+IF(365/Q$3+Safety_Stock/Avg_Dmd&gt;Plan_Shelf,(365/Q$3+Safety_Stock/Avg_Dmd-Plan_Shelf)*Avg_Dmd*Std_Cost*Q$3,0)+Avg_Dmd*365/Q$3/2*Std_Cost*Inv_Cost+Q$3*Setup</f>
        <v>408873.76684084622</v>
      </c>
      <c r="R10" s="12">
        <f>(Sell_Price-Std_Cost)*(1-$D10)*Lost_Sale_Fact*Avg_Dmd*365+NORMSINV($D10)*SQRT(Dmd_StdDev^2*Leadtime+LT_StdDev^2*Avg_Dmd^2)*Std_Cost*Inv_Cost+IF(365/R$3+Safety_Stock/Avg_Dmd&gt;Plan_Shelf,(365/R$3+Safety_Stock/Avg_Dmd-Plan_Shelf)*Avg_Dmd*Std_Cost*R$3,0)+Avg_Dmd*365/R$3/2*Std_Cost*Inv_Cost+R$3*Setup</f>
        <v>346796.85275176179</v>
      </c>
      <c r="S10" s="12">
        <f>(Sell_Price-Std_Cost)*(1-$D10)*Lost_Sale_Fact*Avg_Dmd*365+NORMSINV($D10)*SQRT(Dmd_StdDev^2*Leadtime+LT_StdDev^2*Avg_Dmd^2)*Std_Cost*Inv_Cost+IF(365/S$3+Safety_Stock/Avg_Dmd&gt;Plan_Shelf,(365/S$3+Safety_Stock/Avg_Dmd-Plan_Shelf)*Avg_Dmd*Std_Cost*S$3,0)+Avg_Dmd*365/S$3/2*Std_Cost*Inv_Cost+S$3*Setup</f>
        <v>284869.68225242081</v>
      </c>
      <c r="T10" s="12">
        <f>(Sell_Price-Std_Cost)*(1-$D10)*Lost_Sale_Fact*Avg_Dmd*365+NORMSINV($D10)*SQRT(Dmd_StdDev^2*Leadtime+LT_StdDev^2*Avg_Dmd^2)*Std_Cost*Inv_Cost+IF(365/T$3+Safety_Stock/Avg_Dmd&gt;Plan_Shelf,(365/T$3+Safety_Stock/Avg_Dmd-Plan_Shelf)*Avg_Dmd*Std_Cost*T$3,0)+Avg_Dmd*365/T$3/2*Std_Cost*Inv_Cost+T$3*Setup</f>
        <v>223064.17841974649</v>
      </c>
      <c r="U10" s="12">
        <f>(Sell_Price-Std_Cost)*(1-$D10)*Lost_Sale_Fact*Avg_Dmd*365+NORMSINV($D10)*SQRT(Dmd_StdDev^2*Leadtime+LT_StdDev^2*Avg_Dmd^2)*Std_Cost*Inv_Cost+IF(365/U$3+Safety_Stock/Avg_Dmd&gt;Plan_Shelf,(365/U$3+Safety_Stock/Avg_Dmd-Plan_Shelf)*Avg_Dmd*Std_Cost*U$3,0)+Avg_Dmd*365/U$3/2*Std_Cost*Inv_Cost+U$3*Setup</f>
        <v>161358.87066550352</v>
      </c>
      <c r="V10" s="12">
        <f>(Sell_Price-Std_Cost)*(1-$D10)*Lost_Sale_Fact*Avg_Dmd*365+NORMSINV($D10)*SQRT(Dmd_StdDev^2*Leadtime+LT_StdDev^2*Avg_Dmd^2)*Std_Cost*Inv_Cost+IF(365/V$3+Safety_Stock/Avg_Dmd&gt;Plan_Shelf,(365/V$3+Safety_Stock/Avg_Dmd-Plan_Shelf)*Avg_Dmd*Std_Cost*V$3,0)+Avg_Dmd*365/V$3/2*Std_Cost*Inv_Cost+V$3*Setup</f>
        <v>99737.05964328695</v>
      </c>
      <c r="W10" s="12">
        <f>(Sell_Price-Std_Cost)*(1-$D10)*Lost_Sale_Fact*Avg_Dmd*365+NORMSINV($D10)*SQRT(Dmd_StdDev^2*Leadtime+LT_StdDev^2*Avg_Dmd^2)*Std_Cost*Inv_Cost+IF(365/W$3+Safety_Stock/Avg_Dmd&gt;Plan_Shelf,(365/W$3+Safety_Stock/Avg_Dmd-Plan_Shelf)*Avg_Dmd*Std_Cost*W$3,0)+Avg_Dmd*365/W$3/2*Std_Cost*Inv_Cost+W$3*Setup</f>
        <v>38185.561658565814</v>
      </c>
      <c r="X10" s="12">
        <f>(Sell_Price-Std_Cost)*(1-$D10)*Lost_Sale_Fact*Avg_Dmd*365+NORMSINV($D10)*SQRT(Dmd_StdDev^2*Leadtime+LT_StdDev^2*Avg_Dmd^2)*Std_Cost*Inv_Cost+IF(365/X$3+Safety_Stock/Avg_Dmd&gt;Plan_Shelf,(365/X$3+Safety_Stock/Avg_Dmd-Plan_Shelf)*Avg_Dmd*Std_Cost*X$3,0)+Avg_Dmd*365/X$3/2*Std_Cost*Inv_Cost+X$3*Setup</f>
        <v>30770.573075867516</v>
      </c>
      <c r="Y10" s="12">
        <f>(Sell_Price-Std_Cost)*(1-$D10)*Lost_Sale_Fact*Avg_Dmd*365+NORMSINV($D10)*SQRT(Dmd_StdDev^2*Leadtime+LT_StdDev^2*Avg_Dmd^2)*Std_Cost*Inv_Cost+IF(365/Y$3+Safety_Stock/Avg_Dmd&gt;Plan_Shelf,(365/Y$3+Safety_Stock/Avg_Dmd-Plan_Shelf)*Avg_Dmd*Std_Cost*Y$3,0)+Avg_Dmd*365/Y$3/2*Std_Cost*Inv_Cost+Y$3*Setup</f>
        <v>30433.906409200848</v>
      </c>
      <c r="Z10" s="12">
        <f>(Sell_Price-Std_Cost)*(1-$D10)*Lost_Sale_Fact*Avg_Dmd*365+NORMSINV($D10)*SQRT(Dmd_StdDev^2*Leadtime+LT_StdDev^2*Avg_Dmd^2)*Std_Cost*Inv_Cost+IF(365/Z$3+Safety_Stock/Avg_Dmd&gt;Plan_Shelf,(365/Z$3+Safety_Stock/Avg_Dmd-Plan_Shelf)*Avg_Dmd*Std_Cost*Z$3,0)+Avg_Dmd*365/Z$3/2*Std_Cost*Inv_Cost+Z$3*Setup</f>
        <v>30141.482166776608</v>
      </c>
      <c r="AA10" s="12">
        <f>(Sell_Price-Std_Cost)*(1-$D10)*Lost_Sale_Fact*Avg_Dmd*365+NORMSINV($D10)*SQRT(Dmd_StdDev^2*Leadtime+LT_StdDev^2*Avg_Dmd^2)*Std_Cost*Inv_Cost+IF(365/AA$3+Safety_Stock/Avg_Dmd&gt;Plan_Shelf,(365/AA$3+Safety_Stock/Avg_Dmd-Plan_Shelf)*Avg_Dmd*Std_Cost*AA$3,0)+Avg_Dmd*365/AA$3/2*Std_Cost*Inv_Cost+AA$3*Setup</f>
        <v>29887.529597606648</v>
      </c>
      <c r="AB10" s="12">
        <f>(Sell_Price-Std_Cost)*(1-$D10)*Lost_Sale_Fact*Avg_Dmd*365+NORMSINV($D10)*SQRT(Dmd_StdDev^2*Leadtime+LT_StdDev^2*Avg_Dmd^2)*Std_Cost*Inv_Cost+IF(365/AB$3+Safety_Stock/Avg_Dmd&gt;Plan_Shelf,(365/AB$3+Safety_Stock/Avg_Dmd-Plan_Shelf)*Avg_Dmd*Std_Cost*AB$3,0)+Avg_Dmd*365/AB$3/2*Std_Cost*Inv_Cost+AB$3*Setup</f>
        <v>29667.239742534184</v>
      </c>
      <c r="AC10" s="12">
        <f>(Sell_Price-Std_Cost)*(1-$D10)*Lost_Sale_Fact*Avg_Dmd*365+NORMSINV($D10)*SQRT(Dmd_StdDev^2*Leadtime+LT_StdDev^2*Avg_Dmd^2)*Std_Cost*Inv_Cost+IF(365/AC$3+Safety_Stock/Avg_Dmd&gt;Plan_Shelf,(365/AC$3+Safety_Stock/Avg_Dmd-Plan_Shelf)*Avg_Dmd*Std_Cost*AC$3,0)+Avg_Dmd*365/AC$3/2*Std_Cost*Inv_Cost+AC$3*Setup</f>
        <v>29476.573075867516</v>
      </c>
      <c r="AD10" s="12">
        <f>(Sell_Price-Std_Cost)*(1-$D10)*Lost_Sale_Fact*Avg_Dmd*365+NORMSINV($D10)*SQRT(Dmd_StdDev^2*Leadtime+LT_StdDev^2*Avg_Dmd^2)*Std_Cost*Inv_Cost+IF(365/AD$3+Safety_Stock/Avg_Dmd&gt;Plan_Shelf,(365/AD$3+Safety_Stock/Avg_Dmd-Plan_Shelf)*Avg_Dmd*Std_Cost*AD$3,0)+Avg_Dmd*365/AD$3/2*Std_Cost*Inv_Cost+AD$3*Setup</f>
        <v>29312.111537405977</v>
      </c>
      <c r="AE10" s="12">
        <f>(Sell_Price-Std_Cost)*(1-$D10)*Lost_Sale_Fact*Avg_Dmd*365+NORMSINV($D10)*SQRT(Dmd_StdDev^2*Leadtime+LT_StdDev^2*Avg_Dmd^2)*Std_Cost*Inv_Cost+IF(365/AE$3+Safety_Stock/Avg_Dmd&gt;Plan_Shelf,(365/AE$3+Safety_Stock/Avg_Dmd-Plan_Shelf)*Avg_Dmd*Std_Cost*AE$3,0)+Avg_Dmd*365/AE$3/2*Std_Cost*Inv_Cost+AE$3*Setup</f>
        <v>29170.943446237885</v>
      </c>
      <c r="AF10" s="12">
        <f>(Sell_Price-Std_Cost)*(1-$D10)*Lost_Sale_Fact*Avg_Dmd*365+NORMSINV($D10)*SQRT(Dmd_StdDev^2*Leadtime+LT_StdDev^2*Avg_Dmd^2)*Std_Cost*Inv_Cost+IF(365/AF$3+Safety_Stock/Avg_Dmd&gt;Plan_Shelf,(365/AF$3+Safety_Stock/Avg_Dmd-Plan_Shelf)*Avg_Dmd*Std_Cost*AF$3,0)+Avg_Dmd*365/AF$3/2*Std_Cost*Inv_Cost+AF$3*Setup</f>
        <v>29050.573075867516</v>
      </c>
      <c r="AG10" s="12">
        <f>(Sell_Price-Std_Cost)*(1-$D10)*Lost_Sale_Fact*Avg_Dmd*365+NORMSINV($D10)*SQRT(Dmd_StdDev^2*Leadtime+LT_StdDev^2*Avg_Dmd^2)*Std_Cost*Inv_Cost+IF(365/AG$3+Safety_Stock/Avg_Dmd&gt;Plan_Shelf,(365/AG$3+Safety_Stock/Avg_Dmd-Plan_Shelf)*Avg_Dmd*Std_Cost*AG$3,0)+Avg_Dmd*365/AG$3/2*Std_Cost*Inv_Cost+AG$3*Setup</f>
        <v>28948.84893793648</v>
      </c>
      <c r="AH10" s="12">
        <f>(Sell_Price-Std_Cost)*(1-$D10)*Lost_Sale_Fact*Avg_Dmd*365+NORMSINV($D10)*SQRT(Dmd_StdDev^2*Leadtime+LT_StdDev^2*Avg_Dmd^2)*Std_Cost*Inv_Cost+IF(365/AH$3+Safety_Stock/Avg_Dmd&gt;Plan_Shelf,(365/AH$3+Safety_Stock/Avg_Dmd-Plan_Shelf)*Avg_Dmd*Std_Cost*AH$3,0)+Avg_Dmd*365/AH$3/2*Std_Cost*Inv_Cost+AH$3*Setup</f>
        <v>28863.906409200848</v>
      </c>
      <c r="AI10" s="12">
        <f>(Sell_Price-Std_Cost)*(1-$D10)*Lost_Sale_Fact*Avg_Dmd*365+NORMSINV($D10)*SQRT(Dmd_StdDev^2*Leadtime+LT_StdDev^2*Avg_Dmd^2)*Std_Cost*Inv_Cost+IF(365/AI$3+Safety_Stock/Avg_Dmd&gt;Plan_Shelf,(365/AI$3+Safety_Stock/Avg_Dmd-Plan_Shelf)*Avg_Dmd*Std_Cost*AI$3,0)+Avg_Dmd*365/AI$3/2*Std_Cost*Inv_Cost+AI$3*Setup</f>
        <v>28794.121462964293</v>
      </c>
      <c r="AJ10" s="12">
        <f>(Sell_Price-Std_Cost)*(1-$D10)*Lost_Sale_Fact*Avg_Dmd*365+NORMSINV($D10)*SQRT(Dmd_StdDev^2*Leadtime+LT_StdDev^2*Avg_Dmd^2)*Std_Cost*Inv_Cost+IF(365/AJ$3+Safety_Stock/Avg_Dmd&gt;Plan_Shelf,(365/AJ$3+Safety_Stock/Avg_Dmd-Plan_Shelf)*Avg_Dmd*Std_Cost*AJ$3,0)+Avg_Dmd*365/AJ$3/2*Std_Cost*Inv_Cost+AJ$3*Setup</f>
        <v>28738.073075867516</v>
      </c>
      <c r="AK10" s="12">
        <f>(Sell_Price-Std_Cost)*(1-$D10)*Lost_Sale_Fact*Avg_Dmd*365+NORMSINV($D10)*SQRT(Dmd_StdDev^2*Leadtime+LT_StdDev^2*Avg_Dmd^2)*Std_Cost*Inv_Cost+IF(365/AK$3+Safety_Stock/Avg_Dmd&gt;Plan_Shelf,(365/AK$3+Safety_Stock/Avg_Dmd-Plan_Shelf)*Avg_Dmd*Std_Cost*AK$3,0)+Avg_Dmd*365/AK$3/2*Std_Cost*Inv_Cost+AK$3*Setup</f>
        <v>28694.512469806908</v>
      </c>
      <c r="AL10" s="12">
        <f>(Sell_Price-Std_Cost)*(1-$D10)*Lost_Sale_Fact*Avg_Dmd*365+NORMSINV($D10)*SQRT(Dmd_StdDev^2*Leadtime+LT_StdDev^2*Avg_Dmd^2)*Std_Cost*Inv_Cost+IF(365/AL$3+Safety_Stock/Avg_Dmd&gt;Plan_Shelf,(365/AL$3+Safety_Stock/Avg_Dmd-Plan_Shelf)*Avg_Dmd*Std_Cost*AL$3,0)+Avg_Dmd*365/AL$3/2*Std_Cost*Inv_Cost+AL$3*Setup</f>
        <v>28662.337781749869</v>
      </c>
      <c r="AM10" s="12">
        <f>(Sell_Price-Std_Cost)*(1-$D10)*Lost_Sale_Fact*Avg_Dmd*365+NORMSINV($D10)*SQRT(Dmd_StdDev^2*Leadtime+LT_StdDev^2*Avg_Dmd^2)*Std_Cost*Inv_Cost+IF(365/AM$3+Safety_Stock/Avg_Dmd&gt;Plan_Shelf,(365/AM$3+Safety_Stock/Avg_Dmd-Plan_Shelf)*Avg_Dmd*Std_Cost*AM$3,0)+Avg_Dmd*365/AM$3/2*Std_Cost*Inv_Cost+AM$3*Setup</f>
        <v>28640.573075867516</v>
      </c>
      <c r="AN10" s="12">
        <f>(Sell_Price-Std_Cost)*(1-$D10)*Lost_Sale_Fact*Avg_Dmd*365+NORMSINV($D10)*SQRT(Dmd_StdDev^2*Leadtime+LT_StdDev^2*Avg_Dmd^2)*Std_Cost*Inv_Cost+IF(365/AN$3+Safety_Stock/Avg_Dmd&gt;Plan_Shelf,(365/AN$3+Safety_Stock/Avg_Dmd-Plan_Shelf)*Avg_Dmd*Std_Cost*AN$3,0)+Avg_Dmd*365/AN$3/2*Std_Cost*Inv_Cost+AN$3*Setup</f>
        <v>28628.350853645294</v>
      </c>
      <c r="AO10" s="12">
        <f>(Sell_Price-Std_Cost)*(1-$D10)*Lost_Sale_Fact*Avg_Dmd*365+NORMSINV($D10)*SQRT(Dmd_StdDev^2*Leadtime+LT_StdDev^2*Avg_Dmd^2)*Std_Cost*Inv_Cost+IF(365/AO$3+Safety_Stock/Avg_Dmd&gt;Plan_Shelf,(365/AO$3+Safety_Stock/Avg_Dmd-Plan_Shelf)*Avg_Dmd*Std_Cost*AO$3,0)+Avg_Dmd*365/AO$3/2*Std_Cost*Inv_Cost+AO$3*Setup</f>
        <v>28624.89740019184</v>
      </c>
      <c r="AP10" s="12">
        <f>(Sell_Price-Std_Cost)*(1-$D10)*Lost_Sale_Fact*Avg_Dmd*365+NORMSINV($D10)*SQRT(Dmd_StdDev^2*Leadtime+LT_StdDev^2*Avg_Dmd^2)*Std_Cost*Inv_Cost+IF(365/AP$3+Safety_Stock/Avg_Dmd&gt;Plan_Shelf,(365/AP$3+Safety_Stock/Avg_Dmd-Plan_Shelf)*Avg_Dmd*Std_Cost*AP$3,0)+Avg_Dmd*365/AP$3/2*Std_Cost*Inv_Cost+AP$3*Setup</f>
        <v>28629.52044428857</v>
      </c>
      <c r="AQ10" s="12">
        <f>(Sell_Price-Std_Cost)*(1-$D10)*Lost_Sale_Fact*Avg_Dmd*365+NORMSINV($D10)*SQRT(Dmd_StdDev^2*Leadtime+LT_StdDev^2*Avg_Dmd^2)*Std_Cost*Inv_Cost+IF(365/AQ$3+Safety_Stock/Avg_Dmd&gt;Plan_Shelf,(365/AQ$3+Safety_Stock/Avg_Dmd-Plan_Shelf)*Avg_Dmd*Std_Cost*AQ$3,0)+Avg_Dmd*365/AQ$3/2*Std_Cost*Inv_Cost+AQ$3*Setup</f>
        <v>28641.598716893157</v>
      </c>
      <c r="AR10" s="12">
        <f>(Sell_Price-Std_Cost)*(1-$D10)*Lost_Sale_Fact*Avg_Dmd*365+NORMSINV($D10)*SQRT(Dmd_StdDev^2*Leadtime+LT_StdDev^2*Avg_Dmd^2)*Std_Cost*Inv_Cost+IF(365/AR$3+Safety_Stock/Avg_Dmd&gt;Plan_Shelf,(365/AR$3+Safety_Stock/Avg_Dmd-Plan_Shelf)*Avg_Dmd*Std_Cost*AR$3,0)+Avg_Dmd*365/AR$3/2*Std_Cost*Inv_Cost+AR$3*Setup</f>
        <v>28660.573075867516</v>
      </c>
      <c r="AS10" s="12">
        <f>(Sell_Price-Std_Cost)*(1-$D10)*Lost_Sale_Fact*Avg_Dmd*365+NORMSINV($D10)*SQRT(Dmd_StdDev^2*Leadtime+LT_StdDev^2*Avg_Dmd^2)*Std_Cost*Inv_Cost+IF(365/AS$3+Safety_Stock/Avg_Dmd&gt;Plan_Shelf,(365/AS$3+Safety_Stock/Avg_Dmd-Plan_Shelf)*Avg_Dmd*Std_Cost*AS$3,0)+Avg_Dmd*365/AS$3/2*Std_Cost*Inv_Cost+AS$3*Setup</f>
        <v>28685.938929526052</v>
      </c>
      <c r="AT10" s="12">
        <f>(Sell_Price-Std_Cost)*(1-$D10)*Lost_Sale_Fact*Avg_Dmd*365+NORMSINV($D10)*SQRT(Dmd_StdDev^2*Leadtime+LT_StdDev^2*Avg_Dmd^2)*Std_Cost*Inv_Cost+IF(365/AT$3+Safety_Stock/Avg_Dmd&gt;Plan_Shelf,(365/AT$3+Safety_Stock/Avg_Dmd-Plan_Shelf)*Avg_Dmd*Std_Cost*AT$3,0)+Avg_Dmd*365/AT$3/2*Std_Cost*Inv_Cost+AT$3*Setup</f>
        <v>28717.239742534184</v>
      </c>
      <c r="AU10" s="12">
        <f>(Sell_Price-Std_Cost)*(1-$D10)*Lost_Sale_Fact*Avg_Dmd*365+NORMSINV($D10)*SQRT(Dmd_StdDev^2*Leadtime+LT_StdDev^2*Avg_Dmd^2)*Std_Cost*Inv_Cost+IF(365/AU$3+Safety_Stock/Avg_Dmd&gt;Plan_Shelf,(365/AU$3+Safety_Stock/Avg_Dmd-Plan_Shelf)*Avg_Dmd*Std_Cost*AU$3,0)+Avg_Dmd*365/AU$3/2*Std_Cost*Inv_Cost+AU$3*Setup</f>
        <v>28754.061447960539</v>
      </c>
      <c r="AV10" s="12">
        <f>(Sell_Price-Std_Cost)*(1-$D10)*Lost_Sale_Fact*Avg_Dmd*365+NORMSINV($D10)*SQRT(Dmd_StdDev^2*Leadtime+LT_StdDev^2*Avg_Dmd^2)*Std_Cost*Inv_Cost+IF(365/AV$3+Safety_Stock/Avg_Dmd&gt;Plan_Shelf,(365/AV$3+Safety_Stock/Avg_Dmd-Plan_Shelf)*Avg_Dmd*Std_Cost*AV$3,0)+Avg_Dmd*365/AV$3/2*Std_Cost*Inv_Cost+AV$3*Setup</f>
        <v>28796.02762132206</v>
      </c>
      <c r="AW10" s="12">
        <f>(Sell_Price-Std_Cost)*(1-$D10)*Lost_Sale_Fact*Avg_Dmd*365+NORMSINV($D10)*SQRT(Dmd_StdDev^2*Leadtime+LT_StdDev^2*Avg_Dmd^2)*Std_Cost*Inv_Cost+IF(365/AW$3+Safety_Stock/Avg_Dmd&gt;Plan_Shelf,(365/AW$3+Safety_Stock/Avg_Dmd-Plan_Shelf)*Avg_Dmd*Std_Cost*AW$3,0)+Avg_Dmd*365/AW$3/2*Std_Cost*Inv_Cost+AW$3*Setup</f>
        <v>28842.795298089739</v>
      </c>
      <c r="AX10" s="12">
        <f>(Sell_Price-Std_Cost)*(1-$D10)*Lost_Sale_Fact*Avg_Dmd*365+NORMSINV($D10)*SQRT(Dmd_StdDev^2*Leadtime+LT_StdDev^2*Avg_Dmd^2)*Std_Cost*Inv_Cost+IF(365/AX$3+Safety_Stock/Avg_Dmd&gt;Plan_Shelf,(365/AX$3+Safety_Stock/Avg_Dmd-Plan_Shelf)*Avg_Dmd*Std_Cost*AX$3,0)+Avg_Dmd*365/AX$3/2*Std_Cost*Inv_Cost+AX$3*Setup</f>
        <v>28894.05133673708</v>
      </c>
      <c r="AY10" s="12">
        <f>(Sell_Price-Std_Cost)*(1-$D10)*Lost_Sale_Fact*Avg_Dmd*365+NORMSINV($D10)*SQRT(Dmd_StdDev^2*Leadtime+LT_StdDev^2*Avg_Dmd^2)*Std_Cost*Inv_Cost+IF(365/AY$3+Safety_Stock/Avg_Dmd&gt;Plan_Shelf,(365/AY$3+Safety_Stock/Avg_Dmd-Plan_Shelf)*Avg_Dmd*Std_Cost*AY$3,0)+Avg_Dmd*365/AY$3/2*Std_Cost*Inv_Cost+AY$3*Setup</f>
        <v>28949.509246080284</v>
      </c>
      <c r="AZ10" s="12">
        <f>(Sell_Price-Std_Cost)*(1-$D10)*Lost_Sale_Fact*Avg_Dmd*365+NORMSINV($D10)*SQRT(Dmd_StdDev^2*Leadtime+LT_StdDev^2*Avg_Dmd^2)*Std_Cost*Inv_Cost+IF(365/AZ$3+Safety_Stock/Avg_Dmd&gt;Plan_Shelf,(365/AZ$3+Safety_Stock/Avg_Dmd-Plan_Shelf)*Avg_Dmd*Std_Cost*AZ$3,0)+Avg_Dmd*365/AZ$3/2*Std_Cost*Inv_Cost+AZ$3*Setup</f>
        <v>29008.906409200848</v>
      </c>
      <c r="BA10" s="12">
        <f>(Sell_Price-Std_Cost)*(1-$D10)*Lost_Sale_Fact*Avg_Dmd*365+NORMSINV($D10)*SQRT(Dmd_StdDev^2*Leadtime+LT_StdDev^2*Avg_Dmd^2)*Std_Cost*Inv_Cost+IF(365/BA$3+Safety_Stock/Avg_Dmd&gt;Plan_Shelf,(365/BA$3+Safety_Stock/Avg_Dmd-Plan_Shelf)*Avg_Dmd*Std_Cost*BA$3,0)+Avg_Dmd*365/BA$3/2*Std_Cost*Inv_Cost+BA$3*Setup</f>
        <v>29072.001647296089</v>
      </c>
      <c r="BB10" s="12">
        <f>(Sell_Price-Std_Cost)*(1-$D10)*Lost_Sale_Fact*Avg_Dmd*365+NORMSINV($D10)*SQRT(Dmd_StdDev^2*Leadtime+LT_StdDev^2*Avg_Dmd^2)*Std_Cost*Inv_Cost+IF(365/BB$3+Safety_Stock/Avg_Dmd&gt;Plan_Shelf,(365/BB$3+Safety_Stock/Avg_Dmd-Plan_Shelf)*Avg_Dmd*Std_Cost*BB$3,0)+Avg_Dmd*365/BB$3/2*Std_Cost*Inv_Cost+BB$3*Setup</f>
        <v>29138.573075867516</v>
      </c>
      <c r="BC10" s="12">
        <f>(Sell_Price-Std_Cost)*(1-$D10)*Lost_Sale_Fact*Avg_Dmd*365+NORMSINV($D10)*SQRT(Dmd_StdDev^2*Leadtime+LT_StdDev^2*Avg_Dmd^2)*Std_Cost*Inv_Cost+IF(365/BC$3+Safety_Stock/Avg_Dmd&gt;Plan_Shelf,(365/BC$3+Safety_Stock/Avg_Dmd-Plan_Shelf)*Avg_Dmd*Std_Cost*BC$3,0)+Avg_Dmd*365/BC$3/2*Std_Cost*Inv_Cost+BC$3*Setup</f>
        <v>29208.416213122418</v>
      </c>
      <c r="BD10" s="12">
        <f>(Sell_Price-Std_Cost)*(1-$D10)*Lost_Sale_Fact*Avg_Dmd*365+NORMSINV($D10)*SQRT(Dmd_StdDev^2*Leadtime+LT_StdDev^2*Avg_Dmd^2)*Std_Cost*Inv_Cost+IF(365/BD$3+Safety_Stock/Avg_Dmd&gt;Plan_Shelf,(365/BD$3+Safety_Stock/Avg_Dmd-Plan_Shelf)*Avg_Dmd*Std_Cost*BD$3,0)+Avg_Dmd*365/BD$3/2*Std_Cost*Inv_Cost+BD$3*Setup</f>
        <v>29281.342306636747</v>
      </c>
      <c r="BE10" s="12">
        <f>(Sell_Price-Std_Cost)*(1-$D10)*Lost_Sale_Fact*Avg_Dmd*365+NORMSINV($D10)*SQRT(Dmd_StdDev^2*Leadtime+LT_StdDev^2*Avg_Dmd^2)*Std_Cost*Inv_Cost+IF(365/BE$3+Safety_Stock/Avg_Dmd&gt;Plan_Shelf,(365/BE$3+Safety_Stock/Avg_Dmd-Plan_Shelf)*Avg_Dmd*Std_Cost*BE$3,0)+Avg_Dmd*365/BE$3/2*Std_Cost*Inv_Cost+BE$3*Setup</f>
        <v>29357.176849452422</v>
      </c>
      <c r="BF10" s="12">
        <f>(Sell_Price-Std_Cost)*(1-$D10)*Lost_Sale_Fact*Avg_Dmd*365+NORMSINV($D10)*SQRT(Dmd_StdDev^2*Leadtime+LT_StdDev^2*Avg_Dmd^2)*Std_Cost*Inv_Cost+IF(365/BF$3+Safety_Stock/Avg_Dmd&gt;Plan_Shelf,(365/BF$3+Safety_Stock/Avg_Dmd-Plan_Shelf)*Avg_Dmd*Std_Cost*BF$3,0)+Avg_Dmd*365/BF$3/2*Std_Cost*Inv_Cost+BF$3*Setup</f>
        <v>29435.758261052702</v>
      </c>
      <c r="BG10" s="12">
        <f>(Sell_Price-Std_Cost)*(1-$D10)*Lost_Sale_Fact*Avg_Dmd*365+NORMSINV($D10)*SQRT(Dmd_StdDev^2*Leadtime+LT_StdDev^2*Avg_Dmd^2)*Std_Cost*Inv_Cost+IF(365/BG$3+Safety_Stock/Avg_Dmd&gt;Plan_Shelf,(365/BG$3+Safety_Stock/Avg_Dmd-Plan_Shelf)*Avg_Dmd*Std_Cost*BG$3,0)+Avg_Dmd*365/BG$3/2*Std_Cost*Inv_Cost+BG$3*Setup</f>
        <v>29516.936712231152</v>
      </c>
      <c r="BH10" s="12">
        <f>(Sell_Price-Std_Cost)*(1-$D10)*Lost_Sale_Fact*Avg_Dmd*365+NORMSINV($D10)*SQRT(Dmd_StdDev^2*Leadtime+LT_StdDev^2*Avg_Dmd^2)*Std_Cost*Inv_Cost+IF(365/BH$3+Safety_Stock/Avg_Dmd&gt;Plan_Shelf,(365/BH$3+Safety_Stock/Avg_Dmd-Plan_Shelf)*Avg_Dmd*Std_Cost*BH$3,0)+Avg_Dmd*365/BH$3/2*Std_Cost*Inv_Cost+BH$3*Setup</f>
        <v>29600.573075867516</v>
      </c>
      <c r="BI10" s="12">
        <f>(Sell_Price-Std_Cost)*(1-$D10)*Lost_Sale_Fact*Avg_Dmd*365+NORMSINV($D10)*SQRT(Dmd_StdDev^2*Leadtime+LT_StdDev^2*Avg_Dmd^2)*Std_Cost*Inv_Cost+IF(365/BI$3+Safety_Stock/Avg_Dmd&gt;Plan_Shelf,(365/BI$3+Safety_Stock/Avg_Dmd-Plan_Shelf)*Avg_Dmd*Std_Cost*BI$3,0)+Avg_Dmd*365/BI$3/2*Std_Cost*Inv_Cost+BI$3*Setup</f>
        <v>29686.537988148219</v>
      </c>
      <c r="BJ10" s="12">
        <f>(Sell_Price-Std_Cost)*(1-$D10)*Lost_Sale_Fact*Avg_Dmd*365+NORMSINV($D10)*SQRT(Dmd_StdDev^2*Leadtime+LT_StdDev^2*Avg_Dmd^2)*Std_Cost*Inv_Cost+IF(365/BJ$3+Safety_Stock/Avg_Dmd&gt;Plan_Shelf,(365/BJ$3+Safety_Stock/Avg_Dmd-Plan_Shelf)*Avg_Dmd*Std_Cost*BJ$3,0)+Avg_Dmd*365/BJ$3/2*Std_Cost*Inv_Cost+BJ$3*Setup</f>
        <v>29774.711006901998</v>
      </c>
      <c r="BK10" s="12">
        <f>(Sell_Price-Std_Cost)*(1-$D10)*Lost_Sale_Fact*Avg_Dmd*365+NORMSINV($D10)*SQRT(Dmd_StdDev^2*Leadtime+LT_StdDev^2*Avg_Dmd^2)*Std_Cost*Inv_Cost+IF(365/BK$3+Safety_Stock/Avg_Dmd&gt;Plan_Shelf,(365/BK$3+Safety_Stock/Avg_Dmd-Plan_Shelf)*Avg_Dmd*Std_Cost*BK$3,0)+Avg_Dmd*365/BK$3/2*Std_Cost*Inv_Cost+BK$3*Setup</f>
        <v>29864.979855528534</v>
      </c>
      <c r="BL10" s="12">
        <f>(Sell_Price-Std_Cost)*(1-$D10)*Lost_Sale_Fact*Avg_Dmd*365+NORMSINV($D10)*SQRT(Dmd_StdDev^2*Leadtime+LT_StdDev^2*Avg_Dmd^2)*Std_Cost*Inv_Cost+IF(365/BL$3+Safety_Stock/Avg_Dmd&gt;Plan_Shelf,(365/BL$3+Safety_Stock/Avg_Dmd-Plan_Shelf)*Avg_Dmd*Std_Cost*BL$3,0)+Avg_Dmd*365/BL$3/2*Std_Cost*Inv_Cost+BL$3*Setup</f>
        <v>29957.239742534184</v>
      </c>
      <c r="BM10" s="12">
        <f>(Sell_Price-Std_Cost)*(1-$D10)*Lost_Sale_Fact*Avg_Dmd*365+NORMSINV($D10)*SQRT(Dmd_StdDev^2*Leadtime+LT_StdDev^2*Avg_Dmd^2)*Std_Cost*Inv_Cost+IF(365/BM$3+Safety_Stock/Avg_Dmd&gt;Plan_Shelf,(365/BM$3+Safety_Stock/Avg_Dmd-Plan_Shelf)*Avg_Dmd*Std_Cost*BM$3,0)+Avg_Dmd*365/BM$3/2*Std_Cost*Inv_Cost+BM$3*Setup</f>
        <v>30051.392747998663</v>
      </c>
      <c r="BN10" s="12">
        <f>(Sell_Price-Std_Cost)*(1-$D10)*Lost_Sale_Fact*Avg_Dmd*365+NORMSINV($D10)*SQRT(Dmd_StdDev^2*Leadtime+LT_StdDev^2*Avg_Dmd^2)*Std_Cost*Inv_Cost+IF(365/BN$3+Safety_Stock/Avg_Dmd&gt;Plan_Shelf,(365/BN$3+Safety_Stock/Avg_Dmd-Plan_Shelf)*Avg_Dmd*Std_Cost*BN$3,0)+Avg_Dmd*365/BN$3/2*Std_Cost*Inv_Cost+BN$3*Setup</f>
        <v>30147.347269415903</v>
      </c>
      <c r="BO10" s="12">
        <f>(Sell_Price-Std_Cost)*(1-$D10)*Lost_Sale_Fact*Avg_Dmd*365+NORMSINV($D10)*SQRT(Dmd_StdDev^2*Leadtime+LT_StdDev^2*Avg_Dmd^2)*Std_Cost*Inv_Cost+IF(365/BO$3+Safety_Stock/Avg_Dmd&gt;Plan_Shelf,(365/BO$3+Safety_Stock/Avg_Dmd-Plan_Shelf)*Avg_Dmd*Std_Cost*BO$3,0)+Avg_Dmd*365/BO$3/2*Std_Cost*Inv_Cost+BO$3*Setup</f>
        <v>30245.017520311962</v>
      </c>
      <c r="BP10" s="12">
        <f>(Sell_Price-Std_Cost)*(1-$D10)*Lost_Sale_Fact*Avg_Dmd*365+NORMSINV($D10)*SQRT(Dmd_StdDev^2*Leadtime+LT_StdDev^2*Avg_Dmd^2)*Std_Cost*Inv_Cost+IF(365/BP$3+Safety_Stock/Avg_Dmd&gt;Plan_Shelf,(365/BP$3+Safety_Stock/Avg_Dmd-Plan_Shelf)*Avg_Dmd*Std_Cost*BP$3,0)+Avg_Dmd*365/BP$3/2*Std_Cost*Inv_Cost+BP$3*Setup</f>
        <v>30344.323075867516</v>
      </c>
      <c r="BQ10" s="12">
        <f>(Sell_Price-Std_Cost)*(1-$D10)*Lost_Sale_Fact*Avg_Dmd*365+NORMSINV($D10)*SQRT(Dmd_StdDev^2*Leadtime+LT_StdDev^2*Avg_Dmd^2)*Std_Cost*Inv_Cost+IF(365/BQ$3+Safety_Stock/Avg_Dmd&gt;Plan_Shelf,(365/BQ$3+Safety_Stock/Avg_Dmd-Plan_Shelf)*Avg_Dmd*Std_Cost*BQ$3,0)+Avg_Dmd*365/BQ$3/2*Std_Cost*Inv_Cost+BQ$3*Setup</f>
        <v>30445.188460482899</v>
      </c>
      <c r="BR10" s="12">
        <f>(Sell_Price-Std_Cost)*(1-$D10)*Lost_Sale_Fact*Avg_Dmd*365+NORMSINV($D10)*SQRT(Dmd_StdDev^2*Leadtime+LT_StdDev^2*Avg_Dmd^2)*Std_Cost*Inv_Cost+IF(365/BR$3+Safety_Stock/Avg_Dmd&gt;Plan_Shelf,(365/BR$3+Safety_Stock/Avg_Dmd-Plan_Shelf)*Avg_Dmd*Std_Cost*BR$3,0)+Avg_Dmd*365/BR$3/2*Std_Cost*Inv_Cost+BR$3*Setup</f>
        <v>30547.542772837212</v>
      </c>
      <c r="BS10" s="12">
        <f>(Sell_Price-Std_Cost)*(1-$D10)*Lost_Sale_Fact*Avg_Dmd*365+NORMSINV($D10)*SQRT(Dmd_StdDev^2*Leadtime+LT_StdDev^2*Avg_Dmd^2)*Std_Cost*Inv_Cost+IF(365/BS$3+Safety_Stock/Avg_Dmd&gt;Plan_Shelf,(365/BS$3+Safety_Stock/Avg_Dmd-Plan_Shelf)*Avg_Dmd*Std_Cost*BS$3,0)+Avg_Dmd*365/BS$3/2*Std_Cost*Inv_Cost+BS$3*Setup</f>
        <v>30651.319344524232</v>
      </c>
      <c r="BT10" s="12">
        <f>(Sell_Price-Std_Cost)*(1-$D10)*Lost_Sale_Fact*Avg_Dmd*365+NORMSINV($D10)*SQRT(Dmd_StdDev^2*Leadtime+LT_StdDev^2*Avg_Dmd^2)*Std_Cost*Inv_Cost+IF(365/BT$3+Safety_Stock/Avg_Dmd&gt;Plan_Shelf,(365/BT$3+Safety_Stock/Avg_Dmd-Plan_Shelf)*Avg_Dmd*Std_Cost*BT$3,0)+Avg_Dmd*365/BT$3/2*Std_Cost*Inv_Cost+BT$3*Setup</f>
        <v>30756.455428808691</v>
      </c>
      <c r="BU10" s="12">
        <f>(Sell_Price-Std_Cost)*(1-$D10)*Lost_Sale_Fact*Avg_Dmd*365+NORMSINV($D10)*SQRT(Dmd_StdDev^2*Leadtime+LT_StdDev^2*Avg_Dmd^2)*Std_Cost*Inv_Cost+IF(365/BU$3+Safety_Stock/Avg_Dmd&gt;Plan_Shelf,(365/BU$3+Safety_Stock/Avg_Dmd-Plan_Shelf)*Avg_Dmd*Std_Cost*BU$3,0)+Avg_Dmd*365/BU$3/2*Std_Cost*Inv_Cost+BU$3*Setup</f>
        <v>30862.891916447225</v>
      </c>
      <c r="BV10" s="12">
        <f>(Sell_Price-Std_Cost)*(1-$D10)*Lost_Sale_Fact*Avg_Dmd*365+NORMSINV($D10)*SQRT(Dmd_StdDev^2*Leadtime+LT_StdDev^2*Avg_Dmd^2)*Std_Cost*Inv_Cost+IF(365/BV$3+Safety_Stock/Avg_Dmd&gt;Plan_Shelf,(365/BV$3+Safety_Stock/Avg_Dmd-Plan_Shelf)*Avg_Dmd*Std_Cost*BV$3,0)+Avg_Dmd*365/BV$3/2*Std_Cost*Inv_Cost+BV$3*Setup</f>
        <v>30970.573075867516</v>
      </c>
      <c r="BW10" s="12">
        <f>(Sell_Price-Std_Cost)*(1-$D10)*Lost_Sale_Fact*Avg_Dmd*365+NORMSINV($D10)*SQRT(Dmd_StdDev^2*Leadtime+LT_StdDev^2*Avg_Dmd^2)*Std_Cost*Inv_Cost+IF(365/BW$3+Safety_Stock/Avg_Dmd&gt;Plan_Shelf,(365/BW$3+Safety_Stock/Avg_Dmd-Plan_Shelf)*Avg_Dmd*Std_Cost*BW$3,0)+Avg_Dmd*365/BW$3/2*Std_Cost*Inv_Cost+BW$3*Setup</f>
        <v>31079.446315304136</v>
      </c>
      <c r="BX10" s="12">
        <f>(Sell_Price-Std_Cost)*(1-$D10)*Lost_Sale_Fact*Avg_Dmd*365+NORMSINV($D10)*SQRT(Dmd_StdDev^2*Leadtime+LT_StdDev^2*Avg_Dmd^2)*Std_Cost*Inv_Cost+IF(365/BX$3+Safety_Stock/Avg_Dmd&gt;Plan_Shelf,(365/BX$3+Safety_Stock/Avg_Dmd-Plan_Shelf)*Avg_Dmd*Std_Cost*BX$3,0)+Avg_Dmd*365/BX$3/2*Std_Cost*Inv_Cost+BX$3*Setup</f>
        <v>31189.461964756403</v>
      </c>
      <c r="BY10" s="12">
        <f>(Sell_Price-Std_Cost)*(1-$D10)*Lost_Sale_Fact*Avg_Dmd*365+NORMSINV($D10)*SQRT(Dmd_StdDev^2*Leadtime+LT_StdDev^2*Avg_Dmd^2)*Std_Cost*Inv_Cost+IF(365/BY$3+Safety_Stock/Avg_Dmd&gt;Plan_Shelf,(365/BY$3+Safety_Stock/Avg_Dmd-Plan_Shelf)*Avg_Dmd*Std_Cost*BY$3,0)+Avg_Dmd*365/BY$3/2*Std_Cost*Inv_Cost+BY$3*Setup</f>
        <v>31300.573075867516</v>
      </c>
      <c r="BZ10" s="12">
        <f>(Sell_Price-Std_Cost)*(1-$D10)*Lost_Sale_Fact*Avg_Dmd*365+NORMSINV($D10)*SQRT(Dmd_StdDev^2*Leadtime+LT_StdDev^2*Avg_Dmd^2)*Std_Cost*Inv_Cost+IF(365/BZ$3+Safety_Stock/Avg_Dmd&gt;Plan_Shelf,(365/BZ$3+Safety_Stock/Avg_Dmd-Plan_Shelf)*Avg_Dmd*Std_Cost*BZ$3,0)+Avg_Dmd*365/BZ$3/2*Std_Cost*Inv_Cost+BZ$3*Setup</f>
        <v>31412.73523802968</v>
      </c>
      <c r="CA10" s="12">
        <f>(Sell_Price-Std_Cost)*(1-$D10)*Lost_Sale_Fact*Avg_Dmd*365+NORMSINV($D10)*SQRT(Dmd_StdDev^2*Leadtime+LT_StdDev^2*Avg_Dmd^2)*Std_Cost*Inv_Cost+IF(365/CA$3+Safety_Stock/Avg_Dmd&gt;Plan_Shelf,(365/CA$3+Safety_Stock/Avg_Dmd-Plan_Shelf)*Avg_Dmd*Std_Cost*CA$3,0)+Avg_Dmd*365/CA$3/2*Std_Cost*Inv_Cost+CA$3*Setup</f>
        <v>31525.906409200848</v>
      </c>
      <c r="CB10" s="12">
        <f>(Sell_Price-Std_Cost)*(1-$D10)*Lost_Sale_Fact*Avg_Dmd*365+NORMSINV($D10)*SQRT(Dmd_StdDev^2*Leadtime+LT_StdDev^2*Avg_Dmd^2)*Std_Cost*Inv_Cost+IF(365/CB$3+Safety_Stock/Avg_Dmd&gt;Plan_Shelf,(365/CB$3+Safety_Stock/Avg_Dmd-Plan_Shelf)*Avg_Dmd*Std_Cost*CB$3,0)+Avg_Dmd*365/CB$3/2*Std_Cost*Inv_Cost+CB$3*Setup</f>
        <v>31640.046760078043</v>
      </c>
      <c r="CC10" s="12">
        <f>(Sell_Price-Std_Cost)*(1-$D10)*Lost_Sale_Fact*Avg_Dmd*365+NORMSINV($D10)*SQRT(Dmd_StdDev^2*Leadtime+LT_StdDev^2*Avg_Dmd^2)*Std_Cost*Inv_Cost+IF(365/CC$3+Safety_Stock/Avg_Dmd&gt;Plan_Shelf,(365/CC$3+Safety_Stock/Avg_Dmd-Plan_Shelf)*Avg_Dmd*Std_Cost*CC$3,0)+Avg_Dmd*365/CC$3/2*Std_Cost*Inv_Cost+CC$3*Setup</f>
        <v>31755.118530412972</v>
      </c>
      <c r="CD10" s="12">
        <f>(Sell_Price-Std_Cost)*(1-$D10)*Lost_Sale_Fact*Avg_Dmd*365+NORMSINV($D10)*SQRT(Dmd_StdDev^2*Leadtime+LT_StdDev^2*Avg_Dmd^2)*Std_Cost*Inv_Cost+IF(365/CD$3+Safety_Stock/Avg_Dmd&gt;Plan_Shelf,(365/CD$3+Safety_Stock/Avg_Dmd-Plan_Shelf)*Avg_Dmd*Std_Cost*CD$3,0)+Avg_Dmd*365/CD$3/2*Std_Cost*Inv_Cost+CD$3*Setup</f>
        <v>31871.085896380337</v>
      </c>
      <c r="CE10" s="12">
        <f>(Sell_Price-Std_Cost)*(1-$D10)*Lost_Sale_Fact*Avg_Dmd*365+NORMSINV($D10)*SQRT(Dmd_StdDev^2*Leadtime+LT_StdDev^2*Avg_Dmd^2)*Std_Cost*Inv_Cost+IF(365/CE$3+Safety_Stock/Avg_Dmd&gt;Plan_Shelf,(365/CE$3+Safety_Stock/Avg_Dmd-Plan_Shelf)*Avg_Dmd*Std_Cost*CE$3,0)+Avg_Dmd*365/CE$3/2*Std_Cost*Inv_Cost+CE$3*Setup</f>
        <v>31987.914848019416</v>
      </c>
      <c r="CF10" s="12">
        <f>(Sell_Price-Std_Cost)*(1-$D10)*Lost_Sale_Fact*Avg_Dmd*365+NORMSINV($D10)*SQRT(Dmd_StdDev^2*Leadtime+LT_StdDev^2*Avg_Dmd^2)*Std_Cost*Inv_Cost+IF(365/CF$3+Safety_Stock/Avg_Dmd&gt;Plan_Shelf,(365/CF$3+Safety_Stock/Avg_Dmd-Plan_Shelf)*Avg_Dmd*Std_Cost*CF$3,0)+Avg_Dmd*365/CF$3/2*Std_Cost*Inv_Cost+CF$3*Setup</f>
        <v>32105.573075867516</v>
      </c>
      <c r="CG10" s="12">
        <f>(Sell_Price-Std_Cost)*(1-$D10)*Lost_Sale_Fact*Avg_Dmd*365+NORMSINV($D10)*SQRT(Dmd_StdDev^2*Leadtime+LT_StdDev^2*Avg_Dmd^2)*Std_Cost*Inv_Cost+IF(365/CG$3+Safety_Stock/Avg_Dmd&gt;Plan_Shelf,(365/CG$3+Safety_Stock/Avg_Dmd-Plan_Shelf)*Avg_Dmd*Std_Cost*CG$3,0)+Avg_Dmd*365/CG$3/2*Std_Cost*Inv_Cost+CG$3*Setup</f>
        <v>32224.029865990971</v>
      </c>
      <c r="CH10" s="12">
        <f>(Sell_Price-Std_Cost)*(1-$D10)*Lost_Sale_Fact*Avg_Dmd*365+NORMSINV($D10)*SQRT(Dmd_StdDev^2*Leadtime+LT_StdDev^2*Avg_Dmd^2)*Std_Cost*Inv_Cost+IF(365/CH$3+Safety_Stock/Avg_Dmd&gt;Plan_Shelf,(365/CH$3+Safety_Stock/Avg_Dmd-Plan_Shelf)*Avg_Dmd*Std_Cost*CH$3,0)+Avg_Dmd*365/CH$3/2*Std_Cost*Inv_Cost+CH$3*Setup</f>
        <v>32343.256002696784</v>
      </c>
      <c r="CI10" s="12">
        <f>(Sell_Price-Std_Cost)*(1-$D10)*Lost_Sale_Fact*Avg_Dmd*365+NORMSINV($D10)*SQRT(Dmd_StdDev^2*Leadtime+LT_StdDev^2*Avg_Dmd^2)*Std_Cost*Inv_Cost+IF(365/CI$3+Safety_Stock/Avg_Dmd&gt;Plan_Shelf,(365/CI$3+Safety_Stock/Avg_Dmd-Plan_Shelf)*Avg_Dmd*Std_Cost*CI$3,0)+Avg_Dmd*365/CI$3/2*Std_Cost*Inv_Cost+CI$3*Setup</f>
        <v>32463.223678277154</v>
      </c>
      <c r="CJ10" s="12">
        <f>(Sell_Price-Std_Cost)*(1-$D10)*Lost_Sale_Fact*Avg_Dmd*365+NORMSINV($D10)*SQRT(Dmd_StdDev^2*Leadtime+LT_StdDev^2*Avg_Dmd^2)*Std_Cost*Inv_Cost+IF(365/CJ$3+Safety_Stock/Avg_Dmd&gt;Plan_Shelf,(365/CJ$3+Safety_Stock/Avg_Dmd-Plan_Shelf)*Avg_Dmd*Std_Cost*CJ$3,0)+Avg_Dmd*365/CJ$3/2*Std_Cost*Inv_Cost+CJ$3*Setup</f>
        <v>32583.906409200848</v>
      </c>
      <c r="CK10" s="12">
        <f>(Sell_Price-Std_Cost)*(1-$D10)*Lost_Sale_Fact*Avg_Dmd*365+NORMSINV($D10)*SQRT(Dmd_StdDev^2*Leadtime+LT_StdDev^2*Avg_Dmd^2)*Std_Cost*Inv_Cost+IF(365/CK$3+Safety_Stock/Avg_Dmd&gt;Plan_Shelf,(365/CK$3+Safety_Stock/Avg_Dmd-Plan_Shelf)*Avg_Dmd*Std_Cost*CK$3,0)+Avg_Dmd*365/CK$3/2*Std_Cost*Inv_Cost+CK$3*Setup</f>
        <v>32705.278958220457</v>
      </c>
      <c r="CL10" s="12">
        <f>(Sell_Price-Std_Cost)*(1-$D10)*Lost_Sale_Fact*Avg_Dmd*365+NORMSINV($D10)*SQRT(Dmd_StdDev^2*Leadtime+LT_StdDev^2*Avg_Dmd^2)*Std_Cost*Inv_Cost+IF(365/CL$3+Safety_Stock/Avg_Dmd&gt;Plan_Shelf,(365/CL$3+Safety_Stock/Avg_Dmd-Plan_Shelf)*Avg_Dmd*Std_Cost*CL$3,0)+Avg_Dmd*365/CL$3/2*Std_Cost*Inv_Cost+CL$3*Setup</f>
        <v>32827.317261914024</v>
      </c>
      <c r="CM10" s="12">
        <f>(Sell_Price-Std_Cost)*(1-$D10)*Lost_Sale_Fact*Avg_Dmd*365+NORMSINV($D10)*SQRT(Dmd_StdDev^2*Leadtime+LT_StdDev^2*Avg_Dmd^2)*Std_Cost*Inv_Cost+IF(365/CM$3+Safety_Stock/Avg_Dmd&gt;Plan_Shelf,(365/CM$3+Safety_Stock/Avg_Dmd-Plan_Shelf)*Avg_Dmd*Std_Cost*CM$3,0)+Avg_Dmd*365/CM$3/2*Std_Cost*Inv_Cost+CM$3*Setup</f>
        <v>32949.998363223836</v>
      </c>
      <c r="CN10" s="12">
        <f>(Sell_Price-Std_Cost)*(1-$D10)*Lost_Sale_Fact*Avg_Dmd*365+NORMSINV($D10)*SQRT(Dmd_StdDev^2*Leadtime+LT_StdDev^2*Avg_Dmd^2)*Std_Cost*Inv_Cost+IF(365/CN$3+Safety_Stock/Avg_Dmd&gt;Plan_Shelf,(365/CN$3+Safety_Stock/Avg_Dmd-Plan_Shelf)*Avg_Dmd*Std_Cost*CN$3,0)+Avg_Dmd*365/CN$3/2*Std_Cost*Inv_Cost+CN$3*Setup</f>
        <v>33073.300348594785</v>
      </c>
      <c r="CO10" s="12">
        <f>(Sell_Price-Std_Cost)*(1-$D10)*Lost_Sale_Fact*Avg_Dmd*365+NORMSINV($D10)*SQRT(Dmd_StdDev^2*Leadtime+LT_StdDev^2*Avg_Dmd^2)*Std_Cost*Inv_Cost+IF(365/CO$3+Safety_Stock/Avg_Dmd&gt;Plan_Shelf,(365/CO$3+Safety_Stock/Avg_Dmd-Plan_Shelf)*Avg_Dmd*Std_Cost*CO$3,0)+Avg_Dmd*365/CO$3/2*Std_Cost*Inv_Cost+CO$3*Setup</f>
        <v>33197.202289350666</v>
      </c>
      <c r="CP10" s="12">
        <f>(Sell_Price-Std_Cost)*(1-$D10)*Lost_Sale_Fact*Avg_Dmd*365+NORMSINV($D10)*SQRT(Dmd_StdDev^2*Leadtime+LT_StdDev^2*Avg_Dmd^2)*Std_Cost*Inv_Cost+IF(365/CP$3+Safety_Stock/Avg_Dmd&gt;Plan_Shelf,(365/CP$3+Safety_Stock/Avg_Dmd-Plan_Shelf)*Avg_Dmd*Std_Cost*CP$3,0)+Avg_Dmd*365/CP$3/2*Std_Cost*Inv_Cost+CP$3*Setup</f>
        <v>33321.684186978629</v>
      </c>
      <c r="CQ10" s="12">
        <f>(Sell_Price-Std_Cost)*(1-$D10)*Lost_Sale_Fact*Avg_Dmd*365+NORMSINV($D10)*SQRT(Dmd_StdDev^2*Leadtime+LT_StdDev^2*Avg_Dmd^2)*Std_Cost*Inv_Cost+IF(365/CQ$3+Safety_Stock/Avg_Dmd&gt;Plan_Shelf,(365/CQ$3+Safety_Stock/Avg_Dmd-Plan_Shelf)*Avg_Dmd*Std_Cost*CQ$3,0)+Avg_Dmd*365/CQ$3/2*Std_Cost*Inv_Cost+CQ$3*Setup</f>
        <v>33446.726922021364</v>
      </c>
      <c r="CR10" s="12">
        <f>(Sell_Price-Std_Cost)*(1-$D10)*Lost_Sale_Fact*Avg_Dmd*365+NORMSINV($D10)*SQRT(Dmd_StdDev^2*Leadtime+LT_StdDev^2*Avg_Dmd^2)*Std_Cost*Inv_Cost+IF(365/CR$3+Safety_Stock/Avg_Dmd&gt;Plan_Shelf,(365/CR$3+Safety_Stock/Avg_Dmd-Plan_Shelf)*Avg_Dmd*Std_Cost*CR$3,0)+Avg_Dmd*365/CR$3/2*Std_Cost*Inv_Cost+CR$3*Setup</f>
        <v>33572.312206302304</v>
      </c>
      <c r="CS10" s="12">
        <f>(Sell_Price-Std_Cost)*(1-$D10)*Lost_Sale_Fact*Avg_Dmd*365+NORMSINV($D10)*SQRT(Dmd_StdDev^2*Leadtime+LT_StdDev^2*Avg_Dmd^2)*Std_Cost*Inv_Cost+IF(365/CS$3+Safety_Stock/Avg_Dmd&gt;Plan_Shelf,(365/CS$3+Safety_Stock/Avg_Dmd-Plan_Shelf)*Avg_Dmd*Std_Cost*CS$3,0)+Avg_Dmd*365/CS$3/2*Std_Cost*Inv_Cost+CS$3*Setup</f>
        <v>33698.422538233106</v>
      </c>
      <c r="CT10" s="12">
        <f>(Sell_Price-Std_Cost)*(1-$D10)*Lost_Sale_Fact*Avg_Dmd*365+NORMSINV($D10)*SQRT(Dmd_StdDev^2*Leadtime+LT_StdDev^2*Avg_Dmd^2)*Std_Cost*Inv_Cost+IF(365/CT$3+Safety_Stock/Avg_Dmd&gt;Plan_Shelf,(365/CT$3+Safety_Stock/Avg_Dmd-Plan_Shelf)*Avg_Dmd*Std_Cost*CT$3,0)+Avg_Dmd*365/CT$3/2*Std_Cost*Inv_Cost+CT$3*Setup</f>
        <v>33825.041160973895</v>
      </c>
      <c r="CU10" s="12">
        <f>(Sell_Price-Std_Cost)*(1-$D10)*Lost_Sale_Fact*Avg_Dmd*365+NORMSINV($D10)*SQRT(Dmd_StdDev^2*Leadtime+LT_StdDev^2*Avg_Dmd^2)*Std_Cost*Inv_Cost+IF(365/CU$3+Safety_Stock/Avg_Dmd&gt;Plan_Shelf,(365/CU$3+Safety_Stock/Avg_Dmd-Plan_Shelf)*Avg_Dmd*Std_Cost*CU$3,0)+Avg_Dmd*365/CU$3/2*Std_Cost*Inv_Cost+CU$3*Setup</f>
        <v>33952.152023235933</v>
      </c>
      <c r="CV10" s="12">
        <f>(Sell_Price-Std_Cost)*(1-$D10)*Lost_Sale_Fact*Avg_Dmd*365+NORMSINV($D10)*SQRT(Dmd_StdDev^2*Leadtime+LT_StdDev^2*Avg_Dmd^2)*Std_Cost*Inv_Cost+IF(365/CV$3+Safety_Stock/Avg_Dmd&gt;Plan_Shelf,(365/CV$3+Safety_Stock/Avg_Dmd-Plan_Shelf)*Avg_Dmd*Std_Cost*CV$3,0)+Avg_Dmd*365/CV$3/2*Std_Cost*Inv_Cost+CV$3*Setup</f>
        <v>34079.739742534184</v>
      </c>
      <c r="CW10" s="12">
        <f>(Sell_Price-Std_Cost)*(1-$D10)*Lost_Sale_Fact*Avg_Dmd*365+NORMSINV($D10)*SQRT(Dmd_StdDev^2*Leadtime+LT_StdDev^2*Avg_Dmd^2)*Std_Cost*Inv_Cost+IF(365/CW$3+Safety_Stock/Avg_Dmd&gt;Plan_Shelf,(365/CW$3+Safety_Stock/Avg_Dmd-Plan_Shelf)*Avg_Dmd*Std_Cost*CW$3,0)+Avg_Dmd*365/CW$3/2*Std_Cost*Inv_Cost+CW$3*Setup</f>
        <v>34207.789570712877</v>
      </c>
      <c r="CX10" s="12">
        <f>(Sell_Price-Std_Cost)*(1-$D10)*Lost_Sale_Fact*Avg_Dmd*365+NORMSINV($D10)*SQRT(Dmd_StdDev^2*Leadtime+LT_StdDev^2*Avg_Dmd^2)*Std_Cost*Inv_Cost+IF(365/CX$3+Safety_Stock/Avg_Dmd&gt;Plan_Shelf,(365/CX$3+Safety_Stock/Avg_Dmd-Plan_Shelf)*Avg_Dmd*Std_Cost*CX$3,0)+Avg_Dmd*365/CX$3/2*Std_Cost*Inv_Cost+CX$3*Setup</f>
        <v>34336.287361581803</v>
      </c>
      <c r="CY10" s="12">
        <f>(Sell_Price-Std_Cost)*(1-$D10)*Lost_Sale_Fact*Avg_Dmd*365+NORMSINV($D10)*SQRT(Dmd_StdDev^2*Leadtime+LT_StdDev^2*Avg_Dmd^2)*Std_Cost*Inv_Cost+IF(365/CY$3+Safety_Stock/Avg_Dmd&gt;Plan_Shelf,(365/CY$3+Safety_Stock/Avg_Dmd-Plan_Shelf)*Avg_Dmd*Std_Cost*CY$3,0)+Avg_Dmd*365/CY$3/2*Std_Cost*Inv_Cost+CY$3*Setup</f>
        <v>34465.219540513979</v>
      </c>
      <c r="CZ10" s="12">
        <f>(Sell_Price-Std_Cost)*(1-$D10)*Lost_Sale_Fact*Avg_Dmd*365+NORMSINV($D10)*SQRT(Dmd_StdDev^2*Leadtime+LT_StdDev^2*Avg_Dmd^2)*Std_Cost*Inv_Cost+IF(365/CZ$3+Safety_Stock/Avg_Dmd&gt;Plan_Shelf,(365/CZ$3+Safety_Stock/Avg_Dmd-Plan_Shelf)*Avg_Dmd*Std_Cost*CZ$3,0)+Avg_Dmd*365/CZ$3/2*Std_Cost*Inv_Cost+CZ$3*Setup</f>
        <v>34594.57307586752</v>
      </c>
      <c r="DA10" s="28">
        <f t="shared" si="0"/>
        <v>28624.89740019184</v>
      </c>
      <c r="DB10" s="43">
        <f t="shared" si="1"/>
        <v>0.99299999999999999</v>
      </c>
      <c r="DD10" s="25"/>
    </row>
    <row r="11" spans="1:108" ht="14.1" customHeight="1" x14ac:dyDescent="0.25">
      <c r="A11" s="53"/>
      <c r="B11" s="51"/>
      <c r="C11" s="51"/>
      <c r="D11" s="9">
        <v>0.99199999999999999</v>
      </c>
      <c r="E11" s="12">
        <f>(Sell_Price-Std_Cost)*(1-$D11)*Lost_Sale_Fact*Avg_Dmd*365+NORMSINV($D11)*SQRT(Dmd_StdDev^2*Leadtime+LT_StdDev^2*Avg_Dmd^2)*Std_Cost*Inv_Cost+IF(365/E$3+Safety_Stock/Avg_Dmd&gt;Plan_Shelf,(365/E$3+Safety_Stock/Avg_Dmd-Plan_Shelf)*Avg_Dmd*Std_Cost*E$3,0)+Avg_Dmd*365/E$3/2*Std_Cost*Inv_Cost+E$3*Setup</f>
        <v>1328751.0849115702</v>
      </c>
      <c r="F11" s="12">
        <f>(Sell_Price-Std_Cost)*(1-$D11)*Lost_Sale_Fact*Avg_Dmd*365+NORMSINV($D11)*SQRT(Dmd_StdDev^2*Leadtime+LT_StdDev^2*Avg_Dmd^2)*Std_Cost*Inv_Cost+IF(365/F$3+Safety_Stock/Avg_Dmd&gt;Plan_Shelf,(365/F$3+Safety_Stock/Avg_Dmd-Plan_Shelf)*Avg_Dmd*Std_Cost*F$3,0)+Avg_Dmd*365/F$3/2*Std_Cost*Inv_Cost+F$3*Setup</f>
        <v>1165597.2477455626</v>
      </c>
      <c r="G11" s="12">
        <f>(Sell_Price-Std_Cost)*(1-$D11)*Lost_Sale_Fact*Avg_Dmd*365+NORMSINV($D11)*SQRT(Dmd_StdDev^2*Leadtime+LT_StdDev^2*Avg_Dmd^2)*Std_Cost*Inv_Cost+IF(365/G$3+Safety_Stock/Avg_Dmd&gt;Plan_Shelf,(365/G$3+Safety_Stock/Avg_Dmd-Plan_Shelf)*Avg_Dmd*Std_Cost*G$3,0)+Avg_Dmd*365/G$3/2*Std_Cost*Inv_Cost+G$3*Setup</f>
        <v>1070576.7439128882</v>
      </c>
      <c r="H11" s="12">
        <f>(Sell_Price-Std_Cost)*(1-$D11)*Lost_Sale_Fact*Avg_Dmd*365+NORMSINV($D11)*SQRT(Dmd_StdDev^2*Leadtime+LT_StdDev^2*Avg_Dmd^2)*Std_Cost*Inv_Cost+IF(365/H$3+Safety_Stock/Avg_Dmd&gt;Plan_Shelf,(365/H$3+Safety_Stock/Avg_Dmd-Plan_Shelf)*Avg_Dmd*Std_Cost*H$3,0)+Avg_Dmd*365/H$3/2*Std_Cost*Inv_Cost+H$3*Setup</f>
        <v>992589.57341354748</v>
      </c>
      <c r="I11" s="12">
        <f>(Sell_Price-Std_Cost)*(1-$D11)*Lost_Sale_Fact*Avg_Dmd*365+NORMSINV($D11)*SQRT(Dmd_StdDev^2*Leadtime+LT_StdDev^2*Avg_Dmd^2)*Std_Cost*Inv_Cost+IF(365/I$3+Safety_Stock/Avg_Dmd&gt;Plan_Shelf,(365/I$3+Safety_Stock/Avg_Dmd-Plan_Shelf)*Avg_Dmd*Std_Cost*I$3,0)+Avg_Dmd*365/I$3/2*Std_Cost*Inv_Cost+I$3*Setup</f>
        <v>921415.73624753987</v>
      </c>
      <c r="J11" s="12">
        <f>(Sell_Price-Std_Cost)*(1-$D11)*Lost_Sale_Fact*Avg_Dmd*365+NORMSINV($D11)*SQRT(Dmd_StdDev^2*Leadtime+LT_StdDev^2*Avg_Dmd^2)*Std_Cost*Inv_Cost+IF(365/J$3+Safety_Stock/Avg_Dmd&gt;Plan_Shelf,(365/J$3+Safety_Stock/Avg_Dmd-Plan_Shelf)*Avg_Dmd*Std_Cost*J$3,0)+Avg_Dmd*365/J$3/2*Std_Cost*Inv_Cost+J$3*Setup</f>
        <v>853648.56574819889</v>
      </c>
      <c r="K11" s="12">
        <f>(Sell_Price-Std_Cost)*(1-$D11)*Lost_Sale_Fact*Avg_Dmd*365+NORMSINV($D11)*SQRT(Dmd_StdDev^2*Leadtime+LT_StdDev^2*Avg_Dmd^2)*Std_Cost*Inv_Cost+IF(365/K$3+Safety_Stock/Avg_Dmd&gt;Plan_Shelf,(365/K$3+Safety_Stock/Avg_Dmd-Plan_Shelf)*Avg_Dmd*Std_Cost*K$3,0)+Avg_Dmd*365/K$3/2*Std_Cost*Inv_Cost+K$3*Setup</f>
        <v>787828.06191552477</v>
      </c>
      <c r="L11" s="12">
        <f>(Sell_Price-Std_Cost)*(1-$D11)*Lost_Sale_Fact*Avg_Dmd*365+NORMSINV($D11)*SQRT(Dmd_StdDev^2*Leadtime+LT_StdDev^2*Avg_Dmd^2)*Std_Cost*Inv_Cost+IF(365/L$3+Safety_Stock/Avg_Dmd&gt;Plan_Shelf,(365/L$3+Safety_Stock/Avg_Dmd-Plan_Shelf)*Avg_Dmd*Std_Cost*L$3,0)+Avg_Dmd*365/L$3/2*Std_Cost*Inv_Cost+L$3*Setup</f>
        <v>723224.22474951716</v>
      </c>
      <c r="M11" s="12">
        <f>(Sell_Price-Std_Cost)*(1-$D11)*Lost_Sale_Fact*Avg_Dmd*365+NORMSINV($D11)*SQRT(Dmd_StdDev^2*Leadtime+LT_StdDev^2*Avg_Dmd^2)*Std_Cost*Inv_Cost+IF(365/M$3+Safety_Stock/Avg_Dmd&gt;Plan_Shelf,(365/M$3+Safety_Stock/Avg_Dmd-Plan_Shelf)*Avg_Dmd*Std_Cost*M$3,0)+Avg_Dmd*365/M$3/2*Std_Cost*Inv_Cost+M$3*Setup</f>
        <v>659431.49869462079</v>
      </c>
      <c r="N11" s="12">
        <f>(Sell_Price-Std_Cost)*(1-$D11)*Lost_Sale_Fact*Avg_Dmd*365+NORMSINV($D11)*SQRT(Dmd_StdDev^2*Leadtime+LT_StdDev^2*Avg_Dmd^2)*Std_Cost*Inv_Cost+IF(365/N$3+Safety_Stock/Avg_Dmd&gt;Plan_Shelf,(365/N$3+Safety_Stock/Avg_Dmd-Plan_Shelf)*Avg_Dmd*Std_Cost*N$3,0)+Avg_Dmd*365/N$3/2*Std_Cost*Inv_Cost+N$3*Setup</f>
        <v>596206.55041750206</v>
      </c>
      <c r="O11" s="12">
        <f>(Sell_Price-Std_Cost)*(1-$D11)*Lost_Sale_Fact*Avg_Dmd*365+NORMSINV($D11)*SQRT(Dmd_StdDev^2*Leadtime+LT_StdDev^2*Avg_Dmd^2)*Std_Cost*Inv_Cost+IF(365/O$3+Safety_Stock/Avg_Dmd&gt;Plan_Shelf,(365/O$3+Safety_Stock/Avg_Dmd-Plan_Shelf)*Avg_Dmd*Std_Cost*O$3,0)+Avg_Dmd*365/O$3/2*Std_Cost*Inv_Cost+O$3*Setup</f>
        <v>533394.53143331257</v>
      </c>
      <c r="P11" s="12">
        <f>(Sell_Price-Std_Cost)*(1-$D11)*Lost_Sale_Fact*Avg_Dmd*365+NORMSINV($D11)*SQRT(Dmd_StdDev^2*Leadtime+LT_StdDev^2*Avg_Dmd^2)*Std_Cost*Inv_Cost+IF(365/P$3+Safety_Stock/Avg_Dmd&gt;Plan_Shelf,(365/P$3+Safety_Stock/Avg_Dmd-Plan_Shelf)*Avg_Dmd*Std_Cost*P$3,0)+Avg_Dmd*365/P$3/2*Std_Cost*Inv_Cost+P$3*Setup</f>
        <v>470892.20941882039</v>
      </c>
      <c r="Q11" s="12">
        <f>(Sell_Price-Std_Cost)*(1-$D11)*Lost_Sale_Fact*Avg_Dmd*365+NORMSINV($D11)*SQRT(Dmd_StdDev^2*Leadtime+LT_StdDev^2*Avg_Dmd^2)*Std_Cost*Inv_Cost+IF(365/Q$3+Safety_Stock/Avg_Dmd&gt;Plan_Shelf,(365/Q$3+Safety_Stock/Avg_Dmd-Plan_Shelf)*Avg_Dmd*Std_Cost*Q$3,0)+Avg_Dmd*365/Q$3/2*Std_Cost*Inv_Cost+Q$3*Setup</f>
        <v>408628.11584255641</v>
      </c>
      <c r="R11" s="12">
        <f>(Sell_Price-Std_Cost)*(1-$D11)*Lost_Sale_Fact*Avg_Dmd*365+NORMSINV($D11)*SQRT(Dmd_StdDev^2*Leadtime+LT_StdDev^2*Avg_Dmd^2)*Std_Cost*Inv_Cost+IF(365/R$3+Safety_Stock/Avg_Dmd&gt;Plan_Shelf,(365/R$3+Safety_Stock/Avg_Dmd-Plan_Shelf)*Avg_Dmd*Std_Cost*R$3,0)+Avg_Dmd*365/R$3/2*Std_Cost*Inv_Cost+R$3*Setup</f>
        <v>346551.20175347198</v>
      </c>
      <c r="S11" s="12">
        <f>(Sell_Price-Std_Cost)*(1-$D11)*Lost_Sale_Fact*Avg_Dmd*365+NORMSINV($D11)*SQRT(Dmd_StdDev^2*Leadtime+LT_StdDev^2*Avg_Dmd^2)*Std_Cost*Inv_Cost+IF(365/S$3+Safety_Stock/Avg_Dmd&gt;Plan_Shelf,(365/S$3+Safety_Stock/Avg_Dmd-Plan_Shelf)*Avg_Dmd*Std_Cost*S$3,0)+Avg_Dmd*365/S$3/2*Std_Cost*Inv_Cost+S$3*Setup</f>
        <v>284624.031254131</v>
      </c>
      <c r="T11" s="12">
        <f>(Sell_Price-Std_Cost)*(1-$D11)*Lost_Sale_Fact*Avg_Dmd*365+NORMSINV($D11)*SQRT(Dmd_StdDev^2*Leadtime+LT_StdDev^2*Avg_Dmd^2)*Std_Cost*Inv_Cost+IF(365/T$3+Safety_Stock/Avg_Dmd&gt;Plan_Shelf,(365/T$3+Safety_Stock/Avg_Dmd-Plan_Shelf)*Avg_Dmd*Std_Cost*T$3,0)+Avg_Dmd*365/T$3/2*Std_Cost*Inv_Cost+T$3*Setup</f>
        <v>222818.52742145665</v>
      </c>
      <c r="U11" s="12">
        <f>(Sell_Price-Std_Cost)*(1-$D11)*Lost_Sale_Fact*Avg_Dmd*365+NORMSINV($D11)*SQRT(Dmd_StdDev^2*Leadtime+LT_StdDev^2*Avg_Dmd^2)*Std_Cost*Inv_Cost+IF(365/U$3+Safety_Stock/Avg_Dmd&gt;Plan_Shelf,(365/U$3+Safety_Stock/Avg_Dmd-Plan_Shelf)*Avg_Dmd*Std_Cost*U$3,0)+Avg_Dmd*365/U$3/2*Std_Cost*Inv_Cost+U$3*Setup</f>
        <v>161113.21966721368</v>
      </c>
      <c r="V11" s="12">
        <f>(Sell_Price-Std_Cost)*(1-$D11)*Lost_Sale_Fact*Avg_Dmd*365+NORMSINV($D11)*SQRT(Dmd_StdDev^2*Leadtime+LT_StdDev^2*Avg_Dmd^2)*Std_Cost*Inv_Cost+IF(365/V$3+Safety_Stock/Avg_Dmd&gt;Plan_Shelf,(365/V$3+Safety_Stock/Avg_Dmd-Plan_Shelf)*Avg_Dmd*Std_Cost*V$3,0)+Avg_Dmd*365/V$3/2*Std_Cost*Inv_Cost+V$3*Setup</f>
        <v>99491.408644997107</v>
      </c>
      <c r="W11" s="12">
        <f>(Sell_Price-Std_Cost)*(1-$D11)*Lost_Sale_Fact*Avg_Dmd*365+NORMSINV($D11)*SQRT(Dmd_StdDev^2*Leadtime+LT_StdDev^2*Avg_Dmd^2)*Std_Cost*Inv_Cost+IF(365/W$3+Safety_Stock/Avg_Dmd&gt;Plan_Shelf,(365/W$3+Safety_Stock/Avg_Dmd-Plan_Shelf)*Avg_Dmd*Std_Cost*W$3,0)+Avg_Dmd*365/W$3/2*Std_Cost*Inv_Cost+W$3*Setup</f>
        <v>37939.910660275986</v>
      </c>
      <c r="X11" s="12">
        <f>(Sell_Price-Std_Cost)*(1-$D11)*Lost_Sale_Fact*Avg_Dmd*365+NORMSINV($D11)*SQRT(Dmd_StdDev^2*Leadtime+LT_StdDev^2*Avg_Dmd^2)*Std_Cost*Inv_Cost+IF(365/X$3+Safety_Stock/Avg_Dmd&gt;Plan_Shelf,(365/X$3+Safety_Stock/Avg_Dmd-Plan_Shelf)*Avg_Dmd*Std_Cost*X$3,0)+Avg_Dmd*365/X$3/2*Std_Cost*Inv_Cost+X$3*Setup</f>
        <v>30524.922077577692</v>
      </c>
      <c r="Y11" s="12">
        <f>(Sell_Price-Std_Cost)*(1-$D11)*Lost_Sale_Fact*Avg_Dmd*365+NORMSINV($D11)*SQRT(Dmd_StdDev^2*Leadtime+LT_StdDev^2*Avg_Dmd^2)*Std_Cost*Inv_Cost+IF(365/Y$3+Safety_Stock/Avg_Dmd&gt;Plan_Shelf,(365/Y$3+Safety_Stock/Avg_Dmd-Plan_Shelf)*Avg_Dmd*Std_Cost*Y$3,0)+Avg_Dmd*365/Y$3/2*Std_Cost*Inv_Cost+Y$3*Setup</f>
        <v>30188.255410911024</v>
      </c>
      <c r="Z11" s="12">
        <f>(Sell_Price-Std_Cost)*(1-$D11)*Lost_Sale_Fact*Avg_Dmd*365+NORMSINV($D11)*SQRT(Dmd_StdDev^2*Leadtime+LT_StdDev^2*Avg_Dmd^2)*Std_Cost*Inv_Cost+IF(365/Z$3+Safety_Stock/Avg_Dmd&gt;Plan_Shelf,(365/Z$3+Safety_Stock/Avg_Dmd-Plan_Shelf)*Avg_Dmd*Std_Cost*Z$3,0)+Avg_Dmd*365/Z$3/2*Std_Cost*Inv_Cost+Z$3*Setup</f>
        <v>29895.83116848678</v>
      </c>
      <c r="AA11" s="12">
        <f>(Sell_Price-Std_Cost)*(1-$D11)*Lost_Sale_Fact*Avg_Dmd*365+NORMSINV($D11)*SQRT(Dmd_StdDev^2*Leadtime+LT_StdDev^2*Avg_Dmd^2)*Std_Cost*Inv_Cost+IF(365/AA$3+Safety_Stock/Avg_Dmd&gt;Plan_Shelf,(365/AA$3+Safety_Stock/Avg_Dmd-Plan_Shelf)*Avg_Dmd*Std_Cost*AA$3,0)+Avg_Dmd*365/AA$3/2*Std_Cost*Inv_Cost+AA$3*Setup</f>
        <v>29641.87859931682</v>
      </c>
      <c r="AB11" s="12">
        <f>(Sell_Price-Std_Cost)*(1-$D11)*Lost_Sale_Fact*Avg_Dmd*365+NORMSINV($D11)*SQRT(Dmd_StdDev^2*Leadtime+LT_StdDev^2*Avg_Dmd^2)*Std_Cost*Inv_Cost+IF(365/AB$3+Safety_Stock/Avg_Dmd&gt;Plan_Shelf,(365/AB$3+Safety_Stock/Avg_Dmd-Plan_Shelf)*Avg_Dmd*Std_Cost*AB$3,0)+Avg_Dmd*365/AB$3/2*Std_Cost*Inv_Cost+AB$3*Setup</f>
        <v>29421.588744244356</v>
      </c>
      <c r="AC11" s="12">
        <f>(Sell_Price-Std_Cost)*(1-$D11)*Lost_Sale_Fact*Avg_Dmd*365+NORMSINV($D11)*SQRT(Dmd_StdDev^2*Leadtime+LT_StdDev^2*Avg_Dmd^2)*Std_Cost*Inv_Cost+IF(365/AC$3+Safety_Stock/Avg_Dmd&gt;Plan_Shelf,(365/AC$3+Safety_Stock/Avg_Dmd-Plan_Shelf)*Avg_Dmd*Std_Cost*AC$3,0)+Avg_Dmd*365/AC$3/2*Std_Cost*Inv_Cost+AC$3*Setup</f>
        <v>29230.922077577692</v>
      </c>
      <c r="AD11" s="12">
        <f>(Sell_Price-Std_Cost)*(1-$D11)*Lost_Sale_Fact*Avg_Dmd*365+NORMSINV($D11)*SQRT(Dmd_StdDev^2*Leadtime+LT_StdDev^2*Avg_Dmd^2)*Std_Cost*Inv_Cost+IF(365/AD$3+Safety_Stock/Avg_Dmd&gt;Plan_Shelf,(365/AD$3+Safety_Stock/Avg_Dmd-Plan_Shelf)*Avg_Dmd*Std_Cost*AD$3,0)+Avg_Dmd*365/AD$3/2*Std_Cost*Inv_Cost+AD$3*Setup</f>
        <v>29066.460539116153</v>
      </c>
      <c r="AE11" s="12">
        <f>(Sell_Price-Std_Cost)*(1-$D11)*Lost_Sale_Fact*Avg_Dmd*365+NORMSINV($D11)*SQRT(Dmd_StdDev^2*Leadtime+LT_StdDev^2*Avg_Dmd^2)*Std_Cost*Inv_Cost+IF(365/AE$3+Safety_Stock/Avg_Dmd&gt;Plan_Shelf,(365/AE$3+Safety_Stock/Avg_Dmd-Plan_Shelf)*Avg_Dmd*Std_Cost*AE$3,0)+Avg_Dmd*365/AE$3/2*Std_Cost*Inv_Cost+AE$3*Setup</f>
        <v>28925.292447948064</v>
      </c>
      <c r="AF11" s="12">
        <f>(Sell_Price-Std_Cost)*(1-$D11)*Lost_Sale_Fact*Avg_Dmd*365+NORMSINV($D11)*SQRT(Dmd_StdDev^2*Leadtime+LT_StdDev^2*Avg_Dmd^2)*Std_Cost*Inv_Cost+IF(365/AF$3+Safety_Stock/Avg_Dmd&gt;Plan_Shelf,(365/AF$3+Safety_Stock/Avg_Dmd-Plan_Shelf)*Avg_Dmd*Std_Cost*AF$3,0)+Avg_Dmd*365/AF$3/2*Std_Cost*Inv_Cost+AF$3*Setup</f>
        <v>28804.922077577692</v>
      </c>
      <c r="AG11" s="12">
        <f>(Sell_Price-Std_Cost)*(1-$D11)*Lost_Sale_Fact*Avg_Dmd*365+NORMSINV($D11)*SQRT(Dmd_StdDev^2*Leadtime+LT_StdDev^2*Avg_Dmd^2)*Std_Cost*Inv_Cost+IF(365/AG$3+Safety_Stock/Avg_Dmd&gt;Plan_Shelf,(365/AG$3+Safety_Stock/Avg_Dmd-Plan_Shelf)*Avg_Dmd*Std_Cost*AG$3,0)+Avg_Dmd*365/AG$3/2*Std_Cost*Inv_Cost+AG$3*Setup</f>
        <v>28703.197939646656</v>
      </c>
      <c r="AH11" s="12">
        <f>(Sell_Price-Std_Cost)*(1-$D11)*Lost_Sale_Fact*Avg_Dmd*365+NORMSINV($D11)*SQRT(Dmd_StdDev^2*Leadtime+LT_StdDev^2*Avg_Dmd^2)*Std_Cost*Inv_Cost+IF(365/AH$3+Safety_Stock/Avg_Dmd&gt;Plan_Shelf,(365/AH$3+Safety_Stock/Avg_Dmd-Plan_Shelf)*Avg_Dmd*Std_Cost*AH$3,0)+Avg_Dmd*365/AH$3/2*Std_Cost*Inv_Cost+AH$3*Setup</f>
        <v>28618.255410911024</v>
      </c>
      <c r="AI11" s="12">
        <f>(Sell_Price-Std_Cost)*(1-$D11)*Lost_Sale_Fact*Avg_Dmd*365+NORMSINV($D11)*SQRT(Dmd_StdDev^2*Leadtime+LT_StdDev^2*Avg_Dmd^2)*Std_Cost*Inv_Cost+IF(365/AI$3+Safety_Stock/Avg_Dmd&gt;Plan_Shelf,(365/AI$3+Safety_Stock/Avg_Dmd-Plan_Shelf)*Avg_Dmd*Std_Cost*AI$3,0)+Avg_Dmd*365/AI$3/2*Std_Cost*Inv_Cost+AI$3*Setup</f>
        <v>28548.470464674465</v>
      </c>
      <c r="AJ11" s="12">
        <f>(Sell_Price-Std_Cost)*(1-$D11)*Lost_Sale_Fact*Avg_Dmd*365+NORMSINV($D11)*SQRT(Dmd_StdDev^2*Leadtime+LT_StdDev^2*Avg_Dmd^2)*Std_Cost*Inv_Cost+IF(365/AJ$3+Safety_Stock/Avg_Dmd&gt;Plan_Shelf,(365/AJ$3+Safety_Stock/Avg_Dmd-Plan_Shelf)*Avg_Dmd*Std_Cost*AJ$3,0)+Avg_Dmd*365/AJ$3/2*Std_Cost*Inv_Cost+AJ$3*Setup</f>
        <v>28492.422077577692</v>
      </c>
      <c r="AK11" s="12">
        <f>(Sell_Price-Std_Cost)*(1-$D11)*Lost_Sale_Fact*Avg_Dmd*365+NORMSINV($D11)*SQRT(Dmd_StdDev^2*Leadtime+LT_StdDev^2*Avg_Dmd^2)*Std_Cost*Inv_Cost+IF(365/AK$3+Safety_Stock/Avg_Dmd&gt;Plan_Shelf,(365/AK$3+Safety_Stock/Avg_Dmd-Plan_Shelf)*Avg_Dmd*Std_Cost*AK$3,0)+Avg_Dmd*365/AK$3/2*Std_Cost*Inv_Cost+AK$3*Setup</f>
        <v>28448.861471517084</v>
      </c>
      <c r="AL11" s="12">
        <f>(Sell_Price-Std_Cost)*(1-$D11)*Lost_Sale_Fact*Avg_Dmd*365+NORMSINV($D11)*SQRT(Dmd_StdDev^2*Leadtime+LT_StdDev^2*Avg_Dmd^2)*Std_Cost*Inv_Cost+IF(365/AL$3+Safety_Stock/Avg_Dmd&gt;Plan_Shelf,(365/AL$3+Safety_Stock/Avg_Dmd-Plan_Shelf)*Avg_Dmd*Std_Cost*AL$3,0)+Avg_Dmd*365/AL$3/2*Std_Cost*Inv_Cost+AL$3*Setup</f>
        <v>28416.686783460045</v>
      </c>
      <c r="AM11" s="12">
        <f>(Sell_Price-Std_Cost)*(1-$D11)*Lost_Sale_Fact*Avg_Dmd*365+NORMSINV($D11)*SQRT(Dmd_StdDev^2*Leadtime+LT_StdDev^2*Avg_Dmd^2)*Std_Cost*Inv_Cost+IF(365/AM$3+Safety_Stock/Avg_Dmd&gt;Plan_Shelf,(365/AM$3+Safety_Stock/Avg_Dmd-Plan_Shelf)*Avg_Dmd*Std_Cost*AM$3,0)+Avg_Dmd*365/AM$3/2*Std_Cost*Inv_Cost+AM$3*Setup</f>
        <v>28394.922077577692</v>
      </c>
      <c r="AN11" s="12">
        <f>(Sell_Price-Std_Cost)*(1-$D11)*Lost_Sale_Fact*Avg_Dmd*365+NORMSINV($D11)*SQRT(Dmd_StdDev^2*Leadtime+LT_StdDev^2*Avg_Dmd^2)*Std_Cost*Inv_Cost+IF(365/AN$3+Safety_Stock/Avg_Dmd&gt;Plan_Shelf,(365/AN$3+Safety_Stock/Avg_Dmd-Plan_Shelf)*Avg_Dmd*Std_Cost*AN$3,0)+Avg_Dmd*365/AN$3/2*Std_Cost*Inv_Cost+AN$3*Setup</f>
        <v>28382.699855355469</v>
      </c>
      <c r="AO11" s="12">
        <f>(Sell_Price-Std_Cost)*(1-$D11)*Lost_Sale_Fact*Avg_Dmd*365+NORMSINV($D11)*SQRT(Dmd_StdDev^2*Leadtime+LT_StdDev^2*Avg_Dmd^2)*Std_Cost*Inv_Cost+IF(365/AO$3+Safety_Stock/Avg_Dmd&gt;Plan_Shelf,(365/AO$3+Safety_Stock/Avg_Dmd-Plan_Shelf)*Avg_Dmd*Std_Cost*AO$3,0)+Avg_Dmd*365/AO$3/2*Std_Cost*Inv_Cost+AO$3*Setup</f>
        <v>28379.246401902015</v>
      </c>
      <c r="AP11" s="12">
        <f>(Sell_Price-Std_Cost)*(1-$D11)*Lost_Sale_Fact*Avg_Dmd*365+NORMSINV($D11)*SQRT(Dmd_StdDev^2*Leadtime+LT_StdDev^2*Avg_Dmd^2)*Std_Cost*Inv_Cost+IF(365/AP$3+Safety_Stock/Avg_Dmd&gt;Plan_Shelf,(365/AP$3+Safety_Stock/Avg_Dmd-Plan_Shelf)*Avg_Dmd*Std_Cost*AP$3,0)+Avg_Dmd*365/AP$3/2*Std_Cost*Inv_Cost+AP$3*Setup</f>
        <v>28383.869445998746</v>
      </c>
      <c r="AQ11" s="12">
        <f>(Sell_Price-Std_Cost)*(1-$D11)*Lost_Sale_Fact*Avg_Dmd*365+NORMSINV($D11)*SQRT(Dmd_StdDev^2*Leadtime+LT_StdDev^2*Avg_Dmd^2)*Std_Cost*Inv_Cost+IF(365/AQ$3+Safety_Stock/Avg_Dmd&gt;Plan_Shelf,(365/AQ$3+Safety_Stock/Avg_Dmd-Plan_Shelf)*Avg_Dmd*Std_Cost*AQ$3,0)+Avg_Dmd*365/AQ$3/2*Std_Cost*Inv_Cost+AQ$3*Setup</f>
        <v>28395.947718603333</v>
      </c>
      <c r="AR11" s="12">
        <f>(Sell_Price-Std_Cost)*(1-$D11)*Lost_Sale_Fact*Avg_Dmd*365+NORMSINV($D11)*SQRT(Dmd_StdDev^2*Leadtime+LT_StdDev^2*Avg_Dmd^2)*Std_Cost*Inv_Cost+IF(365/AR$3+Safety_Stock/Avg_Dmd&gt;Plan_Shelf,(365/AR$3+Safety_Stock/Avg_Dmd-Plan_Shelf)*Avg_Dmd*Std_Cost*AR$3,0)+Avg_Dmd*365/AR$3/2*Std_Cost*Inv_Cost+AR$3*Setup</f>
        <v>28414.922077577692</v>
      </c>
      <c r="AS11" s="12">
        <f>(Sell_Price-Std_Cost)*(1-$D11)*Lost_Sale_Fact*Avg_Dmd*365+NORMSINV($D11)*SQRT(Dmd_StdDev^2*Leadtime+LT_StdDev^2*Avg_Dmd^2)*Std_Cost*Inv_Cost+IF(365/AS$3+Safety_Stock/Avg_Dmd&gt;Plan_Shelf,(365/AS$3+Safety_Stock/Avg_Dmd-Plan_Shelf)*Avg_Dmd*Std_Cost*AS$3,0)+Avg_Dmd*365/AS$3/2*Std_Cost*Inv_Cost+AS$3*Setup</f>
        <v>28440.287931236227</v>
      </c>
      <c r="AT11" s="12">
        <f>(Sell_Price-Std_Cost)*(1-$D11)*Lost_Sale_Fact*Avg_Dmd*365+NORMSINV($D11)*SQRT(Dmd_StdDev^2*Leadtime+LT_StdDev^2*Avg_Dmd^2)*Std_Cost*Inv_Cost+IF(365/AT$3+Safety_Stock/Avg_Dmd&gt;Plan_Shelf,(365/AT$3+Safety_Stock/Avg_Dmd-Plan_Shelf)*Avg_Dmd*Std_Cost*AT$3,0)+Avg_Dmd*365/AT$3/2*Std_Cost*Inv_Cost+AT$3*Setup</f>
        <v>28471.588744244356</v>
      </c>
      <c r="AU11" s="12">
        <f>(Sell_Price-Std_Cost)*(1-$D11)*Lost_Sale_Fact*Avg_Dmd*365+NORMSINV($D11)*SQRT(Dmd_StdDev^2*Leadtime+LT_StdDev^2*Avg_Dmd^2)*Std_Cost*Inv_Cost+IF(365/AU$3+Safety_Stock/Avg_Dmd&gt;Plan_Shelf,(365/AU$3+Safety_Stock/Avg_Dmd-Plan_Shelf)*Avg_Dmd*Std_Cost*AU$3,0)+Avg_Dmd*365/AU$3/2*Std_Cost*Inv_Cost+AU$3*Setup</f>
        <v>28508.410449670715</v>
      </c>
      <c r="AV11" s="12">
        <f>(Sell_Price-Std_Cost)*(1-$D11)*Lost_Sale_Fact*Avg_Dmd*365+NORMSINV($D11)*SQRT(Dmd_StdDev^2*Leadtime+LT_StdDev^2*Avg_Dmd^2)*Std_Cost*Inv_Cost+IF(365/AV$3+Safety_Stock/Avg_Dmd&gt;Plan_Shelf,(365/AV$3+Safety_Stock/Avg_Dmd-Plan_Shelf)*Avg_Dmd*Std_Cost*AV$3,0)+Avg_Dmd*365/AV$3/2*Std_Cost*Inv_Cost+AV$3*Setup</f>
        <v>28550.376623032236</v>
      </c>
      <c r="AW11" s="12">
        <f>(Sell_Price-Std_Cost)*(1-$D11)*Lost_Sale_Fact*Avg_Dmd*365+NORMSINV($D11)*SQRT(Dmd_StdDev^2*Leadtime+LT_StdDev^2*Avg_Dmd^2)*Std_Cost*Inv_Cost+IF(365/AW$3+Safety_Stock/Avg_Dmd&gt;Plan_Shelf,(365/AW$3+Safety_Stock/Avg_Dmd-Plan_Shelf)*Avg_Dmd*Std_Cost*AW$3,0)+Avg_Dmd*365/AW$3/2*Std_Cost*Inv_Cost+AW$3*Setup</f>
        <v>28597.144299799915</v>
      </c>
      <c r="AX11" s="12">
        <f>(Sell_Price-Std_Cost)*(1-$D11)*Lost_Sale_Fact*Avg_Dmd*365+NORMSINV($D11)*SQRT(Dmd_StdDev^2*Leadtime+LT_StdDev^2*Avg_Dmd^2)*Std_Cost*Inv_Cost+IF(365/AX$3+Safety_Stock/Avg_Dmd&gt;Plan_Shelf,(365/AX$3+Safety_Stock/Avg_Dmd-Plan_Shelf)*Avg_Dmd*Std_Cost*AX$3,0)+Avg_Dmd*365/AX$3/2*Std_Cost*Inv_Cost+AX$3*Setup</f>
        <v>28648.400338447256</v>
      </c>
      <c r="AY11" s="12">
        <f>(Sell_Price-Std_Cost)*(1-$D11)*Lost_Sale_Fact*Avg_Dmd*365+NORMSINV($D11)*SQRT(Dmd_StdDev^2*Leadtime+LT_StdDev^2*Avg_Dmd^2)*Std_Cost*Inv_Cost+IF(365/AY$3+Safety_Stock/Avg_Dmd&gt;Plan_Shelf,(365/AY$3+Safety_Stock/Avg_Dmd-Plan_Shelf)*Avg_Dmd*Std_Cost*AY$3,0)+Avg_Dmd*365/AY$3/2*Std_Cost*Inv_Cost+AY$3*Setup</f>
        <v>28703.858247790457</v>
      </c>
      <c r="AZ11" s="12">
        <f>(Sell_Price-Std_Cost)*(1-$D11)*Lost_Sale_Fact*Avg_Dmd*365+NORMSINV($D11)*SQRT(Dmd_StdDev^2*Leadtime+LT_StdDev^2*Avg_Dmd^2)*Std_Cost*Inv_Cost+IF(365/AZ$3+Safety_Stock/Avg_Dmd&gt;Plan_Shelf,(365/AZ$3+Safety_Stock/Avg_Dmd-Plan_Shelf)*Avg_Dmd*Std_Cost*AZ$3,0)+Avg_Dmd*365/AZ$3/2*Std_Cost*Inv_Cost+AZ$3*Setup</f>
        <v>28763.255410911024</v>
      </c>
      <c r="BA11" s="12">
        <f>(Sell_Price-Std_Cost)*(1-$D11)*Lost_Sale_Fact*Avg_Dmd*365+NORMSINV($D11)*SQRT(Dmd_StdDev^2*Leadtime+LT_StdDev^2*Avg_Dmd^2)*Std_Cost*Inv_Cost+IF(365/BA$3+Safety_Stock/Avg_Dmd&gt;Plan_Shelf,(365/BA$3+Safety_Stock/Avg_Dmd-Plan_Shelf)*Avg_Dmd*Std_Cost*BA$3,0)+Avg_Dmd*365/BA$3/2*Std_Cost*Inv_Cost+BA$3*Setup</f>
        <v>28826.350649006265</v>
      </c>
      <c r="BB11" s="12">
        <f>(Sell_Price-Std_Cost)*(1-$D11)*Lost_Sale_Fact*Avg_Dmd*365+NORMSINV($D11)*SQRT(Dmd_StdDev^2*Leadtime+LT_StdDev^2*Avg_Dmd^2)*Std_Cost*Inv_Cost+IF(365/BB$3+Safety_Stock/Avg_Dmd&gt;Plan_Shelf,(365/BB$3+Safety_Stock/Avg_Dmd-Plan_Shelf)*Avg_Dmd*Std_Cost*BB$3,0)+Avg_Dmd*365/BB$3/2*Std_Cost*Inv_Cost+BB$3*Setup</f>
        <v>28892.922077577692</v>
      </c>
      <c r="BC11" s="12">
        <f>(Sell_Price-Std_Cost)*(1-$D11)*Lost_Sale_Fact*Avg_Dmd*365+NORMSINV($D11)*SQRT(Dmd_StdDev^2*Leadtime+LT_StdDev^2*Avg_Dmd^2)*Std_Cost*Inv_Cost+IF(365/BC$3+Safety_Stock/Avg_Dmd&gt;Plan_Shelf,(365/BC$3+Safety_Stock/Avg_Dmd-Plan_Shelf)*Avg_Dmd*Std_Cost*BC$3,0)+Avg_Dmd*365/BC$3/2*Std_Cost*Inv_Cost+BC$3*Setup</f>
        <v>28962.765214832594</v>
      </c>
      <c r="BD11" s="12">
        <f>(Sell_Price-Std_Cost)*(1-$D11)*Lost_Sale_Fact*Avg_Dmd*365+NORMSINV($D11)*SQRT(Dmd_StdDev^2*Leadtime+LT_StdDev^2*Avg_Dmd^2)*Std_Cost*Inv_Cost+IF(365/BD$3+Safety_Stock/Avg_Dmd&gt;Plan_Shelf,(365/BD$3+Safety_Stock/Avg_Dmd-Plan_Shelf)*Avg_Dmd*Std_Cost*BD$3,0)+Avg_Dmd*365/BD$3/2*Std_Cost*Inv_Cost+BD$3*Setup</f>
        <v>29035.691308346923</v>
      </c>
      <c r="BE11" s="12">
        <f>(Sell_Price-Std_Cost)*(1-$D11)*Lost_Sale_Fact*Avg_Dmd*365+NORMSINV($D11)*SQRT(Dmd_StdDev^2*Leadtime+LT_StdDev^2*Avg_Dmd^2)*Std_Cost*Inv_Cost+IF(365/BE$3+Safety_Stock/Avg_Dmd&gt;Plan_Shelf,(365/BE$3+Safety_Stock/Avg_Dmd-Plan_Shelf)*Avg_Dmd*Std_Cost*BE$3,0)+Avg_Dmd*365/BE$3/2*Std_Cost*Inv_Cost+BE$3*Setup</f>
        <v>29111.525851162598</v>
      </c>
      <c r="BF11" s="12">
        <f>(Sell_Price-Std_Cost)*(1-$D11)*Lost_Sale_Fact*Avg_Dmd*365+NORMSINV($D11)*SQRT(Dmd_StdDev^2*Leadtime+LT_StdDev^2*Avg_Dmd^2)*Std_Cost*Inv_Cost+IF(365/BF$3+Safety_Stock/Avg_Dmd&gt;Plan_Shelf,(365/BF$3+Safety_Stock/Avg_Dmd-Plan_Shelf)*Avg_Dmd*Std_Cost*BF$3,0)+Avg_Dmd*365/BF$3/2*Std_Cost*Inv_Cost+BF$3*Setup</f>
        <v>29190.107262762878</v>
      </c>
      <c r="BG11" s="12">
        <f>(Sell_Price-Std_Cost)*(1-$D11)*Lost_Sale_Fact*Avg_Dmd*365+NORMSINV($D11)*SQRT(Dmd_StdDev^2*Leadtime+LT_StdDev^2*Avg_Dmd^2)*Std_Cost*Inv_Cost+IF(365/BG$3+Safety_Stock/Avg_Dmd&gt;Plan_Shelf,(365/BG$3+Safety_Stock/Avg_Dmd-Plan_Shelf)*Avg_Dmd*Std_Cost*BG$3,0)+Avg_Dmd*365/BG$3/2*Std_Cost*Inv_Cost+BG$3*Setup</f>
        <v>29271.285713941328</v>
      </c>
      <c r="BH11" s="12">
        <f>(Sell_Price-Std_Cost)*(1-$D11)*Lost_Sale_Fact*Avg_Dmd*365+NORMSINV($D11)*SQRT(Dmd_StdDev^2*Leadtime+LT_StdDev^2*Avg_Dmd^2)*Std_Cost*Inv_Cost+IF(365/BH$3+Safety_Stock/Avg_Dmd&gt;Plan_Shelf,(365/BH$3+Safety_Stock/Avg_Dmd-Plan_Shelf)*Avg_Dmd*Std_Cost*BH$3,0)+Avg_Dmd*365/BH$3/2*Std_Cost*Inv_Cost+BH$3*Setup</f>
        <v>29354.922077577692</v>
      </c>
      <c r="BI11" s="12">
        <f>(Sell_Price-Std_Cost)*(1-$D11)*Lost_Sale_Fact*Avg_Dmd*365+NORMSINV($D11)*SQRT(Dmd_StdDev^2*Leadtime+LT_StdDev^2*Avg_Dmd^2)*Std_Cost*Inv_Cost+IF(365/BI$3+Safety_Stock/Avg_Dmd&gt;Plan_Shelf,(365/BI$3+Safety_Stock/Avg_Dmd-Plan_Shelf)*Avg_Dmd*Std_Cost*BI$3,0)+Avg_Dmd*365/BI$3/2*Std_Cost*Inv_Cost+BI$3*Setup</f>
        <v>29440.886989858394</v>
      </c>
      <c r="BJ11" s="12">
        <f>(Sell_Price-Std_Cost)*(1-$D11)*Lost_Sale_Fact*Avg_Dmd*365+NORMSINV($D11)*SQRT(Dmd_StdDev^2*Leadtime+LT_StdDev^2*Avg_Dmd^2)*Std_Cost*Inv_Cost+IF(365/BJ$3+Safety_Stock/Avg_Dmd&gt;Plan_Shelf,(365/BJ$3+Safety_Stock/Avg_Dmd-Plan_Shelf)*Avg_Dmd*Std_Cost*BJ$3,0)+Avg_Dmd*365/BJ$3/2*Std_Cost*Inv_Cost+BJ$3*Setup</f>
        <v>29529.060008612174</v>
      </c>
      <c r="BK11" s="12">
        <f>(Sell_Price-Std_Cost)*(1-$D11)*Lost_Sale_Fact*Avg_Dmd*365+NORMSINV($D11)*SQRT(Dmd_StdDev^2*Leadtime+LT_StdDev^2*Avg_Dmd^2)*Std_Cost*Inv_Cost+IF(365/BK$3+Safety_Stock/Avg_Dmd&gt;Plan_Shelf,(365/BK$3+Safety_Stock/Avg_Dmd-Plan_Shelf)*Avg_Dmd*Std_Cost*BK$3,0)+Avg_Dmd*365/BK$3/2*Std_Cost*Inv_Cost+BK$3*Setup</f>
        <v>29619.32885723871</v>
      </c>
      <c r="BL11" s="12">
        <f>(Sell_Price-Std_Cost)*(1-$D11)*Lost_Sale_Fact*Avg_Dmd*365+NORMSINV($D11)*SQRT(Dmd_StdDev^2*Leadtime+LT_StdDev^2*Avg_Dmd^2)*Std_Cost*Inv_Cost+IF(365/BL$3+Safety_Stock/Avg_Dmd&gt;Plan_Shelf,(365/BL$3+Safety_Stock/Avg_Dmd-Plan_Shelf)*Avg_Dmd*Std_Cost*BL$3,0)+Avg_Dmd*365/BL$3/2*Std_Cost*Inv_Cost+BL$3*Setup</f>
        <v>29711.58874424436</v>
      </c>
      <c r="BM11" s="12">
        <f>(Sell_Price-Std_Cost)*(1-$D11)*Lost_Sale_Fact*Avg_Dmd*365+NORMSINV($D11)*SQRT(Dmd_StdDev^2*Leadtime+LT_StdDev^2*Avg_Dmd^2)*Std_Cost*Inv_Cost+IF(365/BM$3+Safety_Stock/Avg_Dmd&gt;Plan_Shelf,(365/BM$3+Safety_Stock/Avg_Dmd-Plan_Shelf)*Avg_Dmd*Std_Cost*BM$3,0)+Avg_Dmd*365/BM$3/2*Std_Cost*Inv_Cost+BM$3*Setup</f>
        <v>29805.741749708839</v>
      </c>
      <c r="BN11" s="12">
        <f>(Sell_Price-Std_Cost)*(1-$D11)*Lost_Sale_Fact*Avg_Dmd*365+NORMSINV($D11)*SQRT(Dmd_StdDev^2*Leadtime+LT_StdDev^2*Avg_Dmd^2)*Std_Cost*Inv_Cost+IF(365/BN$3+Safety_Stock/Avg_Dmd&gt;Plan_Shelf,(365/BN$3+Safety_Stock/Avg_Dmd-Plan_Shelf)*Avg_Dmd*Std_Cost*BN$3,0)+Avg_Dmd*365/BN$3/2*Std_Cost*Inv_Cost+BN$3*Setup</f>
        <v>29901.696271126078</v>
      </c>
      <c r="BO11" s="12">
        <f>(Sell_Price-Std_Cost)*(1-$D11)*Lost_Sale_Fact*Avg_Dmd*365+NORMSINV($D11)*SQRT(Dmd_StdDev^2*Leadtime+LT_StdDev^2*Avg_Dmd^2)*Std_Cost*Inv_Cost+IF(365/BO$3+Safety_Stock/Avg_Dmd&gt;Plan_Shelf,(365/BO$3+Safety_Stock/Avg_Dmd-Plan_Shelf)*Avg_Dmd*Std_Cost*BO$3,0)+Avg_Dmd*365/BO$3/2*Std_Cost*Inv_Cost+BO$3*Setup</f>
        <v>29999.366522022137</v>
      </c>
      <c r="BP11" s="12">
        <f>(Sell_Price-Std_Cost)*(1-$D11)*Lost_Sale_Fact*Avg_Dmd*365+NORMSINV($D11)*SQRT(Dmd_StdDev^2*Leadtime+LT_StdDev^2*Avg_Dmd^2)*Std_Cost*Inv_Cost+IF(365/BP$3+Safety_Stock/Avg_Dmd&gt;Plan_Shelf,(365/BP$3+Safety_Stock/Avg_Dmd-Plan_Shelf)*Avg_Dmd*Std_Cost*BP$3,0)+Avg_Dmd*365/BP$3/2*Std_Cost*Inv_Cost+BP$3*Setup</f>
        <v>30098.672077577692</v>
      </c>
      <c r="BQ11" s="12">
        <f>(Sell_Price-Std_Cost)*(1-$D11)*Lost_Sale_Fact*Avg_Dmd*365+NORMSINV($D11)*SQRT(Dmd_StdDev^2*Leadtime+LT_StdDev^2*Avg_Dmd^2)*Std_Cost*Inv_Cost+IF(365/BQ$3+Safety_Stock/Avg_Dmd&gt;Plan_Shelf,(365/BQ$3+Safety_Stock/Avg_Dmd-Plan_Shelf)*Avg_Dmd*Std_Cost*BQ$3,0)+Avg_Dmd*365/BQ$3/2*Std_Cost*Inv_Cost+BQ$3*Setup</f>
        <v>30199.537462193075</v>
      </c>
      <c r="BR11" s="12">
        <f>(Sell_Price-Std_Cost)*(1-$D11)*Lost_Sale_Fact*Avg_Dmd*365+NORMSINV($D11)*SQRT(Dmd_StdDev^2*Leadtime+LT_StdDev^2*Avg_Dmd^2)*Std_Cost*Inv_Cost+IF(365/BR$3+Safety_Stock/Avg_Dmd&gt;Plan_Shelf,(365/BR$3+Safety_Stock/Avg_Dmd-Plan_Shelf)*Avg_Dmd*Std_Cost*BR$3,0)+Avg_Dmd*365/BR$3/2*Std_Cost*Inv_Cost+BR$3*Setup</f>
        <v>30301.891774547388</v>
      </c>
      <c r="BS11" s="12">
        <f>(Sell_Price-Std_Cost)*(1-$D11)*Lost_Sale_Fact*Avg_Dmd*365+NORMSINV($D11)*SQRT(Dmd_StdDev^2*Leadtime+LT_StdDev^2*Avg_Dmd^2)*Std_Cost*Inv_Cost+IF(365/BS$3+Safety_Stock/Avg_Dmd&gt;Plan_Shelf,(365/BS$3+Safety_Stock/Avg_Dmd-Plan_Shelf)*Avg_Dmd*Std_Cost*BS$3,0)+Avg_Dmd*365/BS$3/2*Std_Cost*Inv_Cost+BS$3*Setup</f>
        <v>30405.668346234408</v>
      </c>
      <c r="BT11" s="12">
        <f>(Sell_Price-Std_Cost)*(1-$D11)*Lost_Sale_Fact*Avg_Dmd*365+NORMSINV($D11)*SQRT(Dmd_StdDev^2*Leadtime+LT_StdDev^2*Avg_Dmd^2)*Std_Cost*Inv_Cost+IF(365/BT$3+Safety_Stock/Avg_Dmd&gt;Plan_Shelf,(365/BT$3+Safety_Stock/Avg_Dmd-Plan_Shelf)*Avg_Dmd*Std_Cost*BT$3,0)+Avg_Dmd*365/BT$3/2*Std_Cost*Inv_Cost+BT$3*Setup</f>
        <v>30510.804430518867</v>
      </c>
      <c r="BU11" s="12">
        <f>(Sell_Price-Std_Cost)*(1-$D11)*Lost_Sale_Fact*Avg_Dmd*365+NORMSINV($D11)*SQRT(Dmd_StdDev^2*Leadtime+LT_StdDev^2*Avg_Dmd^2)*Std_Cost*Inv_Cost+IF(365/BU$3+Safety_Stock/Avg_Dmd&gt;Plan_Shelf,(365/BU$3+Safety_Stock/Avg_Dmd-Plan_Shelf)*Avg_Dmd*Std_Cost*BU$3,0)+Avg_Dmd*365/BU$3/2*Std_Cost*Inv_Cost+BU$3*Setup</f>
        <v>30617.2409181574</v>
      </c>
      <c r="BV11" s="12">
        <f>(Sell_Price-Std_Cost)*(1-$D11)*Lost_Sale_Fact*Avg_Dmd*365+NORMSINV($D11)*SQRT(Dmd_StdDev^2*Leadtime+LT_StdDev^2*Avg_Dmd^2)*Std_Cost*Inv_Cost+IF(365/BV$3+Safety_Stock/Avg_Dmd&gt;Plan_Shelf,(365/BV$3+Safety_Stock/Avg_Dmd-Plan_Shelf)*Avg_Dmd*Std_Cost*BV$3,0)+Avg_Dmd*365/BV$3/2*Std_Cost*Inv_Cost+BV$3*Setup</f>
        <v>30724.922077577692</v>
      </c>
      <c r="BW11" s="12">
        <f>(Sell_Price-Std_Cost)*(1-$D11)*Lost_Sale_Fact*Avg_Dmd*365+NORMSINV($D11)*SQRT(Dmd_StdDev^2*Leadtime+LT_StdDev^2*Avg_Dmd^2)*Std_Cost*Inv_Cost+IF(365/BW$3+Safety_Stock/Avg_Dmd&gt;Plan_Shelf,(365/BW$3+Safety_Stock/Avg_Dmd-Plan_Shelf)*Avg_Dmd*Std_Cost*BW$3,0)+Avg_Dmd*365/BW$3/2*Std_Cost*Inv_Cost+BW$3*Setup</f>
        <v>30833.795317014312</v>
      </c>
      <c r="BX11" s="12">
        <f>(Sell_Price-Std_Cost)*(1-$D11)*Lost_Sale_Fact*Avg_Dmd*365+NORMSINV($D11)*SQRT(Dmd_StdDev^2*Leadtime+LT_StdDev^2*Avg_Dmd^2)*Std_Cost*Inv_Cost+IF(365/BX$3+Safety_Stock/Avg_Dmd&gt;Plan_Shelf,(365/BX$3+Safety_Stock/Avg_Dmd-Plan_Shelf)*Avg_Dmd*Std_Cost*BX$3,0)+Avg_Dmd*365/BX$3/2*Std_Cost*Inv_Cost+BX$3*Setup</f>
        <v>30943.810966466583</v>
      </c>
      <c r="BY11" s="12">
        <f>(Sell_Price-Std_Cost)*(1-$D11)*Lost_Sale_Fact*Avg_Dmd*365+NORMSINV($D11)*SQRT(Dmd_StdDev^2*Leadtime+LT_StdDev^2*Avg_Dmd^2)*Std_Cost*Inv_Cost+IF(365/BY$3+Safety_Stock/Avg_Dmd&gt;Plan_Shelf,(365/BY$3+Safety_Stock/Avg_Dmd-Plan_Shelf)*Avg_Dmd*Std_Cost*BY$3,0)+Avg_Dmd*365/BY$3/2*Std_Cost*Inv_Cost+BY$3*Setup</f>
        <v>31054.922077577692</v>
      </c>
      <c r="BZ11" s="12">
        <f>(Sell_Price-Std_Cost)*(1-$D11)*Lost_Sale_Fact*Avg_Dmd*365+NORMSINV($D11)*SQRT(Dmd_StdDev^2*Leadtime+LT_StdDev^2*Avg_Dmd^2)*Std_Cost*Inv_Cost+IF(365/BZ$3+Safety_Stock/Avg_Dmd&gt;Plan_Shelf,(365/BZ$3+Safety_Stock/Avg_Dmd-Plan_Shelf)*Avg_Dmd*Std_Cost*BZ$3,0)+Avg_Dmd*365/BZ$3/2*Std_Cost*Inv_Cost+BZ$3*Setup</f>
        <v>31167.084239739856</v>
      </c>
      <c r="CA11" s="12">
        <f>(Sell_Price-Std_Cost)*(1-$D11)*Lost_Sale_Fact*Avg_Dmd*365+NORMSINV($D11)*SQRT(Dmd_StdDev^2*Leadtime+LT_StdDev^2*Avg_Dmd^2)*Std_Cost*Inv_Cost+IF(365/CA$3+Safety_Stock/Avg_Dmd&gt;Plan_Shelf,(365/CA$3+Safety_Stock/Avg_Dmd-Plan_Shelf)*Avg_Dmd*Std_Cost*CA$3,0)+Avg_Dmd*365/CA$3/2*Std_Cost*Inv_Cost+CA$3*Setup</f>
        <v>31280.255410911024</v>
      </c>
      <c r="CB11" s="12">
        <f>(Sell_Price-Std_Cost)*(1-$D11)*Lost_Sale_Fact*Avg_Dmd*365+NORMSINV($D11)*SQRT(Dmd_StdDev^2*Leadtime+LT_StdDev^2*Avg_Dmd^2)*Std_Cost*Inv_Cost+IF(365/CB$3+Safety_Stock/Avg_Dmd&gt;Plan_Shelf,(365/CB$3+Safety_Stock/Avg_Dmd-Plan_Shelf)*Avg_Dmd*Std_Cost*CB$3,0)+Avg_Dmd*365/CB$3/2*Std_Cost*Inv_Cost+CB$3*Setup</f>
        <v>31394.395761788219</v>
      </c>
      <c r="CC11" s="12">
        <f>(Sell_Price-Std_Cost)*(1-$D11)*Lost_Sale_Fact*Avg_Dmd*365+NORMSINV($D11)*SQRT(Dmd_StdDev^2*Leadtime+LT_StdDev^2*Avg_Dmd^2)*Std_Cost*Inv_Cost+IF(365/CC$3+Safety_Stock/Avg_Dmd&gt;Plan_Shelf,(365/CC$3+Safety_Stock/Avg_Dmd-Plan_Shelf)*Avg_Dmd*Std_Cost*CC$3,0)+Avg_Dmd*365/CC$3/2*Std_Cost*Inv_Cost+CC$3*Setup</f>
        <v>31509.467532123148</v>
      </c>
      <c r="CD11" s="12">
        <f>(Sell_Price-Std_Cost)*(1-$D11)*Lost_Sale_Fact*Avg_Dmd*365+NORMSINV($D11)*SQRT(Dmd_StdDev^2*Leadtime+LT_StdDev^2*Avg_Dmd^2)*Std_Cost*Inv_Cost+IF(365/CD$3+Safety_Stock/Avg_Dmd&gt;Plan_Shelf,(365/CD$3+Safety_Stock/Avg_Dmd-Plan_Shelf)*Avg_Dmd*Std_Cost*CD$3,0)+Avg_Dmd*365/CD$3/2*Std_Cost*Inv_Cost+CD$3*Setup</f>
        <v>31625.434898090512</v>
      </c>
      <c r="CE11" s="12">
        <f>(Sell_Price-Std_Cost)*(1-$D11)*Lost_Sale_Fact*Avg_Dmd*365+NORMSINV($D11)*SQRT(Dmd_StdDev^2*Leadtime+LT_StdDev^2*Avg_Dmd^2)*Std_Cost*Inv_Cost+IF(365/CE$3+Safety_Stock/Avg_Dmd&gt;Plan_Shelf,(365/CE$3+Safety_Stock/Avg_Dmd-Plan_Shelf)*Avg_Dmd*Std_Cost*CE$3,0)+Avg_Dmd*365/CE$3/2*Std_Cost*Inv_Cost+CE$3*Setup</f>
        <v>31742.263849729592</v>
      </c>
      <c r="CF11" s="12">
        <f>(Sell_Price-Std_Cost)*(1-$D11)*Lost_Sale_Fact*Avg_Dmd*365+NORMSINV($D11)*SQRT(Dmd_StdDev^2*Leadtime+LT_StdDev^2*Avg_Dmd^2)*Std_Cost*Inv_Cost+IF(365/CF$3+Safety_Stock/Avg_Dmd&gt;Plan_Shelf,(365/CF$3+Safety_Stock/Avg_Dmd-Plan_Shelf)*Avg_Dmd*Std_Cost*CF$3,0)+Avg_Dmd*365/CF$3/2*Std_Cost*Inv_Cost+CF$3*Setup</f>
        <v>31859.922077577692</v>
      </c>
      <c r="CG11" s="12">
        <f>(Sell_Price-Std_Cost)*(1-$D11)*Lost_Sale_Fact*Avg_Dmd*365+NORMSINV($D11)*SQRT(Dmd_StdDev^2*Leadtime+LT_StdDev^2*Avg_Dmd^2)*Std_Cost*Inv_Cost+IF(365/CG$3+Safety_Stock/Avg_Dmd&gt;Plan_Shelf,(365/CG$3+Safety_Stock/Avg_Dmd-Plan_Shelf)*Avg_Dmd*Std_Cost*CG$3,0)+Avg_Dmd*365/CG$3/2*Std_Cost*Inv_Cost+CG$3*Setup</f>
        <v>31978.378867701147</v>
      </c>
      <c r="CH11" s="12">
        <f>(Sell_Price-Std_Cost)*(1-$D11)*Lost_Sale_Fact*Avg_Dmd*365+NORMSINV($D11)*SQRT(Dmd_StdDev^2*Leadtime+LT_StdDev^2*Avg_Dmd^2)*Std_Cost*Inv_Cost+IF(365/CH$3+Safety_Stock/Avg_Dmd&gt;Plan_Shelf,(365/CH$3+Safety_Stock/Avg_Dmd-Plan_Shelf)*Avg_Dmd*Std_Cost*CH$3,0)+Avg_Dmd*365/CH$3/2*Std_Cost*Inv_Cost+CH$3*Setup</f>
        <v>32097.60500440696</v>
      </c>
      <c r="CI11" s="12">
        <f>(Sell_Price-Std_Cost)*(1-$D11)*Lost_Sale_Fact*Avg_Dmd*365+NORMSINV($D11)*SQRT(Dmd_StdDev^2*Leadtime+LT_StdDev^2*Avg_Dmd^2)*Std_Cost*Inv_Cost+IF(365/CI$3+Safety_Stock/Avg_Dmd&gt;Plan_Shelf,(365/CI$3+Safety_Stock/Avg_Dmd-Plan_Shelf)*Avg_Dmd*Std_Cost*CI$3,0)+Avg_Dmd*365/CI$3/2*Std_Cost*Inv_Cost+CI$3*Setup</f>
        <v>32217.57267998733</v>
      </c>
      <c r="CJ11" s="12">
        <f>(Sell_Price-Std_Cost)*(1-$D11)*Lost_Sale_Fact*Avg_Dmd*365+NORMSINV($D11)*SQRT(Dmd_StdDev^2*Leadtime+LT_StdDev^2*Avg_Dmd^2)*Std_Cost*Inv_Cost+IF(365/CJ$3+Safety_Stock/Avg_Dmd&gt;Plan_Shelf,(365/CJ$3+Safety_Stock/Avg_Dmd-Plan_Shelf)*Avg_Dmd*Std_Cost*CJ$3,0)+Avg_Dmd*365/CJ$3/2*Std_Cost*Inv_Cost+CJ$3*Setup</f>
        <v>32338.255410911024</v>
      </c>
      <c r="CK11" s="12">
        <f>(Sell_Price-Std_Cost)*(1-$D11)*Lost_Sale_Fact*Avg_Dmd*365+NORMSINV($D11)*SQRT(Dmd_StdDev^2*Leadtime+LT_StdDev^2*Avg_Dmd^2)*Std_Cost*Inv_Cost+IF(365/CK$3+Safety_Stock/Avg_Dmd&gt;Plan_Shelf,(365/CK$3+Safety_Stock/Avg_Dmd-Plan_Shelf)*Avg_Dmd*Std_Cost*CK$3,0)+Avg_Dmd*365/CK$3/2*Std_Cost*Inv_Cost+CK$3*Setup</f>
        <v>32459.627959930633</v>
      </c>
      <c r="CL11" s="12">
        <f>(Sell_Price-Std_Cost)*(1-$D11)*Lost_Sale_Fact*Avg_Dmd*365+NORMSINV($D11)*SQRT(Dmd_StdDev^2*Leadtime+LT_StdDev^2*Avg_Dmd^2)*Std_Cost*Inv_Cost+IF(365/CL$3+Safety_Stock/Avg_Dmd&gt;Plan_Shelf,(365/CL$3+Safety_Stock/Avg_Dmd-Plan_Shelf)*Avg_Dmd*Std_Cost*CL$3,0)+Avg_Dmd*365/CL$3/2*Std_Cost*Inv_Cost+CL$3*Setup</f>
        <v>32581.666263624204</v>
      </c>
      <c r="CM11" s="12">
        <f>(Sell_Price-Std_Cost)*(1-$D11)*Lost_Sale_Fact*Avg_Dmd*365+NORMSINV($D11)*SQRT(Dmd_StdDev^2*Leadtime+LT_StdDev^2*Avg_Dmd^2)*Std_Cost*Inv_Cost+IF(365/CM$3+Safety_Stock/Avg_Dmd&gt;Plan_Shelf,(365/CM$3+Safety_Stock/Avg_Dmd-Plan_Shelf)*Avg_Dmd*Std_Cost*CM$3,0)+Avg_Dmd*365/CM$3/2*Std_Cost*Inv_Cost+CM$3*Setup</f>
        <v>32704.347364934016</v>
      </c>
      <c r="CN11" s="12">
        <f>(Sell_Price-Std_Cost)*(1-$D11)*Lost_Sale_Fact*Avg_Dmd*365+NORMSINV($D11)*SQRT(Dmd_StdDev^2*Leadtime+LT_StdDev^2*Avg_Dmd^2)*Std_Cost*Inv_Cost+IF(365/CN$3+Safety_Stock/Avg_Dmd&gt;Plan_Shelf,(365/CN$3+Safety_Stock/Avg_Dmd-Plan_Shelf)*Avg_Dmd*Std_Cost*CN$3,0)+Avg_Dmd*365/CN$3/2*Std_Cost*Inv_Cost+CN$3*Setup</f>
        <v>32827.649350304964</v>
      </c>
      <c r="CO11" s="12">
        <f>(Sell_Price-Std_Cost)*(1-$D11)*Lost_Sale_Fact*Avg_Dmd*365+NORMSINV($D11)*SQRT(Dmd_StdDev^2*Leadtime+LT_StdDev^2*Avg_Dmd^2)*Std_Cost*Inv_Cost+IF(365/CO$3+Safety_Stock/Avg_Dmd&gt;Plan_Shelf,(365/CO$3+Safety_Stock/Avg_Dmd-Plan_Shelf)*Avg_Dmd*Std_Cost*CO$3,0)+Avg_Dmd*365/CO$3/2*Std_Cost*Inv_Cost+CO$3*Setup</f>
        <v>32951.551291060838</v>
      </c>
      <c r="CP11" s="12">
        <f>(Sell_Price-Std_Cost)*(1-$D11)*Lost_Sale_Fact*Avg_Dmd*365+NORMSINV($D11)*SQRT(Dmd_StdDev^2*Leadtime+LT_StdDev^2*Avg_Dmd^2)*Std_Cost*Inv_Cost+IF(365/CP$3+Safety_Stock/Avg_Dmd&gt;Plan_Shelf,(365/CP$3+Safety_Stock/Avg_Dmd-Plan_Shelf)*Avg_Dmd*Std_Cost*CP$3,0)+Avg_Dmd*365/CP$3/2*Std_Cost*Inv_Cost+CP$3*Setup</f>
        <v>33076.033188688802</v>
      </c>
      <c r="CQ11" s="12">
        <f>(Sell_Price-Std_Cost)*(1-$D11)*Lost_Sale_Fact*Avg_Dmd*365+NORMSINV($D11)*SQRT(Dmd_StdDev^2*Leadtime+LT_StdDev^2*Avg_Dmd^2)*Std_Cost*Inv_Cost+IF(365/CQ$3+Safety_Stock/Avg_Dmd&gt;Plan_Shelf,(365/CQ$3+Safety_Stock/Avg_Dmd-Plan_Shelf)*Avg_Dmd*Std_Cost*CQ$3,0)+Avg_Dmd*365/CQ$3/2*Std_Cost*Inv_Cost+CQ$3*Setup</f>
        <v>33201.075923731536</v>
      </c>
      <c r="CR11" s="12">
        <f>(Sell_Price-Std_Cost)*(1-$D11)*Lost_Sale_Fact*Avg_Dmd*365+NORMSINV($D11)*SQRT(Dmd_StdDev^2*Leadtime+LT_StdDev^2*Avg_Dmd^2)*Std_Cost*Inv_Cost+IF(365/CR$3+Safety_Stock/Avg_Dmd&gt;Plan_Shelf,(365/CR$3+Safety_Stock/Avg_Dmd-Plan_Shelf)*Avg_Dmd*Std_Cost*CR$3,0)+Avg_Dmd*365/CR$3/2*Std_Cost*Inv_Cost+CR$3*Setup</f>
        <v>33326.661208012476</v>
      </c>
      <c r="CS11" s="12">
        <f>(Sell_Price-Std_Cost)*(1-$D11)*Lost_Sale_Fact*Avg_Dmd*365+NORMSINV($D11)*SQRT(Dmd_StdDev^2*Leadtime+LT_StdDev^2*Avg_Dmd^2)*Std_Cost*Inv_Cost+IF(365/CS$3+Safety_Stock/Avg_Dmd&gt;Plan_Shelf,(365/CS$3+Safety_Stock/Avg_Dmd-Plan_Shelf)*Avg_Dmd*Std_Cost*CS$3,0)+Avg_Dmd*365/CS$3/2*Std_Cost*Inv_Cost+CS$3*Setup</f>
        <v>33452.771539943285</v>
      </c>
      <c r="CT11" s="12">
        <f>(Sell_Price-Std_Cost)*(1-$D11)*Lost_Sale_Fact*Avg_Dmd*365+NORMSINV($D11)*SQRT(Dmd_StdDev^2*Leadtime+LT_StdDev^2*Avg_Dmd^2)*Std_Cost*Inv_Cost+IF(365/CT$3+Safety_Stock/Avg_Dmd&gt;Plan_Shelf,(365/CT$3+Safety_Stock/Avg_Dmd-Plan_Shelf)*Avg_Dmd*Std_Cost*CT$3,0)+Avg_Dmd*365/CT$3/2*Std_Cost*Inv_Cost+CT$3*Setup</f>
        <v>33579.390162684074</v>
      </c>
      <c r="CU11" s="12">
        <f>(Sell_Price-Std_Cost)*(1-$D11)*Lost_Sale_Fact*Avg_Dmd*365+NORMSINV($D11)*SQRT(Dmd_StdDev^2*Leadtime+LT_StdDev^2*Avg_Dmd^2)*Std_Cost*Inv_Cost+IF(365/CU$3+Safety_Stock/Avg_Dmd&gt;Plan_Shelf,(365/CU$3+Safety_Stock/Avg_Dmd-Plan_Shelf)*Avg_Dmd*Std_Cost*CU$3,0)+Avg_Dmd*365/CU$3/2*Std_Cost*Inv_Cost+CU$3*Setup</f>
        <v>33706.501024946112</v>
      </c>
      <c r="CV11" s="12">
        <f>(Sell_Price-Std_Cost)*(1-$D11)*Lost_Sale_Fact*Avg_Dmd*365+NORMSINV($D11)*SQRT(Dmd_StdDev^2*Leadtime+LT_StdDev^2*Avg_Dmd^2)*Std_Cost*Inv_Cost+IF(365/CV$3+Safety_Stock/Avg_Dmd&gt;Plan_Shelf,(365/CV$3+Safety_Stock/Avg_Dmd-Plan_Shelf)*Avg_Dmd*Std_Cost*CV$3,0)+Avg_Dmd*365/CV$3/2*Std_Cost*Inv_Cost+CV$3*Setup</f>
        <v>33834.088744244364</v>
      </c>
      <c r="CW11" s="12">
        <f>(Sell_Price-Std_Cost)*(1-$D11)*Lost_Sale_Fact*Avg_Dmd*365+NORMSINV($D11)*SQRT(Dmd_StdDev^2*Leadtime+LT_StdDev^2*Avg_Dmd^2)*Std_Cost*Inv_Cost+IF(365/CW$3+Safety_Stock/Avg_Dmd&gt;Plan_Shelf,(365/CW$3+Safety_Stock/Avg_Dmd-Plan_Shelf)*Avg_Dmd*Std_Cost*CW$3,0)+Avg_Dmd*365/CW$3/2*Std_Cost*Inv_Cost+CW$3*Setup</f>
        <v>33962.138572423049</v>
      </c>
      <c r="CX11" s="12">
        <f>(Sell_Price-Std_Cost)*(1-$D11)*Lost_Sale_Fact*Avg_Dmd*365+NORMSINV($D11)*SQRT(Dmd_StdDev^2*Leadtime+LT_StdDev^2*Avg_Dmd^2)*Std_Cost*Inv_Cost+IF(365/CX$3+Safety_Stock/Avg_Dmd&gt;Plan_Shelf,(365/CX$3+Safety_Stock/Avg_Dmd-Plan_Shelf)*Avg_Dmd*Std_Cost*CX$3,0)+Avg_Dmd*365/CX$3/2*Std_Cost*Inv_Cost+CX$3*Setup</f>
        <v>34090.636363291982</v>
      </c>
      <c r="CY11" s="12">
        <f>(Sell_Price-Std_Cost)*(1-$D11)*Lost_Sale_Fact*Avg_Dmd*365+NORMSINV($D11)*SQRT(Dmd_StdDev^2*Leadtime+LT_StdDev^2*Avg_Dmd^2)*Std_Cost*Inv_Cost+IF(365/CY$3+Safety_Stock/Avg_Dmd&gt;Plan_Shelf,(365/CY$3+Safety_Stock/Avg_Dmd-Plan_Shelf)*Avg_Dmd*Std_Cost*CY$3,0)+Avg_Dmd*365/CY$3/2*Std_Cost*Inv_Cost+CY$3*Setup</f>
        <v>34219.568542224159</v>
      </c>
      <c r="CZ11" s="12">
        <f>(Sell_Price-Std_Cost)*(1-$D11)*Lost_Sale_Fact*Avg_Dmd*365+NORMSINV($D11)*SQRT(Dmd_StdDev^2*Leadtime+LT_StdDev^2*Avg_Dmd^2)*Std_Cost*Inv_Cost+IF(365/CZ$3+Safety_Stock/Avg_Dmd&gt;Plan_Shelf,(365/CZ$3+Safety_Stock/Avg_Dmd-Plan_Shelf)*Avg_Dmd*Std_Cost*CZ$3,0)+Avg_Dmd*365/CZ$3/2*Std_Cost*Inv_Cost+CZ$3*Setup</f>
        <v>34348.922077577692</v>
      </c>
      <c r="DA11" s="28">
        <f t="shared" si="0"/>
        <v>28379.246401902015</v>
      </c>
      <c r="DB11" s="43">
        <f t="shared" si="1"/>
        <v>0.99199999999999999</v>
      </c>
      <c r="DD11" s="25"/>
    </row>
    <row r="12" spans="1:108" ht="14.1" customHeight="1" x14ac:dyDescent="0.25">
      <c r="A12" s="53"/>
      <c r="B12" s="51"/>
      <c r="C12" s="51"/>
      <c r="D12" s="9">
        <v>0.99099999999999999</v>
      </c>
      <c r="E12" s="12">
        <f>(Sell_Price-Std_Cost)*(1-$D12)*Lost_Sale_Fact*Avg_Dmd*365+NORMSINV($D12)*SQRT(Dmd_StdDev^2*Leadtime+LT_StdDev^2*Avg_Dmd^2)*Std_Cost*Inv_Cost+IF(365/E$3+Safety_Stock/Avg_Dmd&gt;Plan_Shelf,(365/E$3+Safety_Stock/Avg_Dmd-Plan_Shelf)*Avg_Dmd*Std_Cost*E$3,0)+Avg_Dmd*365/E$3/2*Std_Cost*Inv_Cost+E$3*Setup</f>
        <v>1328540.2453788277</v>
      </c>
      <c r="F12" s="12">
        <f>(Sell_Price-Std_Cost)*(1-$D12)*Lost_Sale_Fact*Avg_Dmd*365+NORMSINV($D12)*SQRT(Dmd_StdDev^2*Leadtime+LT_StdDev^2*Avg_Dmd^2)*Std_Cost*Inv_Cost+IF(365/F$3+Safety_Stock/Avg_Dmd&gt;Plan_Shelf,(365/F$3+Safety_Stock/Avg_Dmd-Plan_Shelf)*Avg_Dmd*Std_Cost*F$3,0)+Avg_Dmd*365/F$3/2*Std_Cost*Inv_Cost+F$3*Setup</f>
        <v>1165386.4082128201</v>
      </c>
      <c r="G12" s="12">
        <f>(Sell_Price-Std_Cost)*(1-$D12)*Lost_Sale_Fact*Avg_Dmd*365+NORMSINV($D12)*SQRT(Dmd_StdDev^2*Leadtime+LT_StdDev^2*Avg_Dmd^2)*Std_Cost*Inv_Cost+IF(365/G$3+Safety_Stock/Avg_Dmd&gt;Plan_Shelf,(365/G$3+Safety_Stock/Avg_Dmd-Plan_Shelf)*Avg_Dmd*Std_Cost*G$3,0)+Avg_Dmd*365/G$3/2*Std_Cost*Inv_Cost+G$3*Setup</f>
        <v>1070365.9043801457</v>
      </c>
      <c r="H12" s="12">
        <f>(Sell_Price-Std_Cost)*(1-$D12)*Lost_Sale_Fact*Avg_Dmd*365+NORMSINV($D12)*SQRT(Dmd_StdDev^2*Leadtime+LT_StdDev^2*Avg_Dmd^2)*Std_Cost*Inv_Cost+IF(365/H$3+Safety_Stock/Avg_Dmd&gt;Plan_Shelf,(365/H$3+Safety_Stock/Avg_Dmd-Plan_Shelf)*Avg_Dmd*Std_Cost*H$3,0)+Avg_Dmd*365/H$3/2*Std_Cost*Inv_Cost+H$3*Setup</f>
        <v>992378.73388080497</v>
      </c>
      <c r="I12" s="12">
        <f>(Sell_Price-Std_Cost)*(1-$D12)*Lost_Sale_Fact*Avg_Dmd*365+NORMSINV($D12)*SQRT(Dmd_StdDev^2*Leadtime+LT_StdDev^2*Avg_Dmd^2)*Std_Cost*Inv_Cost+IF(365/I$3+Safety_Stock/Avg_Dmd&gt;Plan_Shelf,(365/I$3+Safety_Stock/Avg_Dmd-Plan_Shelf)*Avg_Dmd*Std_Cost*I$3,0)+Avg_Dmd*365/I$3/2*Std_Cost*Inv_Cost+I$3*Setup</f>
        <v>921204.89671479736</v>
      </c>
      <c r="J12" s="12">
        <f>(Sell_Price-Std_Cost)*(1-$D12)*Lost_Sale_Fact*Avg_Dmd*365+NORMSINV($D12)*SQRT(Dmd_StdDev^2*Leadtime+LT_StdDev^2*Avg_Dmd^2)*Std_Cost*Inv_Cost+IF(365/J$3+Safety_Stock/Avg_Dmd&gt;Plan_Shelf,(365/J$3+Safety_Stock/Avg_Dmd-Plan_Shelf)*Avg_Dmd*Std_Cost*J$3,0)+Avg_Dmd*365/J$3/2*Std_Cost*Inv_Cost+J$3*Setup</f>
        <v>853437.72621545638</v>
      </c>
      <c r="K12" s="12">
        <f>(Sell_Price-Std_Cost)*(1-$D12)*Lost_Sale_Fact*Avg_Dmd*365+NORMSINV($D12)*SQRT(Dmd_StdDev^2*Leadtime+LT_StdDev^2*Avg_Dmd^2)*Std_Cost*Inv_Cost+IF(365/K$3+Safety_Stock/Avg_Dmd&gt;Plan_Shelf,(365/K$3+Safety_Stock/Avg_Dmd-Plan_Shelf)*Avg_Dmd*Std_Cost*K$3,0)+Avg_Dmd*365/K$3/2*Std_Cost*Inv_Cost+K$3*Setup</f>
        <v>787617.22238278226</v>
      </c>
      <c r="L12" s="12">
        <f>(Sell_Price-Std_Cost)*(1-$D12)*Lost_Sale_Fact*Avg_Dmd*365+NORMSINV($D12)*SQRT(Dmd_StdDev^2*Leadtime+LT_StdDev^2*Avg_Dmd^2)*Std_Cost*Inv_Cost+IF(365/L$3+Safety_Stock/Avg_Dmd&gt;Plan_Shelf,(365/L$3+Safety_Stock/Avg_Dmd-Plan_Shelf)*Avg_Dmd*Std_Cost*L$3,0)+Avg_Dmd*365/L$3/2*Std_Cost*Inv_Cost+L$3*Setup</f>
        <v>723013.38521677465</v>
      </c>
      <c r="M12" s="12">
        <f>(Sell_Price-Std_Cost)*(1-$D12)*Lost_Sale_Fact*Avg_Dmd*365+NORMSINV($D12)*SQRT(Dmd_StdDev^2*Leadtime+LT_StdDev^2*Avg_Dmd^2)*Std_Cost*Inv_Cost+IF(365/M$3+Safety_Stock/Avg_Dmd&gt;Plan_Shelf,(365/M$3+Safety_Stock/Avg_Dmd-Plan_Shelf)*Avg_Dmd*Std_Cost*M$3,0)+Avg_Dmd*365/M$3/2*Std_Cost*Inv_Cost+M$3*Setup</f>
        <v>659220.65916187828</v>
      </c>
      <c r="N12" s="12">
        <f>(Sell_Price-Std_Cost)*(1-$D12)*Lost_Sale_Fact*Avg_Dmd*365+NORMSINV($D12)*SQRT(Dmd_StdDev^2*Leadtime+LT_StdDev^2*Avg_Dmd^2)*Std_Cost*Inv_Cost+IF(365/N$3+Safety_Stock/Avg_Dmd&gt;Plan_Shelf,(365/N$3+Safety_Stock/Avg_Dmd-Plan_Shelf)*Avg_Dmd*Std_Cost*N$3,0)+Avg_Dmd*365/N$3/2*Std_Cost*Inv_Cost+N$3*Setup</f>
        <v>595995.71088475955</v>
      </c>
      <c r="O12" s="12">
        <f>(Sell_Price-Std_Cost)*(1-$D12)*Lost_Sale_Fact*Avg_Dmd*365+NORMSINV($D12)*SQRT(Dmd_StdDev^2*Leadtime+LT_StdDev^2*Avg_Dmd^2)*Std_Cost*Inv_Cost+IF(365/O$3+Safety_Stock/Avg_Dmd&gt;Plan_Shelf,(365/O$3+Safety_Stock/Avg_Dmd-Plan_Shelf)*Avg_Dmd*Std_Cost*O$3,0)+Avg_Dmd*365/O$3/2*Std_Cost*Inv_Cost+O$3*Setup</f>
        <v>533183.69190057018</v>
      </c>
      <c r="P12" s="12">
        <f>(Sell_Price-Std_Cost)*(1-$D12)*Lost_Sale_Fact*Avg_Dmd*365+NORMSINV($D12)*SQRT(Dmd_StdDev^2*Leadtime+LT_StdDev^2*Avg_Dmd^2)*Std_Cost*Inv_Cost+IF(365/P$3+Safety_Stock/Avg_Dmd&gt;Plan_Shelf,(365/P$3+Safety_Stock/Avg_Dmd-Plan_Shelf)*Avg_Dmd*Std_Cost*P$3,0)+Avg_Dmd*365/P$3/2*Std_Cost*Inv_Cost+P$3*Setup</f>
        <v>470681.36988607794</v>
      </c>
      <c r="Q12" s="12">
        <f>(Sell_Price-Std_Cost)*(1-$D12)*Lost_Sale_Fact*Avg_Dmd*365+NORMSINV($D12)*SQRT(Dmd_StdDev^2*Leadtime+LT_StdDev^2*Avg_Dmd^2)*Std_Cost*Inv_Cost+IF(365/Q$3+Safety_Stock/Avg_Dmd&gt;Plan_Shelf,(365/Q$3+Safety_Stock/Avg_Dmd-Plan_Shelf)*Avg_Dmd*Std_Cost*Q$3,0)+Avg_Dmd*365/Q$3/2*Std_Cost*Inv_Cost+Q$3*Setup</f>
        <v>408417.27630981395</v>
      </c>
      <c r="R12" s="12">
        <f>(Sell_Price-Std_Cost)*(1-$D12)*Lost_Sale_Fact*Avg_Dmd*365+NORMSINV($D12)*SQRT(Dmd_StdDev^2*Leadtime+LT_StdDev^2*Avg_Dmd^2)*Std_Cost*Inv_Cost+IF(365/R$3+Safety_Stock/Avg_Dmd&gt;Plan_Shelf,(365/R$3+Safety_Stock/Avg_Dmd-Plan_Shelf)*Avg_Dmd*Std_Cost*R$3,0)+Avg_Dmd*365/R$3/2*Std_Cost*Inv_Cost+R$3*Setup</f>
        <v>346340.36222072953</v>
      </c>
      <c r="S12" s="12">
        <f>(Sell_Price-Std_Cost)*(1-$D12)*Lost_Sale_Fact*Avg_Dmd*365+NORMSINV($D12)*SQRT(Dmd_StdDev^2*Leadtime+LT_StdDev^2*Avg_Dmd^2)*Std_Cost*Inv_Cost+IF(365/S$3+Safety_Stock/Avg_Dmd&gt;Plan_Shelf,(365/S$3+Safety_Stock/Avg_Dmd-Plan_Shelf)*Avg_Dmd*Std_Cost*S$3,0)+Avg_Dmd*365/S$3/2*Std_Cost*Inv_Cost+S$3*Setup</f>
        <v>284413.19172138849</v>
      </c>
      <c r="T12" s="12">
        <f>(Sell_Price-Std_Cost)*(1-$D12)*Lost_Sale_Fact*Avg_Dmd*365+NORMSINV($D12)*SQRT(Dmd_StdDev^2*Leadtime+LT_StdDev^2*Avg_Dmd^2)*Std_Cost*Inv_Cost+IF(365/T$3+Safety_Stock/Avg_Dmd&gt;Plan_Shelf,(365/T$3+Safety_Stock/Avg_Dmd-Plan_Shelf)*Avg_Dmd*Std_Cost*T$3,0)+Avg_Dmd*365/T$3/2*Std_Cost*Inv_Cost+T$3*Setup</f>
        <v>222607.68788871419</v>
      </c>
      <c r="U12" s="12">
        <f>(Sell_Price-Std_Cost)*(1-$D12)*Lost_Sale_Fact*Avg_Dmd*365+NORMSINV($D12)*SQRT(Dmd_StdDev^2*Leadtime+LT_StdDev^2*Avg_Dmd^2)*Std_Cost*Inv_Cost+IF(365/U$3+Safety_Stock/Avg_Dmd&gt;Plan_Shelf,(365/U$3+Safety_Stock/Avg_Dmd-Plan_Shelf)*Avg_Dmd*Std_Cost*U$3,0)+Avg_Dmd*365/U$3/2*Std_Cost*Inv_Cost+U$3*Setup</f>
        <v>160902.38013447123</v>
      </c>
      <c r="V12" s="12">
        <f>(Sell_Price-Std_Cost)*(1-$D12)*Lost_Sale_Fact*Avg_Dmd*365+NORMSINV($D12)*SQRT(Dmd_StdDev^2*Leadtime+LT_StdDev^2*Avg_Dmd^2)*Std_Cost*Inv_Cost+IF(365/V$3+Safety_Stock/Avg_Dmd&gt;Plan_Shelf,(365/V$3+Safety_Stock/Avg_Dmd-Plan_Shelf)*Avg_Dmd*Std_Cost*V$3,0)+Avg_Dmd*365/V$3/2*Std_Cost*Inv_Cost+V$3*Setup</f>
        <v>99280.569112254656</v>
      </c>
      <c r="W12" s="12">
        <f>(Sell_Price-Std_Cost)*(1-$D12)*Lost_Sale_Fact*Avg_Dmd*365+NORMSINV($D12)*SQRT(Dmd_StdDev^2*Leadtime+LT_StdDev^2*Avg_Dmd^2)*Std_Cost*Inv_Cost+IF(365/W$3+Safety_Stock/Avg_Dmd&gt;Plan_Shelf,(365/W$3+Safety_Stock/Avg_Dmd-Plan_Shelf)*Avg_Dmd*Std_Cost*W$3,0)+Avg_Dmd*365/W$3/2*Std_Cost*Inv_Cost+W$3*Setup</f>
        <v>37729.07112753352</v>
      </c>
      <c r="X12" s="12">
        <f>(Sell_Price-Std_Cost)*(1-$D12)*Lost_Sale_Fact*Avg_Dmd*365+NORMSINV($D12)*SQRT(Dmd_StdDev^2*Leadtime+LT_StdDev^2*Avg_Dmd^2)*Std_Cost*Inv_Cost+IF(365/X$3+Safety_Stock/Avg_Dmd&gt;Plan_Shelf,(365/X$3+Safety_Stock/Avg_Dmd-Plan_Shelf)*Avg_Dmd*Std_Cost*X$3,0)+Avg_Dmd*365/X$3/2*Std_Cost*Inv_Cost+X$3*Setup</f>
        <v>30314.082544835223</v>
      </c>
      <c r="Y12" s="12">
        <f>(Sell_Price-Std_Cost)*(1-$D12)*Lost_Sale_Fact*Avg_Dmd*365+NORMSINV($D12)*SQRT(Dmd_StdDev^2*Leadtime+LT_StdDev^2*Avg_Dmd^2)*Std_Cost*Inv_Cost+IF(365/Y$3+Safety_Stock/Avg_Dmd&gt;Plan_Shelf,(365/Y$3+Safety_Stock/Avg_Dmd-Plan_Shelf)*Avg_Dmd*Std_Cost*Y$3,0)+Avg_Dmd*365/Y$3/2*Std_Cost*Inv_Cost+Y$3*Setup</f>
        <v>29977.415878168555</v>
      </c>
      <c r="Z12" s="12">
        <f>(Sell_Price-Std_Cost)*(1-$D12)*Lost_Sale_Fact*Avg_Dmd*365+NORMSINV($D12)*SQRT(Dmd_StdDev^2*Leadtime+LT_StdDev^2*Avg_Dmd^2)*Std_Cost*Inv_Cost+IF(365/Z$3+Safety_Stock/Avg_Dmd&gt;Plan_Shelf,(365/Z$3+Safety_Stock/Avg_Dmd-Plan_Shelf)*Avg_Dmd*Std_Cost*Z$3,0)+Avg_Dmd*365/Z$3/2*Std_Cost*Inv_Cost+Z$3*Setup</f>
        <v>29684.991635744314</v>
      </c>
      <c r="AA12" s="12">
        <f>(Sell_Price-Std_Cost)*(1-$D12)*Lost_Sale_Fact*Avg_Dmd*365+NORMSINV($D12)*SQRT(Dmd_StdDev^2*Leadtime+LT_StdDev^2*Avg_Dmd^2)*Std_Cost*Inv_Cost+IF(365/AA$3+Safety_Stock/Avg_Dmd&gt;Plan_Shelf,(365/AA$3+Safety_Stock/Avg_Dmd-Plan_Shelf)*Avg_Dmd*Std_Cost*AA$3,0)+Avg_Dmd*365/AA$3/2*Std_Cost*Inv_Cost+AA$3*Setup</f>
        <v>29431.039066574354</v>
      </c>
      <c r="AB12" s="12">
        <f>(Sell_Price-Std_Cost)*(1-$D12)*Lost_Sale_Fact*Avg_Dmd*365+NORMSINV($D12)*SQRT(Dmd_StdDev^2*Leadtime+LT_StdDev^2*Avg_Dmd^2)*Std_Cost*Inv_Cost+IF(365/AB$3+Safety_Stock/Avg_Dmd&gt;Plan_Shelf,(365/AB$3+Safety_Stock/Avg_Dmd-Plan_Shelf)*Avg_Dmd*Std_Cost*AB$3,0)+Avg_Dmd*365/AB$3/2*Std_Cost*Inv_Cost+AB$3*Setup</f>
        <v>29210.74921150189</v>
      </c>
      <c r="AC12" s="12">
        <f>(Sell_Price-Std_Cost)*(1-$D12)*Lost_Sale_Fact*Avg_Dmd*365+NORMSINV($D12)*SQRT(Dmd_StdDev^2*Leadtime+LT_StdDev^2*Avg_Dmd^2)*Std_Cost*Inv_Cost+IF(365/AC$3+Safety_Stock/Avg_Dmd&gt;Plan_Shelf,(365/AC$3+Safety_Stock/Avg_Dmd-Plan_Shelf)*Avg_Dmd*Std_Cost*AC$3,0)+Avg_Dmd*365/AC$3/2*Std_Cost*Inv_Cost+AC$3*Setup</f>
        <v>29020.082544835223</v>
      </c>
      <c r="AD12" s="12">
        <f>(Sell_Price-Std_Cost)*(1-$D12)*Lost_Sale_Fact*Avg_Dmd*365+NORMSINV($D12)*SQRT(Dmd_StdDev^2*Leadtime+LT_StdDev^2*Avg_Dmd^2)*Std_Cost*Inv_Cost+IF(365/AD$3+Safety_Stock/Avg_Dmd&gt;Plan_Shelf,(365/AD$3+Safety_Stock/Avg_Dmd-Plan_Shelf)*Avg_Dmd*Std_Cost*AD$3,0)+Avg_Dmd*365/AD$3/2*Std_Cost*Inv_Cost+AD$3*Setup</f>
        <v>28855.621006373683</v>
      </c>
      <c r="AE12" s="12">
        <f>(Sell_Price-Std_Cost)*(1-$D12)*Lost_Sale_Fact*Avg_Dmd*365+NORMSINV($D12)*SQRT(Dmd_StdDev^2*Leadtime+LT_StdDev^2*Avg_Dmd^2)*Std_Cost*Inv_Cost+IF(365/AE$3+Safety_Stock/Avg_Dmd&gt;Plan_Shelf,(365/AE$3+Safety_Stock/Avg_Dmd-Plan_Shelf)*Avg_Dmd*Std_Cost*AE$3,0)+Avg_Dmd*365/AE$3/2*Std_Cost*Inv_Cost+AE$3*Setup</f>
        <v>28714.452915205591</v>
      </c>
      <c r="AF12" s="12">
        <f>(Sell_Price-Std_Cost)*(1-$D12)*Lost_Sale_Fact*Avg_Dmd*365+NORMSINV($D12)*SQRT(Dmd_StdDev^2*Leadtime+LT_StdDev^2*Avg_Dmd^2)*Std_Cost*Inv_Cost+IF(365/AF$3+Safety_Stock/Avg_Dmd&gt;Plan_Shelf,(365/AF$3+Safety_Stock/Avg_Dmd-Plan_Shelf)*Avg_Dmd*Std_Cost*AF$3,0)+Avg_Dmd*365/AF$3/2*Std_Cost*Inv_Cost+AF$3*Setup</f>
        <v>28594.082544835223</v>
      </c>
      <c r="AG12" s="12">
        <f>(Sell_Price-Std_Cost)*(1-$D12)*Lost_Sale_Fact*Avg_Dmd*365+NORMSINV($D12)*SQRT(Dmd_StdDev^2*Leadtime+LT_StdDev^2*Avg_Dmd^2)*Std_Cost*Inv_Cost+IF(365/AG$3+Safety_Stock/Avg_Dmd&gt;Plan_Shelf,(365/AG$3+Safety_Stock/Avg_Dmd-Plan_Shelf)*Avg_Dmd*Std_Cost*AG$3,0)+Avg_Dmd*365/AG$3/2*Std_Cost*Inv_Cost+AG$3*Setup</f>
        <v>28492.358406904186</v>
      </c>
      <c r="AH12" s="12">
        <f>(Sell_Price-Std_Cost)*(1-$D12)*Lost_Sale_Fact*Avg_Dmd*365+NORMSINV($D12)*SQRT(Dmd_StdDev^2*Leadtime+LT_StdDev^2*Avg_Dmd^2)*Std_Cost*Inv_Cost+IF(365/AH$3+Safety_Stock/Avg_Dmd&gt;Plan_Shelf,(365/AH$3+Safety_Stock/Avg_Dmd-Plan_Shelf)*Avg_Dmd*Std_Cost*AH$3,0)+Avg_Dmd*365/AH$3/2*Std_Cost*Inv_Cost+AH$3*Setup</f>
        <v>28407.415878168555</v>
      </c>
      <c r="AI12" s="12">
        <f>(Sell_Price-Std_Cost)*(1-$D12)*Lost_Sale_Fact*Avg_Dmd*365+NORMSINV($D12)*SQRT(Dmd_StdDev^2*Leadtime+LT_StdDev^2*Avg_Dmd^2)*Std_Cost*Inv_Cost+IF(365/AI$3+Safety_Stock/Avg_Dmd&gt;Plan_Shelf,(365/AI$3+Safety_Stock/Avg_Dmd-Plan_Shelf)*Avg_Dmd*Std_Cost*AI$3,0)+Avg_Dmd*365/AI$3/2*Std_Cost*Inv_Cost+AI$3*Setup</f>
        <v>28337.630931931999</v>
      </c>
      <c r="AJ12" s="12">
        <f>(Sell_Price-Std_Cost)*(1-$D12)*Lost_Sale_Fact*Avg_Dmd*365+NORMSINV($D12)*SQRT(Dmd_StdDev^2*Leadtime+LT_StdDev^2*Avg_Dmd^2)*Std_Cost*Inv_Cost+IF(365/AJ$3+Safety_Stock/Avg_Dmd&gt;Plan_Shelf,(365/AJ$3+Safety_Stock/Avg_Dmd-Plan_Shelf)*Avg_Dmd*Std_Cost*AJ$3,0)+Avg_Dmd*365/AJ$3/2*Std_Cost*Inv_Cost+AJ$3*Setup</f>
        <v>28281.582544835223</v>
      </c>
      <c r="AK12" s="12">
        <f>(Sell_Price-Std_Cost)*(1-$D12)*Lost_Sale_Fact*Avg_Dmd*365+NORMSINV($D12)*SQRT(Dmd_StdDev^2*Leadtime+LT_StdDev^2*Avg_Dmd^2)*Std_Cost*Inv_Cost+IF(365/AK$3+Safety_Stock/Avg_Dmd&gt;Plan_Shelf,(365/AK$3+Safety_Stock/Avg_Dmd-Plan_Shelf)*Avg_Dmd*Std_Cost*AK$3,0)+Avg_Dmd*365/AK$3/2*Std_Cost*Inv_Cost+AK$3*Setup</f>
        <v>28238.021938774615</v>
      </c>
      <c r="AL12" s="12">
        <f>(Sell_Price-Std_Cost)*(1-$D12)*Lost_Sale_Fact*Avg_Dmd*365+NORMSINV($D12)*SQRT(Dmd_StdDev^2*Leadtime+LT_StdDev^2*Avg_Dmd^2)*Std_Cost*Inv_Cost+IF(365/AL$3+Safety_Stock/Avg_Dmd&gt;Plan_Shelf,(365/AL$3+Safety_Stock/Avg_Dmd-Plan_Shelf)*Avg_Dmd*Std_Cost*AL$3,0)+Avg_Dmd*365/AL$3/2*Std_Cost*Inv_Cost+AL$3*Setup</f>
        <v>28205.847250717576</v>
      </c>
      <c r="AM12" s="12">
        <f>(Sell_Price-Std_Cost)*(1-$D12)*Lost_Sale_Fact*Avg_Dmd*365+NORMSINV($D12)*SQRT(Dmd_StdDev^2*Leadtime+LT_StdDev^2*Avg_Dmd^2)*Std_Cost*Inv_Cost+IF(365/AM$3+Safety_Stock/Avg_Dmd&gt;Plan_Shelf,(365/AM$3+Safety_Stock/Avg_Dmd-Plan_Shelf)*Avg_Dmd*Std_Cost*AM$3,0)+Avg_Dmd*365/AM$3/2*Std_Cost*Inv_Cost+AM$3*Setup</f>
        <v>28184.082544835223</v>
      </c>
      <c r="AN12" s="12">
        <f>(Sell_Price-Std_Cost)*(1-$D12)*Lost_Sale_Fact*Avg_Dmd*365+NORMSINV($D12)*SQRT(Dmd_StdDev^2*Leadtime+LT_StdDev^2*Avg_Dmd^2)*Std_Cost*Inv_Cost+IF(365/AN$3+Safety_Stock/Avg_Dmd&gt;Plan_Shelf,(365/AN$3+Safety_Stock/Avg_Dmd-Plan_Shelf)*Avg_Dmd*Std_Cost*AN$3,0)+Avg_Dmd*365/AN$3/2*Std_Cost*Inv_Cost+AN$3*Setup</f>
        <v>28171.860322613</v>
      </c>
      <c r="AO12" s="12">
        <f>(Sell_Price-Std_Cost)*(1-$D12)*Lost_Sale_Fact*Avg_Dmd*365+NORMSINV($D12)*SQRT(Dmd_StdDev^2*Leadtime+LT_StdDev^2*Avg_Dmd^2)*Std_Cost*Inv_Cost+IF(365/AO$3+Safety_Stock/Avg_Dmd&gt;Plan_Shelf,(365/AO$3+Safety_Stock/Avg_Dmd-Plan_Shelf)*Avg_Dmd*Std_Cost*AO$3,0)+Avg_Dmd*365/AO$3/2*Std_Cost*Inv_Cost+AO$3*Setup</f>
        <v>28168.406869159546</v>
      </c>
      <c r="AP12" s="12">
        <f>(Sell_Price-Std_Cost)*(1-$D12)*Lost_Sale_Fact*Avg_Dmd*365+NORMSINV($D12)*SQRT(Dmd_StdDev^2*Leadtime+LT_StdDev^2*Avg_Dmd^2)*Std_Cost*Inv_Cost+IF(365/AP$3+Safety_Stock/Avg_Dmd&gt;Plan_Shelf,(365/AP$3+Safety_Stock/Avg_Dmd-Plan_Shelf)*Avg_Dmd*Std_Cost*AP$3,0)+Avg_Dmd*365/AP$3/2*Std_Cost*Inv_Cost+AP$3*Setup</f>
        <v>28173.029913256276</v>
      </c>
      <c r="AQ12" s="12">
        <f>(Sell_Price-Std_Cost)*(1-$D12)*Lost_Sale_Fact*Avg_Dmd*365+NORMSINV($D12)*SQRT(Dmd_StdDev^2*Leadtime+LT_StdDev^2*Avg_Dmd^2)*Std_Cost*Inv_Cost+IF(365/AQ$3+Safety_Stock/Avg_Dmd&gt;Plan_Shelf,(365/AQ$3+Safety_Stock/Avg_Dmd-Plan_Shelf)*Avg_Dmd*Std_Cost*AQ$3,0)+Avg_Dmd*365/AQ$3/2*Std_Cost*Inv_Cost+AQ$3*Setup</f>
        <v>28185.108185860863</v>
      </c>
      <c r="AR12" s="12">
        <f>(Sell_Price-Std_Cost)*(1-$D12)*Lost_Sale_Fact*Avg_Dmd*365+NORMSINV($D12)*SQRT(Dmd_StdDev^2*Leadtime+LT_StdDev^2*Avg_Dmd^2)*Std_Cost*Inv_Cost+IF(365/AR$3+Safety_Stock/Avg_Dmd&gt;Plan_Shelf,(365/AR$3+Safety_Stock/Avg_Dmd-Plan_Shelf)*Avg_Dmd*Std_Cost*AR$3,0)+Avg_Dmd*365/AR$3/2*Std_Cost*Inv_Cost+AR$3*Setup</f>
        <v>28204.082544835223</v>
      </c>
      <c r="AS12" s="12">
        <f>(Sell_Price-Std_Cost)*(1-$D12)*Lost_Sale_Fact*Avg_Dmd*365+NORMSINV($D12)*SQRT(Dmd_StdDev^2*Leadtime+LT_StdDev^2*Avg_Dmd^2)*Std_Cost*Inv_Cost+IF(365/AS$3+Safety_Stock/Avg_Dmd&gt;Plan_Shelf,(365/AS$3+Safety_Stock/Avg_Dmd-Plan_Shelf)*Avg_Dmd*Std_Cost*AS$3,0)+Avg_Dmd*365/AS$3/2*Std_Cost*Inv_Cost+AS$3*Setup</f>
        <v>28229.448398493758</v>
      </c>
      <c r="AT12" s="12">
        <f>(Sell_Price-Std_Cost)*(1-$D12)*Lost_Sale_Fact*Avg_Dmd*365+NORMSINV($D12)*SQRT(Dmd_StdDev^2*Leadtime+LT_StdDev^2*Avg_Dmd^2)*Std_Cost*Inv_Cost+IF(365/AT$3+Safety_Stock/Avg_Dmd&gt;Plan_Shelf,(365/AT$3+Safety_Stock/Avg_Dmd-Plan_Shelf)*Avg_Dmd*Std_Cost*AT$3,0)+Avg_Dmd*365/AT$3/2*Std_Cost*Inv_Cost+AT$3*Setup</f>
        <v>28260.74921150189</v>
      </c>
      <c r="AU12" s="12">
        <f>(Sell_Price-Std_Cost)*(1-$D12)*Lost_Sale_Fact*Avg_Dmd*365+NORMSINV($D12)*SQRT(Dmd_StdDev^2*Leadtime+LT_StdDev^2*Avg_Dmd^2)*Std_Cost*Inv_Cost+IF(365/AU$3+Safety_Stock/Avg_Dmd&gt;Plan_Shelf,(365/AU$3+Safety_Stock/Avg_Dmd-Plan_Shelf)*Avg_Dmd*Std_Cost*AU$3,0)+Avg_Dmd*365/AU$3/2*Std_Cost*Inv_Cost+AU$3*Setup</f>
        <v>28297.570916928245</v>
      </c>
      <c r="AV12" s="12">
        <f>(Sell_Price-Std_Cost)*(1-$D12)*Lost_Sale_Fact*Avg_Dmd*365+NORMSINV($D12)*SQRT(Dmd_StdDev^2*Leadtime+LT_StdDev^2*Avg_Dmd^2)*Std_Cost*Inv_Cost+IF(365/AV$3+Safety_Stock/Avg_Dmd&gt;Plan_Shelf,(365/AV$3+Safety_Stock/Avg_Dmd-Plan_Shelf)*Avg_Dmd*Std_Cost*AV$3,0)+Avg_Dmd*365/AV$3/2*Std_Cost*Inv_Cost+AV$3*Setup</f>
        <v>28339.537090289767</v>
      </c>
      <c r="AW12" s="12">
        <f>(Sell_Price-Std_Cost)*(1-$D12)*Lost_Sale_Fact*Avg_Dmd*365+NORMSINV($D12)*SQRT(Dmd_StdDev^2*Leadtime+LT_StdDev^2*Avg_Dmd^2)*Std_Cost*Inv_Cost+IF(365/AW$3+Safety_Stock/Avg_Dmd&gt;Plan_Shelf,(365/AW$3+Safety_Stock/Avg_Dmd-Plan_Shelf)*Avg_Dmd*Std_Cost*AW$3,0)+Avg_Dmd*365/AW$3/2*Std_Cost*Inv_Cost+AW$3*Setup</f>
        <v>28386.304767057445</v>
      </c>
      <c r="AX12" s="12">
        <f>(Sell_Price-Std_Cost)*(1-$D12)*Lost_Sale_Fact*Avg_Dmd*365+NORMSINV($D12)*SQRT(Dmd_StdDev^2*Leadtime+LT_StdDev^2*Avg_Dmd^2)*Std_Cost*Inv_Cost+IF(365/AX$3+Safety_Stock/Avg_Dmd&gt;Plan_Shelf,(365/AX$3+Safety_Stock/Avg_Dmd-Plan_Shelf)*Avg_Dmd*Std_Cost*AX$3,0)+Avg_Dmd*365/AX$3/2*Std_Cost*Inv_Cost+AX$3*Setup</f>
        <v>28437.560805704787</v>
      </c>
      <c r="AY12" s="12">
        <f>(Sell_Price-Std_Cost)*(1-$D12)*Lost_Sale_Fact*Avg_Dmd*365+NORMSINV($D12)*SQRT(Dmd_StdDev^2*Leadtime+LT_StdDev^2*Avg_Dmd^2)*Std_Cost*Inv_Cost+IF(365/AY$3+Safety_Stock/Avg_Dmd&gt;Plan_Shelf,(365/AY$3+Safety_Stock/Avg_Dmd-Plan_Shelf)*Avg_Dmd*Std_Cost*AY$3,0)+Avg_Dmd*365/AY$3/2*Std_Cost*Inv_Cost+AY$3*Setup</f>
        <v>28493.018715047991</v>
      </c>
      <c r="AZ12" s="12">
        <f>(Sell_Price-Std_Cost)*(1-$D12)*Lost_Sale_Fact*Avg_Dmd*365+NORMSINV($D12)*SQRT(Dmd_StdDev^2*Leadtime+LT_StdDev^2*Avg_Dmd^2)*Std_Cost*Inv_Cost+IF(365/AZ$3+Safety_Stock/Avg_Dmd&gt;Plan_Shelf,(365/AZ$3+Safety_Stock/Avg_Dmd-Plan_Shelf)*Avg_Dmd*Std_Cost*AZ$3,0)+Avg_Dmd*365/AZ$3/2*Std_Cost*Inv_Cost+AZ$3*Setup</f>
        <v>28552.415878168555</v>
      </c>
      <c r="BA12" s="12">
        <f>(Sell_Price-Std_Cost)*(1-$D12)*Lost_Sale_Fact*Avg_Dmd*365+NORMSINV($D12)*SQRT(Dmd_StdDev^2*Leadtime+LT_StdDev^2*Avg_Dmd^2)*Std_Cost*Inv_Cost+IF(365/BA$3+Safety_Stock/Avg_Dmd&gt;Plan_Shelf,(365/BA$3+Safety_Stock/Avg_Dmd-Plan_Shelf)*Avg_Dmd*Std_Cost*BA$3,0)+Avg_Dmd*365/BA$3/2*Std_Cost*Inv_Cost+BA$3*Setup</f>
        <v>28615.511116263795</v>
      </c>
      <c r="BB12" s="12">
        <f>(Sell_Price-Std_Cost)*(1-$D12)*Lost_Sale_Fact*Avg_Dmd*365+NORMSINV($D12)*SQRT(Dmd_StdDev^2*Leadtime+LT_StdDev^2*Avg_Dmd^2)*Std_Cost*Inv_Cost+IF(365/BB$3+Safety_Stock/Avg_Dmd&gt;Plan_Shelf,(365/BB$3+Safety_Stock/Avg_Dmd-Plan_Shelf)*Avg_Dmd*Std_Cost*BB$3,0)+Avg_Dmd*365/BB$3/2*Std_Cost*Inv_Cost+BB$3*Setup</f>
        <v>28682.082544835223</v>
      </c>
      <c r="BC12" s="12">
        <f>(Sell_Price-Std_Cost)*(1-$D12)*Lost_Sale_Fact*Avg_Dmd*365+NORMSINV($D12)*SQRT(Dmd_StdDev^2*Leadtime+LT_StdDev^2*Avg_Dmd^2)*Std_Cost*Inv_Cost+IF(365/BC$3+Safety_Stock/Avg_Dmd&gt;Plan_Shelf,(365/BC$3+Safety_Stock/Avg_Dmd-Plan_Shelf)*Avg_Dmd*Std_Cost*BC$3,0)+Avg_Dmd*365/BC$3/2*Std_Cost*Inv_Cost+BC$3*Setup</f>
        <v>28751.925682090125</v>
      </c>
      <c r="BD12" s="12">
        <f>(Sell_Price-Std_Cost)*(1-$D12)*Lost_Sale_Fact*Avg_Dmd*365+NORMSINV($D12)*SQRT(Dmd_StdDev^2*Leadtime+LT_StdDev^2*Avg_Dmd^2)*Std_Cost*Inv_Cost+IF(365/BD$3+Safety_Stock/Avg_Dmd&gt;Plan_Shelf,(365/BD$3+Safety_Stock/Avg_Dmd-Plan_Shelf)*Avg_Dmd*Std_Cost*BD$3,0)+Avg_Dmd*365/BD$3/2*Std_Cost*Inv_Cost+BD$3*Setup</f>
        <v>28824.851775604453</v>
      </c>
      <c r="BE12" s="12">
        <f>(Sell_Price-Std_Cost)*(1-$D12)*Lost_Sale_Fact*Avg_Dmd*365+NORMSINV($D12)*SQRT(Dmd_StdDev^2*Leadtime+LT_StdDev^2*Avg_Dmd^2)*Std_Cost*Inv_Cost+IF(365/BE$3+Safety_Stock/Avg_Dmd&gt;Plan_Shelf,(365/BE$3+Safety_Stock/Avg_Dmd-Plan_Shelf)*Avg_Dmd*Std_Cost*BE$3,0)+Avg_Dmd*365/BE$3/2*Std_Cost*Inv_Cost+BE$3*Setup</f>
        <v>28900.686318420128</v>
      </c>
      <c r="BF12" s="12">
        <f>(Sell_Price-Std_Cost)*(1-$D12)*Lost_Sale_Fact*Avg_Dmd*365+NORMSINV($D12)*SQRT(Dmd_StdDev^2*Leadtime+LT_StdDev^2*Avg_Dmd^2)*Std_Cost*Inv_Cost+IF(365/BF$3+Safety_Stock/Avg_Dmd&gt;Plan_Shelf,(365/BF$3+Safety_Stock/Avg_Dmd-Plan_Shelf)*Avg_Dmd*Std_Cost*BF$3,0)+Avg_Dmd*365/BF$3/2*Std_Cost*Inv_Cost+BF$3*Setup</f>
        <v>28979.267730020409</v>
      </c>
      <c r="BG12" s="12">
        <f>(Sell_Price-Std_Cost)*(1-$D12)*Lost_Sale_Fact*Avg_Dmd*365+NORMSINV($D12)*SQRT(Dmd_StdDev^2*Leadtime+LT_StdDev^2*Avg_Dmd^2)*Std_Cost*Inv_Cost+IF(365/BG$3+Safety_Stock/Avg_Dmd&gt;Plan_Shelf,(365/BG$3+Safety_Stock/Avg_Dmd-Plan_Shelf)*Avg_Dmd*Std_Cost*BG$3,0)+Avg_Dmd*365/BG$3/2*Std_Cost*Inv_Cost+BG$3*Setup</f>
        <v>29060.446181198859</v>
      </c>
      <c r="BH12" s="12">
        <f>(Sell_Price-Std_Cost)*(1-$D12)*Lost_Sale_Fact*Avg_Dmd*365+NORMSINV($D12)*SQRT(Dmd_StdDev^2*Leadtime+LT_StdDev^2*Avg_Dmd^2)*Std_Cost*Inv_Cost+IF(365/BH$3+Safety_Stock/Avg_Dmd&gt;Plan_Shelf,(365/BH$3+Safety_Stock/Avg_Dmd-Plan_Shelf)*Avg_Dmd*Std_Cost*BH$3,0)+Avg_Dmd*365/BH$3/2*Std_Cost*Inv_Cost+BH$3*Setup</f>
        <v>29144.082544835223</v>
      </c>
      <c r="BI12" s="12">
        <f>(Sell_Price-Std_Cost)*(1-$D12)*Lost_Sale_Fact*Avg_Dmd*365+NORMSINV($D12)*SQRT(Dmd_StdDev^2*Leadtime+LT_StdDev^2*Avg_Dmd^2)*Std_Cost*Inv_Cost+IF(365/BI$3+Safety_Stock/Avg_Dmd&gt;Plan_Shelf,(365/BI$3+Safety_Stock/Avg_Dmd-Plan_Shelf)*Avg_Dmd*Std_Cost*BI$3,0)+Avg_Dmd*365/BI$3/2*Std_Cost*Inv_Cost+BI$3*Setup</f>
        <v>29230.047457115925</v>
      </c>
      <c r="BJ12" s="12">
        <f>(Sell_Price-Std_Cost)*(1-$D12)*Lost_Sale_Fact*Avg_Dmd*365+NORMSINV($D12)*SQRT(Dmd_StdDev^2*Leadtime+LT_StdDev^2*Avg_Dmd^2)*Std_Cost*Inv_Cost+IF(365/BJ$3+Safety_Stock/Avg_Dmd&gt;Plan_Shelf,(365/BJ$3+Safety_Stock/Avg_Dmd-Plan_Shelf)*Avg_Dmd*Std_Cost*BJ$3,0)+Avg_Dmd*365/BJ$3/2*Std_Cost*Inv_Cost+BJ$3*Setup</f>
        <v>29318.220475869704</v>
      </c>
      <c r="BK12" s="12">
        <f>(Sell_Price-Std_Cost)*(1-$D12)*Lost_Sale_Fact*Avg_Dmd*365+NORMSINV($D12)*SQRT(Dmd_StdDev^2*Leadtime+LT_StdDev^2*Avg_Dmd^2)*Std_Cost*Inv_Cost+IF(365/BK$3+Safety_Stock/Avg_Dmd&gt;Plan_Shelf,(365/BK$3+Safety_Stock/Avg_Dmd-Plan_Shelf)*Avg_Dmd*Std_Cost*BK$3,0)+Avg_Dmd*365/BK$3/2*Std_Cost*Inv_Cost+BK$3*Setup</f>
        <v>29408.48932449624</v>
      </c>
      <c r="BL12" s="12">
        <f>(Sell_Price-Std_Cost)*(1-$D12)*Lost_Sale_Fact*Avg_Dmd*365+NORMSINV($D12)*SQRT(Dmd_StdDev^2*Leadtime+LT_StdDev^2*Avg_Dmd^2)*Std_Cost*Inv_Cost+IF(365/BL$3+Safety_Stock/Avg_Dmd&gt;Plan_Shelf,(365/BL$3+Safety_Stock/Avg_Dmd-Plan_Shelf)*Avg_Dmd*Std_Cost*BL$3,0)+Avg_Dmd*365/BL$3/2*Std_Cost*Inv_Cost+BL$3*Setup</f>
        <v>29500.74921150189</v>
      </c>
      <c r="BM12" s="12">
        <f>(Sell_Price-Std_Cost)*(1-$D12)*Lost_Sale_Fact*Avg_Dmd*365+NORMSINV($D12)*SQRT(Dmd_StdDev^2*Leadtime+LT_StdDev^2*Avg_Dmd^2)*Std_Cost*Inv_Cost+IF(365/BM$3+Safety_Stock/Avg_Dmd&gt;Plan_Shelf,(365/BM$3+Safety_Stock/Avg_Dmd-Plan_Shelf)*Avg_Dmd*Std_Cost*BM$3,0)+Avg_Dmd*365/BM$3/2*Std_Cost*Inv_Cost+BM$3*Setup</f>
        <v>29594.902216966369</v>
      </c>
      <c r="BN12" s="12">
        <f>(Sell_Price-Std_Cost)*(1-$D12)*Lost_Sale_Fact*Avg_Dmd*365+NORMSINV($D12)*SQRT(Dmd_StdDev^2*Leadtime+LT_StdDev^2*Avg_Dmd^2)*Std_Cost*Inv_Cost+IF(365/BN$3+Safety_Stock/Avg_Dmd&gt;Plan_Shelf,(365/BN$3+Safety_Stock/Avg_Dmd-Plan_Shelf)*Avg_Dmd*Std_Cost*BN$3,0)+Avg_Dmd*365/BN$3/2*Std_Cost*Inv_Cost+BN$3*Setup</f>
        <v>29690.856738383609</v>
      </c>
      <c r="BO12" s="12">
        <f>(Sell_Price-Std_Cost)*(1-$D12)*Lost_Sale_Fact*Avg_Dmd*365+NORMSINV($D12)*SQRT(Dmd_StdDev^2*Leadtime+LT_StdDev^2*Avg_Dmd^2)*Std_Cost*Inv_Cost+IF(365/BO$3+Safety_Stock/Avg_Dmd&gt;Plan_Shelf,(365/BO$3+Safety_Stock/Avg_Dmd-Plan_Shelf)*Avg_Dmd*Std_Cost*BO$3,0)+Avg_Dmd*365/BO$3/2*Std_Cost*Inv_Cost+BO$3*Setup</f>
        <v>29788.526989279668</v>
      </c>
      <c r="BP12" s="12">
        <f>(Sell_Price-Std_Cost)*(1-$D12)*Lost_Sale_Fact*Avg_Dmd*365+NORMSINV($D12)*SQRT(Dmd_StdDev^2*Leadtime+LT_StdDev^2*Avg_Dmd^2)*Std_Cost*Inv_Cost+IF(365/BP$3+Safety_Stock/Avg_Dmd&gt;Plan_Shelf,(365/BP$3+Safety_Stock/Avg_Dmd-Plan_Shelf)*Avg_Dmd*Std_Cost*BP$3,0)+Avg_Dmd*365/BP$3/2*Std_Cost*Inv_Cost+BP$3*Setup</f>
        <v>29887.832544835223</v>
      </c>
      <c r="BQ12" s="12">
        <f>(Sell_Price-Std_Cost)*(1-$D12)*Lost_Sale_Fact*Avg_Dmd*365+NORMSINV($D12)*SQRT(Dmd_StdDev^2*Leadtime+LT_StdDev^2*Avg_Dmd^2)*Std_Cost*Inv_Cost+IF(365/BQ$3+Safety_Stock/Avg_Dmd&gt;Plan_Shelf,(365/BQ$3+Safety_Stock/Avg_Dmd-Plan_Shelf)*Avg_Dmd*Std_Cost*BQ$3,0)+Avg_Dmd*365/BQ$3/2*Std_Cost*Inv_Cost+BQ$3*Setup</f>
        <v>29988.697929450605</v>
      </c>
      <c r="BR12" s="12">
        <f>(Sell_Price-Std_Cost)*(1-$D12)*Lost_Sale_Fact*Avg_Dmd*365+NORMSINV($D12)*SQRT(Dmd_StdDev^2*Leadtime+LT_StdDev^2*Avg_Dmd^2)*Std_Cost*Inv_Cost+IF(365/BR$3+Safety_Stock/Avg_Dmd&gt;Plan_Shelf,(365/BR$3+Safety_Stock/Avg_Dmd-Plan_Shelf)*Avg_Dmd*Std_Cost*BR$3,0)+Avg_Dmd*365/BR$3/2*Std_Cost*Inv_Cost+BR$3*Setup</f>
        <v>30091.052241804919</v>
      </c>
      <c r="BS12" s="12">
        <f>(Sell_Price-Std_Cost)*(1-$D12)*Lost_Sale_Fact*Avg_Dmd*365+NORMSINV($D12)*SQRT(Dmd_StdDev^2*Leadtime+LT_StdDev^2*Avg_Dmd^2)*Std_Cost*Inv_Cost+IF(365/BS$3+Safety_Stock/Avg_Dmd&gt;Plan_Shelf,(365/BS$3+Safety_Stock/Avg_Dmd-Plan_Shelf)*Avg_Dmd*Std_Cost*BS$3,0)+Avg_Dmd*365/BS$3/2*Std_Cost*Inv_Cost+BS$3*Setup</f>
        <v>30194.828813491938</v>
      </c>
      <c r="BT12" s="12">
        <f>(Sell_Price-Std_Cost)*(1-$D12)*Lost_Sale_Fact*Avg_Dmd*365+NORMSINV($D12)*SQRT(Dmd_StdDev^2*Leadtime+LT_StdDev^2*Avg_Dmd^2)*Std_Cost*Inv_Cost+IF(365/BT$3+Safety_Stock/Avg_Dmd&gt;Plan_Shelf,(365/BT$3+Safety_Stock/Avg_Dmd-Plan_Shelf)*Avg_Dmd*Std_Cost*BT$3,0)+Avg_Dmd*365/BT$3/2*Std_Cost*Inv_Cost+BT$3*Setup</f>
        <v>30299.964897776397</v>
      </c>
      <c r="BU12" s="12">
        <f>(Sell_Price-Std_Cost)*(1-$D12)*Lost_Sale_Fact*Avg_Dmd*365+NORMSINV($D12)*SQRT(Dmd_StdDev^2*Leadtime+LT_StdDev^2*Avg_Dmd^2)*Std_Cost*Inv_Cost+IF(365/BU$3+Safety_Stock/Avg_Dmd&gt;Plan_Shelf,(365/BU$3+Safety_Stock/Avg_Dmd-Plan_Shelf)*Avg_Dmd*Std_Cost*BU$3,0)+Avg_Dmd*365/BU$3/2*Std_Cost*Inv_Cost+BU$3*Setup</f>
        <v>30406.401385414931</v>
      </c>
      <c r="BV12" s="12">
        <f>(Sell_Price-Std_Cost)*(1-$D12)*Lost_Sale_Fact*Avg_Dmd*365+NORMSINV($D12)*SQRT(Dmd_StdDev^2*Leadtime+LT_StdDev^2*Avg_Dmd^2)*Std_Cost*Inv_Cost+IF(365/BV$3+Safety_Stock/Avg_Dmd&gt;Plan_Shelf,(365/BV$3+Safety_Stock/Avg_Dmd-Plan_Shelf)*Avg_Dmd*Std_Cost*BV$3,0)+Avg_Dmd*365/BV$3/2*Std_Cost*Inv_Cost+BV$3*Setup</f>
        <v>30514.082544835223</v>
      </c>
      <c r="BW12" s="12">
        <f>(Sell_Price-Std_Cost)*(1-$D12)*Lost_Sale_Fact*Avg_Dmd*365+NORMSINV($D12)*SQRT(Dmd_StdDev^2*Leadtime+LT_StdDev^2*Avg_Dmd^2)*Std_Cost*Inv_Cost+IF(365/BW$3+Safety_Stock/Avg_Dmd&gt;Plan_Shelf,(365/BW$3+Safety_Stock/Avg_Dmd-Plan_Shelf)*Avg_Dmd*Std_Cost*BW$3,0)+Avg_Dmd*365/BW$3/2*Std_Cost*Inv_Cost+BW$3*Setup</f>
        <v>30622.955784271842</v>
      </c>
      <c r="BX12" s="12">
        <f>(Sell_Price-Std_Cost)*(1-$D12)*Lost_Sale_Fact*Avg_Dmd*365+NORMSINV($D12)*SQRT(Dmd_StdDev^2*Leadtime+LT_StdDev^2*Avg_Dmd^2)*Std_Cost*Inv_Cost+IF(365/BX$3+Safety_Stock/Avg_Dmd&gt;Plan_Shelf,(365/BX$3+Safety_Stock/Avg_Dmd-Plan_Shelf)*Avg_Dmd*Std_Cost*BX$3,0)+Avg_Dmd*365/BX$3/2*Std_Cost*Inv_Cost+BX$3*Setup</f>
        <v>30732.971433724109</v>
      </c>
      <c r="BY12" s="12">
        <f>(Sell_Price-Std_Cost)*(1-$D12)*Lost_Sale_Fact*Avg_Dmd*365+NORMSINV($D12)*SQRT(Dmd_StdDev^2*Leadtime+LT_StdDev^2*Avg_Dmd^2)*Std_Cost*Inv_Cost+IF(365/BY$3+Safety_Stock/Avg_Dmd&gt;Plan_Shelf,(365/BY$3+Safety_Stock/Avg_Dmd-Plan_Shelf)*Avg_Dmd*Std_Cost*BY$3,0)+Avg_Dmd*365/BY$3/2*Std_Cost*Inv_Cost+BY$3*Setup</f>
        <v>30844.082544835223</v>
      </c>
      <c r="BZ12" s="12">
        <f>(Sell_Price-Std_Cost)*(1-$D12)*Lost_Sale_Fact*Avg_Dmd*365+NORMSINV($D12)*SQRT(Dmd_StdDev^2*Leadtime+LT_StdDev^2*Avg_Dmd^2)*Std_Cost*Inv_Cost+IF(365/BZ$3+Safety_Stock/Avg_Dmd&gt;Plan_Shelf,(365/BZ$3+Safety_Stock/Avg_Dmd-Plan_Shelf)*Avg_Dmd*Std_Cost*BZ$3,0)+Avg_Dmd*365/BZ$3/2*Std_Cost*Inv_Cost+BZ$3*Setup</f>
        <v>30956.244706997386</v>
      </c>
      <c r="CA12" s="12">
        <f>(Sell_Price-Std_Cost)*(1-$D12)*Lost_Sale_Fact*Avg_Dmd*365+NORMSINV($D12)*SQRT(Dmd_StdDev^2*Leadtime+LT_StdDev^2*Avg_Dmd^2)*Std_Cost*Inv_Cost+IF(365/CA$3+Safety_Stock/Avg_Dmd&gt;Plan_Shelf,(365/CA$3+Safety_Stock/Avg_Dmd-Plan_Shelf)*Avg_Dmd*Std_Cost*CA$3,0)+Avg_Dmd*365/CA$3/2*Std_Cost*Inv_Cost+CA$3*Setup</f>
        <v>31069.415878168555</v>
      </c>
      <c r="CB12" s="12">
        <f>(Sell_Price-Std_Cost)*(1-$D12)*Lost_Sale_Fact*Avg_Dmd*365+NORMSINV($D12)*SQRT(Dmd_StdDev^2*Leadtime+LT_StdDev^2*Avg_Dmd^2)*Std_Cost*Inv_Cost+IF(365/CB$3+Safety_Stock/Avg_Dmd&gt;Plan_Shelf,(365/CB$3+Safety_Stock/Avg_Dmd-Plan_Shelf)*Avg_Dmd*Std_Cost*CB$3,0)+Avg_Dmd*365/CB$3/2*Std_Cost*Inv_Cost+CB$3*Setup</f>
        <v>31183.556229045749</v>
      </c>
      <c r="CC12" s="12">
        <f>(Sell_Price-Std_Cost)*(1-$D12)*Lost_Sale_Fact*Avg_Dmd*365+NORMSINV($D12)*SQRT(Dmd_StdDev^2*Leadtime+LT_StdDev^2*Avg_Dmd^2)*Std_Cost*Inv_Cost+IF(365/CC$3+Safety_Stock/Avg_Dmd&gt;Plan_Shelf,(365/CC$3+Safety_Stock/Avg_Dmd-Plan_Shelf)*Avg_Dmd*Std_Cost*CC$3,0)+Avg_Dmd*365/CC$3/2*Std_Cost*Inv_Cost+CC$3*Setup</f>
        <v>31298.627999380678</v>
      </c>
      <c r="CD12" s="12">
        <f>(Sell_Price-Std_Cost)*(1-$D12)*Lost_Sale_Fact*Avg_Dmd*365+NORMSINV($D12)*SQRT(Dmd_StdDev^2*Leadtime+LT_StdDev^2*Avg_Dmd^2)*Std_Cost*Inv_Cost+IF(365/CD$3+Safety_Stock/Avg_Dmd&gt;Plan_Shelf,(365/CD$3+Safety_Stock/Avg_Dmd-Plan_Shelf)*Avg_Dmd*Std_Cost*CD$3,0)+Avg_Dmd*365/CD$3/2*Std_Cost*Inv_Cost+CD$3*Setup</f>
        <v>31414.595365348043</v>
      </c>
      <c r="CE12" s="12">
        <f>(Sell_Price-Std_Cost)*(1-$D12)*Lost_Sale_Fact*Avg_Dmd*365+NORMSINV($D12)*SQRT(Dmd_StdDev^2*Leadtime+LT_StdDev^2*Avg_Dmd^2)*Std_Cost*Inv_Cost+IF(365/CE$3+Safety_Stock/Avg_Dmd&gt;Plan_Shelf,(365/CE$3+Safety_Stock/Avg_Dmd-Plan_Shelf)*Avg_Dmd*Std_Cost*CE$3,0)+Avg_Dmd*365/CE$3/2*Std_Cost*Inv_Cost+CE$3*Setup</f>
        <v>31531.424316987122</v>
      </c>
      <c r="CF12" s="12">
        <f>(Sell_Price-Std_Cost)*(1-$D12)*Lost_Sale_Fact*Avg_Dmd*365+NORMSINV($D12)*SQRT(Dmd_StdDev^2*Leadtime+LT_StdDev^2*Avg_Dmd^2)*Std_Cost*Inv_Cost+IF(365/CF$3+Safety_Stock/Avg_Dmd&gt;Plan_Shelf,(365/CF$3+Safety_Stock/Avg_Dmd-Plan_Shelf)*Avg_Dmd*Std_Cost*CF$3,0)+Avg_Dmd*365/CF$3/2*Std_Cost*Inv_Cost+CF$3*Setup</f>
        <v>31649.082544835223</v>
      </c>
      <c r="CG12" s="12">
        <f>(Sell_Price-Std_Cost)*(1-$D12)*Lost_Sale_Fact*Avg_Dmd*365+NORMSINV($D12)*SQRT(Dmd_StdDev^2*Leadtime+LT_StdDev^2*Avg_Dmd^2)*Std_Cost*Inv_Cost+IF(365/CG$3+Safety_Stock/Avg_Dmd&gt;Plan_Shelf,(365/CG$3+Safety_Stock/Avg_Dmd-Plan_Shelf)*Avg_Dmd*Std_Cost*CG$3,0)+Avg_Dmd*365/CG$3/2*Std_Cost*Inv_Cost+CG$3*Setup</f>
        <v>31767.539334958678</v>
      </c>
      <c r="CH12" s="12">
        <f>(Sell_Price-Std_Cost)*(1-$D12)*Lost_Sale_Fact*Avg_Dmd*365+NORMSINV($D12)*SQRT(Dmd_StdDev^2*Leadtime+LT_StdDev^2*Avg_Dmd^2)*Std_Cost*Inv_Cost+IF(365/CH$3+Safety_Stock/Avg_Dmd&gt;Plan_Shelf,(365/CH$3+Safety_Stock/Avg_Dmd-Plan_Shelf)*Avg_Dmd*Std_Cost*CH$3,0)+Avg_Dmd*365/CH$3/2*Std_Cost*Inv_Cost+CH$3*Setup</f>
        <v>31886.76547166449</v>
      </c>
      <c r="CI12" s="12">
        <f>(Sell_Price-Std_Cost)*(1-$D12)*Lost_Sale_Fact*Avg_Dmd*365+NORMSINV($D12)*SQRT(Dmd_StdDev^2*Leadtime+LT_StdDev^2*Avg_Dmd^2)*Std_Cost*Inv_Cost+IF(365/CI$3+Safety_Stock/Avg_Dmd&gt;Plan_Shelf,(365/CI$3+Safety_Stock/Avg_Dmd-Plan_Shelf)*Avg_Dmd*Std_Cost*CI$3,0)+Avg_Dmd*365/CI$3/2*Std_Cost*Inv_Cost+CI$3*Setup</f>
        <v>32006.73314724486</v>
      </c>
      <c r="CJ12" s="12">
        <f>(Sell_Price-Std_Cost)*(1-$D12)*Lost_Sale_Fact*Avg_Dmd*365+NORMSINV($D12)*SQRT(Dmd_StdDev^2*Leadtime+LT_StdDev^2*Avg_Dmd^2)*Std_Cost*Inv_Cost+IF(365/CJ$3+Safety_Stock/Avg_Dmd&gt;Plan_Shelf,(365/CJ$3+Safety_Stock/Avg_Dmd-Plan_Shelf)*Avg_Dmd*Std_Cost*CJ$3,0)+Avg_Dmd*365/CJ$3/2*Std_Cost*Inv_Cost+CJ$3*Setup</f>
        <v>32127.415878168555</v>
      </c>
      <c r="CK12" s="12">
        <f>(Sell_Price-Std_Cost)*(1-$D12)*Lost_Sale_Fact*Avg_Dmd*365+NORMSINV($D12)*SQRT(Dmd_StdDev^2*Leadtime+LT_StdDev^2*Avg_Dmd^2)*Std_Cost*Inv_Cost+IF(365/CK$3+Safety_Stock/Avg_Dmd&gt;Plan_Shelf,(365/CK$3+Safety_Stock/Avg_Dmd-Plan_Shelf)*Avg_Dmd*Std_Cost*CK$3,0)+Avg_Dmd*365/CK$3/2*Std_Cost*Inv_Cost+CK$3*Setup</f>
        <v>32248.788427188163</v>
      </c>
      <c r="CL12" s="12">
        <f>(Sell_Price-Std_Cost)*(1-$D12)*Lost_Sale_Fact*Avg_Dmd*365+NORMSINV($D12)*SQRT(Dmd_StdDev^2*Leadtime+LT_StdDev^2*Avg_Dmd^2)*Std_Cost*Inv_Cost+IF(365/CL$3+Safety_Stock/Avg_Dmd&gt;Plan_Shelf,(365/CL$3+Safety_Stock/Avg_Dmd-Plan_Shelf)*Avg_Dmd*Std_Cost*CL$3,0)+Avg_Dmd*365/CL$3/2*Std_Cost*Inv_Cost+CL$3*Setup</f>
        <v>32370.826730881734</v>
      </c>
      <c r="CM12" s="12">
        <f>(Sell_Price-Std_Cost)*(1-$D12)*Lost_Sale_Fact*Avg_Dmd*365+NORMSINV($D12)*SQRT(Dmd_StdDev^2*Leadtime+LT_StdDev^2*Avg_Dmd^2)*Std_Cost*Inv_Cost+IF(365/CM$3+Safety_Stock/Avg_Dmd&gt;Plan_Shelf,(365/CM$3+Safety_Stock/Avg_Dmd-Plan_Shelf)*Avg_Dmd*Std_Cost*CM$3,0)+Avg_Dmd*365/CM$3/2*Std_Cost*Inv_Cost+CM$3*Setup</f>
        <v>32493.507832191543</v>
      </c>
      <c r="CN12" s="12">
        <f>(Sell_Price-Std_Cost)*(1-$D12)*Lost_Sale_Fact*Avg_Dmd*365+NORMSINV($D12)*SQRT(Dmd_StdDev^2*Leadtime+LT_StdDev^2*Avg_Dmd^2)*Std_Cost*Inv_Cost+IF(365/CN$3+Safety_Stock/Avg_Dmd&gt;Plan_Shelf,(365/CN$3+Safety_Stock/Avg_Dmd-Plan_Shelf)*Avg_Dmd*Std_Cost*CN$3,0)+Avg_Dmd*365/CN$3/2*Std_Cost*Inv_Cost+CN$3*Setup</f>
        <v>32616.809817562495</v>
      </c>
      <c r="CO12" s="12">
        <f>(Sell_Price-Std_Cost)*(1-$D12)*Lost_Sale_Fact*Avg_Dmd*365+NORMSINV($D12)*SQRT(Dmd_StdDev^2*Leadtime+LT_StdDev^2*Avg_Dmd^2)*Std_Cost*Inv_Cost+IF(365/CO$3+Safety_Stock/Avg_Dmd&gt;Plan_Shelf,(365/CO$3+Safety_Stock/Avg_Dmd-Plan_Shelf)*Avg_Dmd*Std_Cost*CO$3,0)+Avg_Dmd*365/CO$3/2*Std_Cost*Inv_Cost+CO$3*Setup</f>
        <v>32740.711758318368</v>
      </c>
      <c r="CP12" s="12">
        <f>(Sell_Price-Std_Cost)*(1-$D12)*Lost_Sale_Fact*Avg_Dmd*365+NORMSINV($D12)*SQRT(Dmd_StdDev^2*Leadtime+LT_StdDev^2*Avg_Dmd^2)*Std_Cost*Inv_Cost+IF(365/CP$3+Safety_Stock/Avg_Dmd&gt;Plan_Shelf,(365/CP$3+Safety_Stock/Avg_Dmd-Plan_Shelf)*Avg_Dmd*Std_Cost*CP$3,0)+Avg_Dmd*365/CP$3/2*Std_Cost*Inv_Cost+CP$3*Setup</f>
        <v>32865.193655946336</v>
      </c>
      <c r="CQ12" s="12">
        <f>(Sell_Price-Std_Cost)*(1-$D12)*Lost_Sale_Fact*Avg_Dmd*365+NORMSINV($D12)*SQRT(Dmd_StdDev^2*Leadtime+LT_StdDev^2*Avg_Dmd^2)*Std_Cost*Inv_Cost+IF(365/CQ$3+Safety_Stock/Avg_Dmd&gt;Plan_Shelf,(365/CQ$3+Safety_Stock/Avg_Dmd-Plan_Shelf)*Avg_Dmd*Std_Cost*CQ$3,0)+Avg_Dmd*365/CQ$3/2*Std_Cost*Inv_Cost+CQ$3*Setup</f>
        <v>32990.23639098907</v>
      </c>
      <c r="CR12" s="12">
        <f>(Sell_Price-Std_Cost)*(1-$D12)*Lost_Sale_Fact*Avg_Dmd*365+NORMSINV($D12)*SQRT(Dmd_StdDev^2*Leadtime+LT_StdDev^2*Avg_Dmd^2)*Std_Cost*Inv_Cost+IF(365/CR$3+Safety_Stock/Avg_Dmd&gt;Plan_Shelf,(365/CR$3+Safety_Stock/Avg_Dmd-Plan_Shelf)*Avg_Dmd*Std_Cost*CR$3,0)+Avg_Dmd*365/CR$3/2*Std_Cost*Inv_Cost+CR$3*Setup</f>
        <v>33115.82167527001</v>
      </c>
      <c r="CS12" s="12">
        <f>(Sell_Price-Std_Cost)*(1-$D12)*Lost_Sale_Fact*Avg_Dmd*365+NORMSINV($D12)*SQRT(Dmd_StdDev^2*Leadtime+LT_StdDev^2*Avg_Dmd^2)*Std_Cost*Inv_Cost+IF(365/CS$3+Safety_Stock/Avg_Dmd&gt;Plan_Shelf,(365/CS$3+Safety_Stock/Avg_Dmd-Plan_Shelf)*Avg_Dmd*Std_Cost*CS$3,0)+Avg_Dmd*365/CS$3/2*Std_Cost*Inv_Cost+CS$3*Setup</f>
        <v>33241.932007200812</v>
      </c>
      <c r="CT12" s="12">
        <f>(Sell_Price-Std_Cost)*(1-$D12)*Lost_Sale_Fact*Avg_Dmd*365+NORMSINV($D12)*SQRT(Dmd_StdDev^2*Leadtime+LT_StdDev^2*Avg_Dmd^2)*Std_Cost*Inv_Cost+IF(365/CT$3+Safety_Stock/Avg_Dmd&gt;Plan_Shelf,(365/CT$3+Safety_Stock/Avg_Dmd-Plan_Shelf)*Avg_Dmd*Std_Cost*CT$3,0)+Avg_Dmd*365/CT$3/2*Std_Cost*Inv_Cost+CT$3*Setup</f>
        <v>33368.550629941601</v>
      </c>
      <c r="CU12" s="12">
        <f>(Sell_Price-Std_Cost)*(1-$D12)*Lost_Sale_Fact*Avg_Dmd*365+NORMSINV($D12)*SQRT(Dmd_StdDev^2*Leadtime+LT_StdDev^2*Avg_Dmd^2)*Std_Cost*Inv_Cost+IF(365/CU$3+Safety_Stock/Avg_Dmd&gt;Plan_Shelf,(365/CU$3+Safety_Stock/Avg_Dmd-Plan_Shelf)*Avg_Dmd*Std_Cost*CU$3,0)+Avg_Dmd*365/CU$3/2*Std_Cost*Inv_Cost+CU$3*Setup</f>
        <v>33495.661492203639</v>
      </c>
      <c r="CV12" s="12">
        <f>(Sell_Price-Std_Cost)*(1-$D12)*Lost_Sale_Fact*Avg_Dmd*365+NORMSINV($D12)*SQRT(Dmd_StdDev^2*Leadtime+LT_StdDev^2*Avg_Dmd^2)*Std_Cost*Inv_Cost+IF(365/CV$3+Safety_Stock/Avg_Dmd&gt;Plan_Shelf,(365/CV$3+Safety_Stock/Avg_Dmd-Plan_Shelf)*Avg_Dmd*Std_Cost*CV$3,0)+Avg_Dmd*365/CV$3/2*Std_Cost*Inv_Cost+CV$3*Setup</f>
        <v>33623.24921150189</v>
      </c>
      <c r="CW12" s="12">
        <f>(Sell_Price-Std_Cost)*(1-$D12)*Lost_Sale_Fact*Avg_Dmd*365+NORMSINV($D12)*SQRT(Dmd_StdDev^2*Leadtime+LT_StdDev^2*Avg_Dmd^2)*Std_Cost*Inv_Cost+IF(365/CW$3+Safety_Stock/Avg_Dmd&gt;Plan_Shelf,(365/CW$3+Safety_Stock/Avg_Dmd-Plan_Shelf)*Avg_Dmd*Std_Cost*CW$3,0)+Avg_Dmd*365/CW$3/2*Std_Cost*Inv_Cost+CW$3*Setup</f>
        <v>33751.299039680584</v>
      </c>
      <c r="CX12" s="12">
        <f>(Sell_Price-Std_Cost)*(1-$D12)*Lost_Sale_Fact*Avg_Dmd*365+NORMSINV($D12)*SQRT(Dmd_StdDev^2*Leadtime+LT_StdDev^2*Avg_Dmd^2)*Std_Cost*Inv_Cost+IF(365/CX$3+Safety_Stock/Avg_Dmd&gt;Plan_Shelf,(365/CX$3+Safety_Stock/Avg_Dmd-Plan_Shelf)*Avg_Dmd*Std_Cost*CX$3,0)+Avg_Dmd*365/CX$3/2*Std_Cost*Inv_Cost+CX$3*Setup</f>
        <v>33879.796830549509</v>
      </c>
      <c r="CY12" s="12">
        <f>(Sell_Price-Std_Cost)*(1-$D12)*Lost_Sale_Fact*Avg_Dmd*365+NORMSINV($D12)*SQRT(Dmd_StdDev^2*Leadtime+LT_StdDev^2*Avg_Dmd^2)*Std_Cost*Inv_Cost+IF(365/CY$3+Safety_Stock/Avg_Dmd&gt;Plan_Shelf,(365/CY$3+Safety_Stock/Avg_Dmd-Plan_Shelf)*Avg_Dmd*Std_Cost*CY$3,0)+Avg_Dmd*365/CY$3/2*Std_Cost*Inv_Cost+CY$3*Setup</f>
        <v>34008.729009481685</v>
      </c>
      <c r="CZ12" s="12">
        <f>(Sell_Price-Std_Cost)*(1-$D12)*Lost_Sale_Fact*Avg_Dmd*365+NORMSINV($D12)*SQRT(Dmd_StdDev^2*Leadtime+LT_StdDev^2*Avg_Dmd^2)*Std_Cost*Inv_Cost+IF(365/CZ$3+Safety_Stock/Avg_Dmd&gt;Plan_Shelf,(365/CZ$3+Safety_Stock/Avg_Dmd-Plan_Shelf)*Avg_Dmd*Std_Cost*CZ$3,0)+Avg_Dmd*365/CZ$3/2*Std_Cost*Inv_Cost+CZ$3*Setup</f>
        <v>34138.082544835226</v>
      </c>
      <c r="DA12" s="28">
        <f t="shared" si="0"/>
        <v>28168.406869159546</v>
      </c>
      <c r="DB12" s="43">
        <f t="shared" si="1"/>
        <v>0.99099999999999999</v>
      </c>
    </row>
    <row r="13" spans="1:108" ht="14.1" customHeight="1" x14ac:dyDescent="0.25">
      <c r="A13" s="53"/>
      <c r="B13" s="51"/>
      <c r="C13" s="51"/>
      <c r="D13" s="9">
        <v>0.99</v>
      </c>
      <c r="E13" s="12">
        <f>(Sell_Price-Std_Cost)*(1-$D13)*Lost_Sale_Fact*Avg_Dmd*365+NORMSINV($D13)*SQRT(Dmd_StdDev^2*Leadtime+LT_StdDev^2*Avg_Dmd^2)*Std_Cost*Inv_Cost+IF(365/E$3+Safety_Stock/Avg_Dmd&gt;Plan_Shelf,(365/E$3+Safety_Stock/Avg_Dmd-Plan_Shelf)*Avg_Dmd*Std_Cost*E$3,0)+Avg_Dmd*365/E$3/2*Std_Cost*Inv_Cost+E$3*Setup</f>
        <v>1328357.1642115153</v>
      </c>
      <c r="F13" s="12">
        <f>(Sell_Price-Std_Cost)*(1-$D13)*Lost_Sale_Fact*Avg_Dmd*365+NORMSINV($D13)*SQRT(Dmd_StdDev^2*Leadtime+LT_StdDev^2*Avg_Dmd^2)*Std_Cost*Inv_Cost+IF(365/F$3+Safety_Stock/Avg_Dmd&gt;Plan_Shelf,(365/F$3+Safety_Stock/Avg_Dmd-Plan_Shelf)*Avg_Dmd*Std_Cost*F$3,0)+Avg_Dmd*365/F$3/2*Std_Cost*Inv_Cost+F$3*Setup</f>
        <v>1165203.327045508</v>
      </c>
      <c r="G13" s="12">
        <f>(Sell_Price-Std_Cost)*(1-$D13)*Lost_Sale_Fact*Avg_Dmd*365+NORMSINV($D13)*SQRT(Dmd_StdDev^2*Leadtime+LT_StdDev^2*Avg_Dmd^2)*Std_Cost*Inv_Cost+IF(365/G$3+Safety_Stock/Avg_Dmd&gt;Plan_Shelf,(365/G$3+Safety_Stock/Avg_Dmd-Plan_Shelf)*Avg_Dmd*Std_Cost*G$3,0)+Avg_Dmd*365/G$3/2*Std_Cost*Inv_Cost+G$3*Setup</f>
        <v>1070182.8232128336</v>
      </c>
      <c r="H13" s="12">
        <f>(Sell_Price-Std_Cost)*(1-$D13)*Lost_Sale_Fact*Avg_Dmd*365+NORMSINV($D13)*SQRT(Dmd_StdDev^2*Leadtime+LT_StdDev^2*Avg_Dmd^2)*Std_Cost*Inv_Cost+IF(365/H$3+Safety_Stock/Avg_Dmd&gt;Plan_Shelf,(365/H$3+Safety_Stock/Avg_Dmd-Plan_Shelf)*Avg_Dmd*Std_Cost*H$3,0)+Avg_Dmd*365/H$3/2*Std_Cost*Inv_Cost+H$3*Setup</f>
        <v>992195.65271349275</v>
      </c>
      <c r="I13" s="12">
        <f>(Sell_Price-Std_Cost)*(1-$D13)*Lost_Sale_Fact*Avg_Dmd*365+NORMSINV($D13)*SQRT(Dmd_StdDev^2*Leadtime+LT_StdDev^2*Avg_Dmd^2)*Std_Cost*Inv_Cost+IF(365/I$3+Safety_Stock/Avg_Dmd&gt;Plan_Shelf,(365/I$3+Safety_Stock/Avg_Dmd-Plan_Shelf)*Avg_Dmd*Std_Cost*I$3,0)+Avg_Dmd*365/I$3/2*Std_Cost*Inv_Cost+I$3*Setup</f>
        <v>921021.81554748514</v>
      </c>
      <c r="J13" s="12">
        <f>(Sell_Price-Std_Cost)*(1-$D13)*Lost_Sale_Fact*Avg_Dmd*365+NORMSINV($D13)*SQRT(Dmd_StdDev^2*Leadtime+LT_StdDev^2*Avg_Dmd^2)*Std_Cost*Inv_Cost+IF(365/J$3+Safety_Stock/Avg_Dmd&gt;Plan_Shelf,(365/J$3+Safety_Stock/Avg_Dmd-Plan_Shelf)*Avg_Dmd*Std_Cost*J$3,0)+Avg_Dmd*365/J$3/2*Std_Cost*Inv_Cost+J$3*Setup</f>
        <v>853254.64504814416</v>
      </c>
      <c r="K13" s="12">
        <f>(Sell_Price-Std_Cost)*(1-$D13)*Lost_Sale_Fact*Avg_Dmd*365+NORMSINV($D13)*SQRT(Dmd_StdDev^2*Leadtime+LT_StdDev^2*Avg_Dmd^2)*Std_Cost*Inv_Cost+IF(365/K$3+Safety_Stock/Avg_Dmd&gt;Plan_Shelf,(365/K$3+Safety_Stock/Avg_Dmd-Plan_Shelf)*Avg_Dmd*Std_Cost*K$3,0)+Avg_Dmd*365/K$3/2*Std_Cost*Inv_Cost+K$3*Setup</f>
        <v>787434.14121547004</v>
      </c>
      <c r="L13" s="12">
        <f>(Sell_Price-Std_Cost)*(1-$D13)*Lost_Sale_Fact*Avg_Dmd*365+NORMSINV($D13)*SQRT(Dmd_StdDev^2*Leadtime+LT_StdDev^2*Avg_Dmd^2)*Std_Cost*Inv_Cost+IF(365/L$3+Safety_Stock/Avg_Dmd&gt;Plan_Shelf,(365/L$3+Safety_Stock/Avg_Dmd-Plan_Shelf)*Avg_Dmd*Std_Cost*L$3,0)+Avg_Dmd*365/L$3/2*Std_Cost*Inv_Cost+L$3*Setup</f>
        <v>722830.30404946243</v>
      </c>
      <c r="M13" s="12">
        <f>(Sell_Price-Std_Cost)*(1-$D13)*Lost_Sale_Fact*Avg_Dmd*365+NORMSINV($D13)*SQRT(Dmd_StdDev^2*Leadtime+LT_StdDev^2*Avg_Dmd^2)*Std_Cost*Inv_Cost+IF(365/M$3+Safety_Stock/Avg_Dmd&gt;Plan_Shelf,(365/M$3+Safety_Stock/Avg_Dmd-Plan_Shelf)*Avg_Dmd*Std_Cost*M$3,0)+Avg_Dmd*365/M$3/2*Std_Cost*Inv_Cost+M$3*Setup</f>
        <v>659037.57799456606</v>
      </c>
      <c r="N13" s="12">
        <f>(Sell_Price-Std_Cost)*(1-$D13)*Lost_Sale_Fact*Avg_Dmd*365+NORMSINV($D13)*SQRT(Dmd_StdDev^2*Leadtime+LT_StdDev^2*Avg_Dmd^2)*Std_Cost*Inv_Cost+IF(365/N$3+Safety_Stock/Avg_Dmd&gt;Plan_Shelf,(365/N$3+Safety_Stock/Avg_Dmd-Plan_Shelf)*Avg_Dmd*Std_Cost*N$3,0)+Avg_Dmd*365/N$3/2*Std_Cost*Inv_Cost+N$3*Setup</f>
        <v>595812.62971744733</v>
      </c>
      <c r="O13" s="12">
        <f>(Sell_Price-Std_Cost)*(1-$D13)*Lost_Sale_Fact*Avg_Dmd*365+NORMSINV($D13)*SQRT(Dmd_StdDev^2*Leadtime+LT_StdDev^2*Avg_Dmd^2)*Std_Cost*Inv_Cost+IF(365/O$3+Safety_Stock/Avg_Dmd&gt;Plan_Shelf,(365/O$3+Safety_Stock/Avg_Dmd-Plan_Shelf)*Avg_Dmd*Std_Cost*O$3,0)+Avg_Dmd*365/O$3/2*Std_Cost*Inv_Cost+O$3*Setup</f>
        <v>533000.61073325796</v>
      </c>
      <c r="P13" s="12">
        <f>(Sell_Price-Std_Cost)*(1-$D13)*Lost_Sale_Fact*Avg_Dmd*365+NORMSINV($D13)*SQRT(Dmd_StdDev^2*Leadtime+LT_StdDev^2*Avg_Dmd^2)*Std_Cost*Inv_Cost+IF(365/P$3+Safety_Stock/Avg_Dmd&gt;Plan_Shelf,(365/P$3+Safety_Stock/Avg_Dmd-Plan_Shelf)*Avg_Dmd*Std_Cost*P$3,0)+Avg_Dmd*365/P$3/2*Std_Cost*Inv_Cost+P$3*Setup</f>
        <v>470498.28871876572</v>
      </c>
      <c r="Q13" s="12">
        <f>(Sell_Price-Std_Cost)*(1-$D13)*Lost_Sale_Fact*Avg_Dmd*365+NORMSINV($D13)*SQRT(Dmd_StdDev^2*Leadtime+LT_StdDev^2*Avg_Dmd^2)*Std_Cost*Inv_Cost+IF(365/Q$3+Safety_Stock/Avg_Dmd&gt;Plan_Shelf,(365/Q$3+Safety_Stock/Avg_Dmd-Plan_Shelf)*Avg_Dmd*Std_Cost*Q$3,0)+Avg_Dmd*365/Q$3/2*Std_Cost*Inv_Cost+Q$3*Setup</f>
        <v>408234.19514250173</v>
      </c>
      <c r="R13" s="12">
        <f>(Sell_Price-Std_Cost)*(1-$D13)*Lost_Sale_Fact*Avg_Dmd*365+NORMSINV($D13)*SQRT(Dmd_StdDev^2*Leadtime+LT_StdDev^2*Avg_Dmd^2)*Std_Cost*Inv_Cost+IF(365/R$3+Safety_Stock/Avg_Dmd&gt;Plan_Shelf,(365/R$3+Safety_Stock/Avg_Dmd-Plan_Shelf)*Avg_Dmd*Std_Cost*R$3,0)+Avg_Dmd*365/R$3/2*Std_Cost*Inv_Cost+R$3*Setup</f>
        <v>346157.2810534173</v>
      </c>
      <c r="S13" s="12">
        <f>(Sell_Price-Std_Cost)*(1-$D13)*Lost_Sale_Fact*Avg_Dmd*365+NORMSINV($D13)*SQRT(Dmd_StdDev^2*Leadtime+LT_StdDev^2*Avg_Dmd^2)*Std_Cost*Inv_Cost+IF(365/S$3+Safety_Stock/Avg_Dmd&gt;Plan_Shelf,(365/S$3+Safety_Stock/Avg_Dmd-Plan_Shelf)*Avg_Dmd*Std_Cost*S$3,0)+Avg_Dmd*365/S$3/2*Std_Cost*Inv_Cost+S$3*Setup</f>
        <v>284230.11055407627</v>
      </c>
      <c r="T13" s="12">
        <f>(Sell_Price-Std_Cost)*(1-$D13)*Lost_Sale_Fact*Avg_Dmd*365+NORMSINV($D13)*SQRT(Dmd_StdDev^2*Leadtime+LT_StdDev^2*Avg_Dmd^2)*Std_Cost*Inv_Cost+IF(365/T$3+Safety_Stock/Avg_Dmd&gt;Plan_Shelf,(365/T$3+Safety_Stock/Avg_Dmd-Plan_Shelf)*Avg_Dmd*Std_Cost*T$3,0)+Avg_Dmd*365/T$3/2*Std_Cost*Inv_Cost+T$3*Setup</f>
        <v>222424.60672140194</v>
      </c>
      <c r="U13" s="12">
        <f>(Sell_Price-Std_Cost)*(1-$D13)*Lost_Sale_Fact*Avg_Dmd*365+NORMSINV($D13)*SQRT(Dmd_StdDev^2*Leadtime+LT_StdDev^2*Avg_Dmd^2)*Std_Cost*Inv_Cost+IF(365/U$3+Safety_Stock/Avg_Dmd&gt;Plan_Shelf,(365/U$3+Safety_Stock/Avg_Dmd-Plan_Shelf)*Avg_Dmd*Std_Cost*U$3,0)+Avg_Dmd*365/U$3/2*Std_Cost*Inv_Cost+U$3*Setup</f>
        <v>160719.29896715897</v>
      </c>
      <c r="V13" s="12">
        <f>(Sell_Price-Std_Cost)*(1-$D13)*Lost_Sale_Fact*Avg_Dmd*365+NORMSINV($D13)*SQRT(Dmd_StdDev^2*Leadtime+LT_StdDev^2*Avg_Dmd^2)*Std_Cost*Inv_Cost+IF(365/V$3+Safety_Stock/Avg_Dmd&gt;Plan_Shelf,(365/V$3+Safety_Stock/Avg_Dmd-Plan_Shelf)*Avg_Dmd*Std_Cost*V$3,0)+Avg_Dmd*365/V$3/2*Std_Cost*Inv_Cost+V$3*Setup</f>
        <v>99097.487944942404</v>
      </c>
      <c r="W13" s="12">
        <f>(Sell_Price-Std_Cost)*(1-$D13)*Lost_Sale_Fact*Avg_Dmd*365+NORMSINV($D13)*SQRT(Dmd_StdDev^2*Leadtime+LT_StdDev^2*Avg_Dmd^2)*Std_Cost*Inv_Cost+IF(365/W$3+Safety_Stock/Avg_Dmd&gt;Plan_Shelf,(365/W$3+Safety_Stock/Avg_Dmd-Plan_Shelf)*Avg_Dmd*Std_Cost*W$3,0)+Avg_Dmd*365/W$3/2*Std_Cost*Inv_Cost+W$3*Setup</f>
        <v>37545.989960221283</v>
      </c>
      <c r="X13" s="12">
        <f>(Sell_Price-Std_Cost)*(1-$D13)*Lost_Sale_Fact*Avg_Dmd*365+NORMSINV($D13)*SQRT(Dmd_StdDev^2*Leadtime+LT_StdDev^2*Avg_Dmd^2)*Std_Cost*Inv_Cost+IF(365/X$3+Safety_Stock/Avg_Dmd&gt;Plan_Shelf,(365/X$3+Safety_Stock/Avg_Dmd-Plan_Shelf)*Avg_Dmd*Std_Cost*X$3,0)+Avg_Dmd*365/X$3/2*Std_Cost*Inv_Cost+X$3*Setup</f>
        <v>30131.001377522985</v>
      </c>
      <c r="Y13" s="12">
        <f>(Sell_Price-Std_Cost)*(1-$D13)*Lost_Sale_Fact*Avg_Dmd*365+NORMSINV($D13)*SQRT(Dmd_StdDev^2*Leadtime+LT_StdDev^2*Avg_Dmd^2)*Std_Cost*Inv_Cost+IF(365/Y$3+Safety_Stock/Avg_Dmd&gt;Plan_Shelf,(365/Y$3+Safety_Stock/Avg_Dmd-Plan_Shelf)*Avg_Dmd*Std_Cost*Y$3,0)+Avg_Dmd*365/Y$3/2*Std_Cost*Inv_Cost+Y$3*Setup</f>
        <v>29794.334710856318</v>
      </c>
      <c r="Z13" s="12">
        <f>(Sell_Price-Std_Cost)*(1-$D13)*Lost_Sale_Fact*Avg_Dmd*365+NORMSINV($D13)*SQRT(Dmd_StdDev^2*Leadtime+LT_StdDev^2*Avg_Dmd^2)*Std_Cost*Inv_Cost+IF(365/Z$3+Safety_Stock/Avg_Dmd&gt;Plan_Shelf,(365/Z$3+Safety_Stock/Avg_Dmd-Plan_Shelf)*Avg_Dmd*Std_Cost*Z$3,0)+Avg_Dmd*365/Z$3/2*Std_Cost*Inv_Cost+Z$3*Setup</f>
        <v>29501.910468432077</v>
      </c>
      <c r="AA13" s="12">
        <f>(Sell_Price-Std_Cost)*(1-$D13)*Lost_Sale_Fact*Avg_Dmd*365+NORMSINV($D13)*SQRT(Dmd_StdDev^2*Leadtime+LT_StdDev^2*Avg_Dmd^2)*Std_Cost*Inv_Cost+IF(365/AA$3+Safety_Stock/Avg_Dmd&gt;Plan_Shelf,(365/AA$3+Safety_Stock/Avg_Dmd-Plan_Shelf)*Avg_Dmd*Std_Cost*AA$3,0)+Avg_Dmd*365/AA$3/2*Std_Cost*Inv_Cost+AA$3*Setup</f>
        <v>29247.957899262117</v>
      </c>
      <c r="AB13" s="12">
        <f>(Sell_Price-Std_Cost)*(1-$D13)*Lost_Sale_Fact*Avg_Dmd*365+NORMSINV($D13)*SQRT(Dmd_StdDev^2*Leadtime+LT_StdDev^2*Avg_Dmd^2)*Std_Cost*Inv_Cost+IF(365/AB$3+Safety_Stock/Avg_Dmd&gt;Plan_Shelf,(365/AB$3+Safety_Stock/Avg_Dmd-Plan_Shelf)*Avg_Dmd*Std_Cost*AB$3,0)+Avg_Dmd*365/AB$3/2*Std_Cost*Inv_Cost+AB$3*Setup</f>
        <v>29027.668044189653</v>
      </c>
      <c r="AC13" s="12">
        <f>(Sell_Price-Std_Cost)*(1-$D13)*Lost_Sale_Fact*Avg_Dmd*365+NORMSINV($D13)*SQRT(Dmd_StdDev^2*Leadtime+LT_StdDev^2*Avg_Dmd^2)*Std_Cost*Inv_Cost+IF(365/AC$3+Safety_Stock/Avg_Dmd&gt;Plan_Shelf,(365/AC$3+Safety_Stock/Avg_Dmd-Plan_Shelf)*Avg_Dmd*Std_Cost*AC$3,0)+Avg_Dmd*365/AC$3/2*Std_Cost*Inv_Cost+AC$3*Setup</f>
        <v>28837.001377522985</v>
      </c>
      <c r="AD13" s="12">
        <f>(Sell_Price-Std_Cost)*(1-$D13)*Lost_Sale_Fact*Avg_Dmd*365+NORMSINV($D13)*SQRT(Dmd_StdDev^2*Leadtime+LT_StdDev^2*Avg_Dmd^2)*Std_Cost*Inv_Cost+IF(365/AD$3+Safety_Stock/Avg_Dmd&gt;Plan_Shelf,(365/AD$3+Safety_Stock/Avg_Dmd-Plan_Shelf)*Avg_Dmd*Std_Cost*AD$3,0)+Avg_Dmd*365/AD$3/2*Std_Cost*Inv_Cost+AD$3*Setup</f>
        <v>28672.539839061446</v>
      </c>
      <c r="AE13" s="12">
        <f>(Sell_Price-Std_Cost)*(1-$D13)*Lost_Sale_Fact*Avg_Dmd*365+NORMSINV($D13)*SQRT(Dmd_StdDev^2*Leadtime+LT_StdDev^2*Avg_Dmd^2)*Std_Cost*Inv_Cost+IF(365/AE$3+Safety_Stock/Avg_Dmd&gt;Plan_Shelf,(365/AE$3+Safety_Stock/Avg_Dmd-Plan_Shelf)*Avg_Dmd*Std_Cost*AE$3,0)+Avg_Dmd*365/AE$3/2*Std_Cost*Inv_Cost+AE$3*Setup</f>
        <v>28531.371747893354</v>
      </c>
      <c r="AF13" s="12">
        <f>(Sell_Price-Std_Cost)*(1-$D13)*Lost_Sale_Fact*Avg_Dmd*365+NORMSINV($D13)*SQRT(Dmd_StdDev^2*Leadtime+LT_StdDev^2*Avg_Dmd^2)*Std_Cost*Inv_Cost+IF(365/AF$3+Safety_Stock/Avg_Dmd&gt;Plan_Shelf,(365/AF$3+Safety_Stock/Avg_Dmd-Plan_Shelf)*Avg_Dmd*Std_Cost*AF$3,0)+Avg_Dmd*365/AF$3/2*Std_Cost*Inv_Cost+AF$3*Setup</f>
        <v>28411.001377522985</v>
      </c>
      <c r="AG13" s="12">
        <f>(Sell_Price-Std_Cost)*(1-$D13)*Lost_Sale_Fact*Avg_Dmd*365+NORMSINV($D13)*SQRT(Dmd_StdDev^2*Leadtime+LT_StdDev^2*Avg_Dmd^2)*Std_Cost*Inv_Cost+IF(365/AG$3+Safety_Stock/Avg_Dmd&gt;Plan_Shelf,(365/AG$3+Safety_Stock/Avg_Dmd-Plan_Shelf)*Avg_Dmd*Std_Cost*AG$3,0)+Avg_Dmd*365/AG$3/2*Std_Cost*Inv_Cost+AG$3*Setup</f>
        <v>28309.277239591949</v>
      </c>
      <c r="AH13" s="12">
        <f>(Sell_Price-Std_Cost)*(1-$D13)*Lost_Sale_Fact*Avg_Dmd*365+NORMSINV($D13)*SQRT(Dmd_StdDev^2*Leadtime+LT_StdDev^2*Avg_Dmd^2)*Std_Cost*Inv_Cost+IF(365/AH$3+Safety_Stock/Avg_Dmd&gt;Plan_Shelf,(365/AH$3+Safety_Stock/Avg_Dmd-Plan_Shelf)*Avg_Dmd*Std_Cost*AH$3,0)+Avg_Dmd*365/AH$3/2*Std_Cost*Inv_Cost+AH$3*Setup</f>
        <v>28224.334710856318</v>
      </c>
      <c r="AI13" s="12">
        <f>(Sell_Price-Std_Cost)*(1-$D13)*Lost_Sale_Fact*Avg_Dmd*365+NORMSINV($D13)*SQRT(Dmd_StdDev^2*Leadtime+LT_StdDev^2*Avg_Dmd^2)*Std_Cost*Inv_Cost+IF(365/AI$3+Safety_Stock/Avg_Dmd&gt;Plan_Shelf,(365/AI$3+Safety_Stock/Avg_Dmd-Plan_Shelf)*Avg_Dmd*Std_Cost*AI$3,0)+Avg_Dmd*365/AI$3/2*Std_Cost*Inv_Cost+AI$3*Setup</f>
        <v>28154.549764619762</v>
      </c>
      <c r="AJ13" s="12">
        <f>(Sell_Price-Std_Cost)*(1-$D13)*Lost_Sale_Fact*Avg_Dmd*365+NORMSINV($D13)*SQRT(Dmd_StdDev^2*Leadtime+LT_StdDev^2*Avg_Dmd^2)*Std_Cost*Inv_Cost+IF(365/AJ$3+Safety_Stock/Avg_Dmd&gt;Plan_Shelf,(365/AJ$3+Safety_Stock/Avg_Dmd-Plan_Shelf)*Avg_Dmd*Std_Cost*AJ$3,0)+Avg_Dmd*365/AJ$3/2*Std_Cost*Inv_Cost+AJ$3*Setup</f>
        <v>28098.501377522985</v>
      </c>
      <c r="AK13" s="12">
        <f>(Sell_Price-Std_Cost)*(1-$D13)*Lost_Sale_Fact*Avg_Dmd*365+NORMSINV($D13)*SQRT(Dmd_StdDev^2*Leadtime+LT_StdDev^2*Avg_Dmd^2)*Std_Cost*Inv_Cost+IF(365/AK$3+Safety_Stock/Avg_Dmd&gt;Plan_Shelf,(365/AK$3+Safety_Stock/Avg_Dmd-Plan_Shelf)*Avg_Dmd*Std_Cost*AK$3,0)+Avg_Dmd*365/AK$3/2*Std_Cost*Inv_Cost+AK$3*Setup</f>
        <v>28054.940771462378</v>
      </c>
      <c r="AL13" s="12">
        <f>(Sell_Price-Std_Cost)*(1-$D13)*Lost_Sale_Fact*Avg_Dmd*365+NORMSINV($D13)*SQRT(Dmd_StdDev^2*Leadtime+LT_StdDev^2*Avg_Dmd^2)*Std_Cost*Inv_Cost+IF(365/AL$3+Safety_Stock/Avg_Dmd&gt;Plan_Shelf,(365/AL$3+Safety_Stock/Avg_Dmd-Plan_Shelf)*Avg_Dmd*Std_Cost*AL$3,0)+Avg_Dmd*365/AL$3/2*Std_Cost*Inv_Cost+AL$3*Setup</f>
        <v>28022.766083405339</v>
      </c>
      <c r="AM13" s="12">
        <f>(Sell_Price-Std_Cost)*(1-$D13)*Lost_Sale_Fact*Avg_Dmd*365+NORMSINV($D13)*SQRT(Dmd_StdDev^2*Leadtime+LT_StdDev^2*Avg_Dmd^2)*Std_Cost*Inv_Cost+IF(365/AM$3+Safety_Stock/Avg_Dmd&gt;Plan_Shelf,(365/AM$3+Safety_Stock/Avg_Dmd-Plan_Shelf)*Avg_Dmd*Std_Cost*AM$3,0)+Avg_Dmd*365/AM$3/2*Std_Cost*Inv_Cost+AM$3*Setup</f>
        <v>28001.001377522985</v>
      </c>
      <c r="AN13" s="12">
        <f>(Sell_Price-Std_Cost)*(1-$D13)*Lost_Sale_Fact*Avg_Dmd*365+NORMSINV($D13)*SQRT(Dmd_StdDev^2*Leadtime+LT_StdDev^2*Avg_Dmd^2)*Std_Cost*Inv_Cost+IF(365/AN$3+Safety_Stock/Avg_Dmd&gt;Plan_Shelf,(365/AN$3+Safety_Stock/Avg_Dmd-Plan_Shelf)*Avg_Dmd*Std_Cost*AN$3,0)+Avg_Dmd*365/AN$3/2*Std_Cost*Inv_Cost+AN$3*Setup</f>
        <v>27988.779155300763</v>
      </c>
      <c r="AO13" s="12">
        <f>(Sell_Price-Std_Cost)*(1-$D13)*Lost_Sale_Fact*Avg_Dmd*365+NORMSINV($D13)*SQRT(Dmd_StdDev^2*Leadtime+LT_StdDev^2*Avg_Dmd^2)*Std_Cost*Inv_Cost+IF(365/AO$3+Safety_Stock/Avg_Dmd&gt;Plan_Shelf,(365/AO$3+Safety_Stock/Avg_Dmd-Plan_Shelf)*Avg_Dmd*Std_Cost*AO$3,0)+Avg_Dmd*365/AO$3/2*Std_Cost*Inv_Cost+AO$3*Setup</f>
        <v>27985.325701847309</v>
      </c>
      <c r="AP13" s="12">
        <f>(Sell_Price-Std_Cost)*(1-$D13)*Lost_Sale_Fact*Avg_Dmd*365+NORMSINV($D13)*SQRT(Dmd_StdDev^2*Leadtime+LT_StdDev^2*Avg_Dmd^2)*Std_Cost*Inv_Cost+IF(365/AP$3+Safety_Stock/Avg_Dmd&gt;Plan_Shelf,(365/AP$3+Safety_Stock/Avg_Dmd-Plan_Shelf)*Avg_Dmd*Std_Cost*AP$3,0)+Avg_Dmd*365/AP$3/2*Std_Cost*Inv_Cost+AP$3*Setup</f>
        <v>27989.948745944039</v>
      </c>
      <c r="AQ13" s="12">
        <f>(Sell_Price-Std_Cost)*(1-$D13)*Lost_Sale_Fact*Avg_Dmd*365+NORMSINV($D13)*SQRT(Dmd_StdDev^2*Leadtime+LT_StdDev^2*Avg_Dmd^2)*Std_Cost*Inv_Cost+IF(365/AQ$3+Safety_Stock/Avg_Dmd&gt;Plan_Shelf,(365/AQ$3+Safety_Stock/Avg_Dmd-Plan_Shelf)*Avg_Dmd*Std_Cost*AQ$3,0)+Avg_Dmd*365/AQ$3/2*Std_Cost*Inv_Cost+AQ$3*Setup</f>
        <v>28002.027018548626</v>
      </c>
      <c r="AR13" s="12">
        <f>(Sell_Price-Std_Cost)*(1-$D13)*Lost_Sale_Fact*Avg_Dmd*365+NORMSINV($D13)*SQRT(Dmd_StdDev^2*Leadtime+LT_StdDev^2*Avg_Dmd^2)*Std_Cost*Inv_Cost+IF(365/AR$3+Safety_Stock/Avg_Dmd&gt;Plan_Shelf,(365/AR$3+Safety_Stock/Avg_Dmd-Plan_Shelf)*Avg_Dmd*Std_Cost*AR$3,0)+Avg_Dmd*365/AR$3/2*Std_Cost*Inv_Cost+AR$3*Setup</f>
        <v>28021.001377522985</v>
      </c>
      <c r="AS13" s="12">
        <f>(Sell_Price-Std_Cost)*(1-$D13)*Lost_Sale_Fact*Avg_Dmd*365+NORMSINV($D13)*SQRT(Dmd_StdDev^2*Leadtime+LT_StdDev^2*Avg_Dmd^2)*Std_Cost*Inv_Cost+IF(365/AS$3+Safety_Stock/Avg_Dmd&gt;Plan_Shelf,(365/AS$3+Safety_Stock/Avg_Dmd-Plan_Shelf)*Avg_Dmd*Std_Cost*AS$3,0)+Avg_Dmd*365/AS$3/2*Std_Cost*Inv_Cost+AS$3*Setup</f>
        <v>28046.367231181521</v>
      </c>
      <c r="AT13" s="12">
        <f>(Sell_Price-Std_Cost)*(1-$D13)*Lost_Sale_Fact*Avg_Dmd*365+NORMSINV($D13)*SQRT(Dmd_StdDev^2*Leadtime+LT_StdDev^2*Avg_Dmd^2)*Std_Cost*Inv_Cost+IF(365/AT$3+Safety_Stock/Avg_Dmd&gt;Plan_Shelf,(365/AT$3+Safety_Stock/Avg_Dmd-Plan_Shelf)*Avg_Dmd*Std_Cost*AT$3,0)+Avg_Dmd*365/AT$3/2*Std_Cost*Inv_Cost+AT$3*Setup</f>
        <v>28077.668044189653</v>
      </c>
      <c r="AU13" s="12">
        <f>(Sell_Price-Std_Cost)*(1-$D13)*Lost_Sale_Fact*Avg_Dmd*365+NORMSINV($D13)*SQRT(Dmd_StdDev^2*Leadtime+LT_StdDev^2*Avg_Dmd^2)*Std_Cost*Inv_Cost+IF(365/AU$3+Safety_Stock/Avg_Dmd&gt;Plan_Shelf,(365/AU$3+Safety_Stock/Avg_Dmd-Plan_Shelf)*Avg_Dmd*Std_Cost*AU$3,0)+Avg_Dmd*365/AU$3/2*Std_Cost*Inv_Cost+AU$3*Setup</f>
        <v>28114.489749616008</v>
      </c>
      <c r="AV13" s="12">
        <f>(Sell_Price-Std_Cost)*(1-$D13)*Lost_Sale_Fact*Avg_Dmd*365+NORMSINV($D13)*SQRT(Dmd_StdDev^2*Leadtime+LT_StdDev^2*Avg_Dmd^2)*Std_Cost*Inv_Cost+IF(365/AV$3+Safety_Stock/Avg_Dmd&gt;Plan_Shelf,(365/AV$3+Safety_Stock/Avg_Dmd-Plan_Shelf)*Avg_Dmd*Std_Cost*AV$3,0)+Avg_Dmd*365/AV$3/2*Std_Cost*Inv_Cost+AV$3*Setup</f>
        <v>28156.45592297753</v>
      </c>
      <c r="AW13" s="12">
        <f>(Sell_Price-Std_Cost)*(1-$D13)*Lost_Sale_Fact*Avg_Dmd*365+NORMSINV($D13)*SQRT(Dmd_StdDev^2*Leadtime+LT_StdDev^2*Avg_Dmd^2)*Std_Cost*Inv_Cost+IF(365/AW$3+Safety_Stock/Avg_Dmd&gt;Plan_Shelf,(365/AW$3+Safety_Stock/Avg_Dmd-Plan_Shelf)*Avg_Dmd*Std_Cost*AW$3,0)+Avg_Dmd*365/AW$3/2*Std_Cost*Inv_Cost+AW$3*Setup</f>
        <v>28203.223599745208</v>
      </c>
      <c r="AX13" s="12">
        <f>(Sell_Price-Std_Cost)*(1-$D13)*Lost_Sale_Fact*Avg_Dmd*365+NORMSINV($D13)*SQRT(Dmd_StdDev^2*Leadtime+LT_StdDev^2*Avg_Dmd^2)*Std_Cost*Inv_Cost+IF(365/AX$3+Safety_Stock/Avg_Dmd&gt;Plan_Shelf,(365/AX$3+Safety_Stock/Avg_Dmd-Plan_Shelf)*Avg_Dmd*Std_Cost*AX$3,0)+Avg_Dmd*365/AX$3/2*Std_Cost*Inv_Cost+AX$3*Setup</f>
        <v>28254.47963839255</v>
      </c>
      <c r="AY13" s="12">
        <f>(Sell_Price-Std_Cost)*(1-$D13)*Lost_Sale_Fact*Avg_Dmd*365+NORMSINV($D13)*SQRT(Dmd_StdDev^2*Leadtime+LT_StdDev^2*Avg_Dmd^2)*Std_Cost*Inv_Cost+IF(365/AY$3+Safety_Stock/Avg_Dmd&gt;Plan_Shelf,(365/AY$3+Safety_Stock/Avg_Dmd-Plan_Shelf)*Avg_Dmd*Std_Cost*AY$3,0)+Avg_Dmd*365/AY$3/2*Std_Cost*Inv_Cost+AY$3*Setup</f>
        <v>28309.937547735753</v>
      </c>
      <c r="AZ13" s="12">
        <f>(Sell_Price-Std_Cost)*(1-$D13)*Lost_Sale_Fact*Avg_Dmd*365+NORMSINV($D13)*SQRT(Dmd_StdDev^2*Leadtime+LT_StdDev^2*Avg_Dmd^2)*Std_Cost*Inv_Cost+IF(365/AZ$3+Safety_Stock/Avg_Dmd&gt;Plan_Shelf,(365/AZ$3+Safety_Stock/Avg_Dmd-Plan_Shelf)*Avg_Dmd*Std_Cost*AZ$3,0)+Avg_Dmd*365/AZ$3/2*Std_Cost*Inv_Cost+AZ$3*Setup</f>
        <v>28369.334710856318</v>
      </c>
      <c r="BA13" s="12">
        <f>(Sell_Price-Std_Cost)*(1-$D13)*Lost_Sale_Fact*Avg_Dmd*365+NORMSINV($D13)*SQRT(Dmd_StdDev^2*Leadtime+LT_StdDev^2*Avg_Dmd^2)*Std_Cost*Inv_Cost+IF(365/BA$3+Safety_Stock/Avg_Dmd&gt;Plan_Shelf,(365/BA$3+Safety_Stock/Avg_Dmd-Plan_Shelf)*Avg_Dmd*Std_Cost*BA$3,0)+Avg_Dmd*365/BA$3/2*Std_Cost*Inv_Cost+BA$3*Setup</f>
        <v>28432.429948951558</v>
      </c>
      <c r="BB13" s="12">
        <f>(Sell_Price-Std_Cost)*(1-$D13)*Lost_Sale_Fact*Avg_Dmd*365+NORMSINV($D13)*SQRT(Dmd_StdDev^2*Leadtime+LT_StdDev^2*Avg_Dmd^2)*Std_Cost*Inv_Cost+IF(365/BB$3+Safety_Stock/Avg_Dmd&gt;Plan_Shelf,(365/BB$3+Safety_Stock/Avg_Dmd-Plan_Shelf)*Avg_Dmd*Std_Cost*BB$3,0)+Avg_Dmd*365/BB$3/2*Std_Cost*Inv_Cost+BB$3*Setup</f>
        <v>28499.001377522985</v>
      </c>
      <c r="BC13" s="12">
        <f>(Sell_Price-Std_Cost)*(1-$D13)*Lost_Sale_Fact*Avg_Dmd*365+NORMSINV($D13)*SQRT(Dmd_StdDev^2*Leadtime+LT_StdDev^2*Avg_Dmd^2)*Std_Cost*Inv_Cost+IF(365/BC$3+Safety_Stock/Avg_Dmd&gt;Plan_Shelf,(365/BC$3+Safety_Stock/Avg_Dmd-Plan_Shelf)*Avg_Dmd*Std_Cost*BC$3,0)+Avg_Dmd*365/BC$3/2*Std_Cost*Inv_Cost+BC$3*Setup</f>
        <v>28568.844514777888</v>
      </c>
      <c r="BD13" s="12">
        <f>(Sell_Price-Std_Cost)*(1-$D13)*Lost_Sale_Fact*Avg_Dmd*365+NORMSINV($D13)*SQRT(Dmd_StdDev^2*Leadtime+LT_StdDev^2*Avg_Dmd^2)*Std_Cost*Inv_Cost+IF(365/BD$3+Safety_Stock/Avg_Dmd&gt;Plan_Shelf,(365/BD$3+Safety_Stock/Avg_Dmd-Plan_Shelf)*Avg_Dmd*Std_Cost*BD$3,0)+Avg_Dmd*365/BD$3/2*Std_Cost*Inv_Cost+BD$3*Setup</f>
        <v>28641.770608292216</v>
      </c>
      <c r="BE13" s="12">
        <f>(Sell_Price-Std_Cost)*(1-$D13)*Lost_Sale_Fact*Avg_Dmd*365+NORMSINV($D13)*SQRT(Dmd_StdDev^2*Leadtime+LT_StdDev^2*Avg_Dmd^2)*Std_Cost*Inv_Cost+IF(365/BE$3+Safety_Stock/Avg_Dmd&gt;Plan_Shelf,(365/BE$3+Safety_Stock/Avg_Dmd-Plan_Shelf)*Avg_Dmd*Std_Cost*BE$3,0)+Avg_Dmd*365/BE$3/2*Std_Cost*Inv_Cost+BE$3*Setup</f>
        <v>28717.605151107891</v>
      </c>
      <c r="BF13" s="12">
        <f>(Sell_Price-Std_Cost)*(1-$D13)*Lost_Sale_Fact*Avg_Dmd*365+NORMSINV($D13)*SQRT(Dmd_StdDev^2*Leadtime+LT_StdDev^2*Avg_Dmd^2)*Std_Cost*Inv_Cost+IF(365/BF$3+Safety_Stock/Avg_Dmd&gt;Plan_Shelf,(365/BF$3+Safety_Stock/Avg_Dmd-Plan_Shelf)*Avg_Dmd*Std_Cost*BF$3,0)+Avg_Dmd*365/BF$3/2*Std_Cost*Inv_Cost+BF$3*Setup</f>
        <v>28796.186562708172</v>
      </c>
      <c r="BG13" s="12">
        <f>(Sell_Price-Std_Cost)*(1-$D13)*Lost_Sale_Fact*Avg_Dmd*365+NORMSINV($D13)*SQRT(Dmd_StdDev^2*Leadtime+LT_StdDev^2*Avg_Dmd^2)*Std_Cost*Inv_Cost+IF(365/BG$3+Safety_Stock/Avg_Dmd&gt;Plan_Shelf,(365/BG$3+Safety_Stock/Avg_Dmd-Plan_Shelf)*Avg_Dmd*Std_Cost*BG$3,0)+Avg_Dmd*365/BG$3/2*Std_Cost*Inv_Cost+BG$3*Setup</f>
        <v>28877.365013886621</v>
      </c>
      <c r="BH13" s="12">
        <f>(Sell_Price-Std_Cost)*(1-$D13)*Lost_Sale_Fact*Avg_Dmd*365+NORMSINV($D13)*SQRT(Dmd_StdDev^2*Leadtime+LT_StdDev^2*Avg_Dmd^2)*Std_Cost*Inv_Cost+IF(365/BH$3+Safety_Stock/Avg_Dmd&gt;Plan_Shelf,(365/BH$3+Safety_Stock/Avg_Dmd-Plan_Shelf)*Avg_Dmd*Std_Cost*BH$3,0)+Avg_Dmd*365/BH$3/2*Std_Cost*Inv_Cost+BH$3*Setup</f>
        <v>28961.001377522985</v>
      </c>
      <c r="BI13" s="12">
        <f>(Sell_Price-Std_Cost)*(1-$D13)*Lost_Sale_Fact*Avg_Dmd*365+NORMSINV($D13)*SQRT(Dmd_StdDev^2*Leadtime+LT_StdDev^2*Avg_Dmd^2)*Std_Cost*Inv_Cost+IF(365/BI$3+Safety_Stock/Avg_Dmd&gt;Plan_Shelf,(365/BI$3+Safety_Stock/Avg_Dmd-Plan_Shelf)*Avg_Dmd*Std_Cost*BI$3,0)+Avg_Dmd*365/BI$3/2*Std_Cost*Inv_Cost+BI$3*Setup</f>
        <v>29046.966289803688</v>
      </c>
      <c r="BJ13" s="12">
        <f>(Sell_Price-Std_Cost)*(1-$D13)*Lost_Sale_Fact*Avg_Dmd*365+NORMSINV($D13)*SQRT(Dmd_StdDev^2*Leadtime+LT_StdDev^2*Avg_Dmd^2)*Std_Cost*Inv_Cost+IF(365/BJ$3+Safety_Stock/Avg_Dmd&gt;Plan_Shelf,(365/BJ$3+Safety_Stock/Avg_Dmd-Plan_Shelf)*Avg_Dmd*Std_Cost*BJ$3,0)+Avg_Dmd*365/BJ$3/2*Std_Cost*Inv_Cost+BJ$3*Setup</f>
        <v>29135.139308557467</v>
      </c>
      <c r="BK13" s="12">
        <f>(Sell_Price-Std_Cost)*(1-$D13)*Lost_Sale_Fact*Avg_Dmd*365+NORMSINV($D13)*SQRT(Dmd_StdDev^2*Leadtime+LT_StdDev^2*Avg_Dmd^2)*Std_Cost*Inv_Cost+IF(365/BK$3+Safety_Stock/Avg_Dmd&gt;Plan_Shelf,(365/BK$3+Safety_Stock/Avg_Dmd-Plan_Shelf)*Avg_Dmd*Std_Cost*BK$3,0)+Avg_Dmd*365/BK$3/2*Std_Cost*Inv_Cost+BK$3*Setup</f>
        <v>29225.408157184003</v>
      </c>
      <c r="BL13" s="12">
        <f>(Sell_Price-Std_Cost)*(1-$D13)*Lost_Sale_Fact*Avg_Dmd*365+NORMSINV($D13)*SQRT(Dmd_StdDev^2*Leadtime+LT_StdDev^2*Avg_Dmd^2)*Std_Cost*Inv_Cost+IF(365/BL$3+Safety_Stock/Avg_Dmd&gt;Plan_Shelf,(365/BL$3+Safety_Stock/Avg_Dmd-Plan_Shelf)*Avg_Dmd*Std_Cost*BL$3,0)+Avg_Dmd*365/BL$3/2*Std_Cost*Inv_Cost+BL$3*Setup</f>
        <v>29317.668044189653</v>
      </c>
      <c r="BM13" s="12">
        <f>(Sell_Price-Std_Cost)*(1-$D13)*Lost_Sale_Fact*Avg_Dmd*365+NORMSINV($D13)*SQRT(Dmd_StdDev^2*Leadtime+LT_StdDev^2*Avg_Dmd^2)*Std_Cost*Inv_Cost+IF(365/BM$3+Safety_Stock/Avg_Dmd&gt;Plan_Shelf,(365/BM$3+Safety_Stock/Avg_Dmd-Plan_Shelf)*Avg_Dmd*Std_Cost*BM$3,0)+Avg_Dmd*365/BM$3/2*Std_Cost*Inv_Cost+BM$3*Setup</f>
        <v>29411.821049654132</v>
      </c>
      <c r="BN13" s="12">
        <f>(Sell_Price-Std_Cost)*(1-$D13)*Lost_Sale_Fact*Avg_Dmd*365+NORMSINV($D13)*SQRT(Dmd_StdDev^2*Leadtime+LT_StdDev^2*Avg_Dmd^2)*Std_Cost*Inv_Cost+IF(365/BN$3+Safety_Stock/Avg_Dmd&gt;Plan_Shelf,(365/BN$3+Safety_Stock/Avg_Dmd-Plan_Shelf)*Avg_Dmd*Std_Cost*BN$3,0)+Avg_Dmd*365/BN$3/2*Std_Cost*Inv_Cost+BN$3*Setup</f>
        <v>29507.775571071372</v>
      </c>
      <c r="BO13" s="12">
        <f>(Sell_Price-Std_Cost)*(1-$D13)*Lost_Sale_Fact*Avg_Dmd*365+NORMSINV($D13)*SQRT(Dmd_StdDev^2*Leadtime+LT_StdDev^2*Avg_Dmd^2)*Std_Cost*Inv_Cost+IF(365/BO$3+Safety_Stock/Avg_Dmd&gt;Plan_Shelf,(365/BO$3+Safety_Stock/Avg_Dmd-Plan_Shelf)*Avg_Dmd*Std_Cost*BO$3,0)+Avg_Dmd*365/BO$3/2*Std_Cost*Inv_Cost+BO$3*Setup</f>
        <v>29605.445821967431</v>
      </c>
      <c r="BP13" s="12">
        <f>(Sell_Price-Std_Cost)*(1-$D13)*Lost_Sale_Fact*Avg_Dmd*365+NORMSINV($D13)*SQRT(Dmd_StdDev^2*Leadtime+LT_StdDev^2*Avg_Dmd^2)*Std_Cost*Inv_Cost+IF(365/BP$3+Safety_Stock/Avg_Dmd&gt;Plan_Shelf,(365/BP$3+Safety_Stock/Avg_Dmd-Plan_Shelf)*Avg_Dmd*Std_Cost*BP$3,0)+Avg_Dmd*365/BP$3/2*Std_Cost*Inv_Cost+BP$3*Setup</f>
        <v>29704.751377522985</v>
      </c>
      <c r="BQ13" s="12">
        <f>(Sell_Price-Std_Cost)*(1-$D13)*Lost_Sale_Fact*Avg_Dmd*365+NORMSINV($D13)*SQRT(Dmd_StdDev^2*Leadtime+LT_StdDev^2*Avg_Dmd^2)*Std_Cost*Inv_Cost+IF(365/BQ$3+Safety_Stock/Avg_Dmd&gt;Plan_Shelf,(365/BQ$3+Safety_Stock/Avg_Dmd-Plan_Shelf)*Avg_Dmd*Std_Cost*BQ$3,0)+Avg_Dmd*365/BQ$3/2*Std_Cost*Inv_Cost+BQ$3*Setup</f>
        <v>29805.616762138368</v>
      </c>
      <c r="BR13" s="12">
        <f>(Sell_Price-Std_Cost)*(1-$D13)*Lost_Sale_Fact*Avg_Dmd*365+NORMSINV($D13)*SQRT(Dmd_StdDev^2*Leadtime+LT_StdDev^2*Avg_Dmd^2)*Std_Cost*Inv_Cost+IF(365/BR$3+Safety_Stock/Avg_Dmd&gt;Plan_Shelf,(365/BR$3+Safety_Stock/Avg_Dmd-Plan_Shelf)*Avg_Dmd*Std_Cost*BR$3,0)+Avg_Dmd*365/BR$3/2*Std_Cost*Inv_Cost+BR$3*Setup</f>
        <v>29907.971074492682</v>
      </c>
      <c r="BS13" s="12">
        <f>(Sell_Price-Std_Cost)*(1-$D13)*Lost_Sale_Fact*Avg_Dmd*365+NORMSINV($D13)*SQRT(Dmd_StdDev^2*Leadtime+LT_StdDev^2*Avg_Dmd^2)*Std_Cost*Inv_Cost+IF(365/BS$3+Safety_Stock/Avg_Dmd&gt;Plan_Shelf,(365/BS$3+Safety_Stock/Avg_Dmd-Plan_Shelf)*Avg_Dmd*Std_Cost*BS$3,0)+Avg_Dmd*365/BS$3/2*Std_Cost*Inv_Cost+BS$3*Setup</f>
        <v>30011.747646179701</v>
      </c>
      <c r="BT13" s="12">
        <f>(Sell_Price-Std_Cost)*(1-$D13)*Lost_Sale_Fact*Avg_Dmd*365+NORMSINV($D13)*SQRT(Dmd_StdDev^2*Leadtime+LT_StdDev^2*Avg_Dmd^2)*Std_Cost*Inv_Cost+IF(365/BT$3+Safety_Stock/Avg_Dmd&gt;Plan_Shelf,(365/BT$3+Safety_Stock/Avg_Dmd-Plan_Shelf)*Avg_Dmd*Std_Cost*BT$3,0)+Avg_Dmd*365/BT$3/2*Std_Cost*Inv_Cost+BT$3*Setup</f>
        <v>30116.88373046416</v>
      </c>
      <c r="BU13" s="12">
        <f>(Sell_Price-Std_Cost)*(1-$D13)*Lost_Sale_Fact*Avg_Dmd*365+NORMSINV($D13)*SQRT(Dmd_StdDev^2*Leadtime+LT_StdDev^2*Avg_Dmd^2)*Std_Cost*Inv_Cost+IF(365/BU$3+Safety_Stock/Avg_Dmd&gt;Plan_Shelf,(365/BU$3+Safety_Stock/Avg_Dmd-Plan_Shelf)*Avg_Dmd*Std_Cost*BU$3,0)+Avg_Dmd*365/BU$3/2*Std_Cost*Inv_Cost+BU$3*Setup</f>
        <v>30223.320218102694</v>
      </c>
      <c r="BV13" s="12">
        <f>(Sell_Price-Std_Cost)*(1-$D13)*Lost_Sale_Fact*Avg_Dmd*365+NORMSINV($D13)*SQRT(Dmd_StdDev^2*Leadtime+LT_StdDev^2*Avg_Dmd^2)*Std_Cost*Inv_Cost+IF(365/BV$3+Safety_Stock/Avg_Dmd&gt;Plan_Shelf,(365/BV$3+Safety_Stock/Avg_Dmd-Plan_Shelf)*Avg_Dmd*Std_Cost*BV$3,0)+Avg_Dmd*365/BV$3/2*Std_Cost*Inv_Cost+BV$3*Setup</f>
        <v>30331.001377522985</v>
      </c>
      <c r="BW13" s="12">
        <f>(Sell_Price-Std_Cost)*(1-$D13)*Lost_Sale_Fact*Avg_Dmd*365+NORMSINV($D13)*SQRT(Dmd_StdDev^2*Leadtime+LT_StdDev^2*Avg_Dmd^2)*Std_Cost*Inv_Cost+IF(365/BW$3+Safety_Stock/Avg_Dmd&gt;Plan_Shelf,(365/BW$3+Safety_Stock/Avg_Dmd-Plan_Shelf)*Avg_Dmd*Std_Cost*BW$3,0)+Avg_Dmd*365/BW$3/2*Std_Cost*Inv_Cost+BW$3*Setup</f>
        <v>30439.874616959605</v>
      </c>
      <c r="BX13" s="12">
        <f>(Sell_Price-Std_Cost)*(1-$D13)*Lost_Sale_Fact*Avg_Dmd*365+NORMSINV($D13)*SQRT(Dmd_StdDev^2*Leadtime+LT_StdDev^2*Avg_Dmd^2)*Std_Cost*Inv_Cost+IF(365/BX$3+Safety_Stock/Avg_Dmd&gt;Plan_Shelf,(365/BX$3+Safety_Stock/Avg_Dmd-Plan_Shelf)*Avg_Dmd*Std_Cost*BX$3,0)+Avg_Dmd*365/BX$3/2*Std_Cost*Inv_Cost+BX$3*Setup</f>
        <v>30549.890266411872</v>
      </c>
      <c r="BY13" s="12">
        <f>(Sell_Price-Std_Cost)*(1-$D13)*Lost_Sale_Fact*Avg_Dmd*365+NORMSINV($D13)*SQRT(Dmd_StdDev^2*Leadtime+LT_StdDev^2*Avg_Dmd^2)*Std_Cost*Inv_Cost+IF(365/BY$3+Safety_Stock/Avg_Dmd&gt;Plan_Shelf,(365/BY$3+Safety_Stock/Avg_Dmd-Plan_Shelf)*Avg_Dmd*Std_Cost*BY$3,0)+Avg_Dmd*365/BY$3/2*Std_Cost*Inv_Cost+BY$3*Setup</f>
        <v>30661.001377522985</v>
      </c>
      <c r="BZ13" s="12">
        <f>(Sell_Price-Std_Cost)*(1-$D13)*Lost_Sale_Fact*Avg_Dmd*365+NORMSINV($D13)*SQRT(Dmd_StdDev^2*Leadtime+LT_StdDev^2*Avg_Dmd^2)*Std_Cost*Inv_Cost+IF(365/BZ$3+Safety_Stock/Avg_Dmd&gt;Plan_Shelf,(365/BZ$3+Safety_Stock/Avg_Dmd-Plan_Shelf)*Avg_Dmd*Std_Cost*BZ$3,0)+Avg_Dmd*365/BZ$3/2*Std_Cost*Inv_Cost+BZ$3*Setup</f>
        <v>30773.163539685149</v>
      </c>
      <c r="CA13" s="12">
        <f>(Sell_Price-Std_Cost)*(1-$D13)*Lost_Sale_Fact*Avg_Dmd*365+NORMSINV($D13)*SQRT(Dmd_StdDev^2*Leadtime+LT_StdDev^2*Avg_Dmd^2)*Std_Cost*Inv_Cost+IF(365/CA$3+Safety_Stock/Avg_Dmd&gt;Plan_Shelf,(365/CA$3+Safety_Stock/Avg_Dmd-Plan_Shelf)*Avg_Dmd*Std_Cost*CA$3,0)+Avg_Dmd*365/CA$3/2*Std_Cost*Inv_Cost+CA$3*Setup</f>
        <v>30886.334710856318</v>
      </c>
      <c r="CB13" s="12">
        <f>(Sell_Price-Std_Cost)*(1-$D13)*Lost_Sale_Fact*Avg_Dmd*365+NORMSINV($D13)*SQRT(Dmd_StdDev^2*Leadtime+LT_StdDev^2*Avg_Dmd^2)*Std_Cost*Inv_Cost+IF(365/CB$3+Safety_Stock/Avg_Dmd&gt;Plan_Shelf,(365/CB$3+Safety_Stock/Avg_Dmd-Plan_Shelf)*Avg_Dmd*Std_Cost*CB$3,0)+Avg_Dmd*365/CB$3/2*Std_Cost*Inv_Cost+CB$3*Setup</f>
        <v>31000.475061733512</v>
      </c>
      <c r="CC13" s="12">
        <f>(Sell_Price-Std_Cost)*(1-$D13)*Lost_Sale_Fact*Avg_Dmd*365+NORMSINV($D13)*SQRT(Dmd_StdDev^2*Leadtime+LT_StdDev^2*Avg_Dmd^2)*Std_Cost*Inv_Cost+IF(365/CC$3+Safety_Stock/Avg_Dmd&gt;Plan_Shelf,(365/CC$3+Safety_Stock/Avg_Dmd-Plan_Shelf)*Avg_Dmd*Std_Cost*CC$3,0)+Avg_Dmd*365/CC$3/2*Std_Cost*Inv_Cost+CC$3*Setup</f>
        <v>31115.546832068441</v>
      </c>
      <c r="CD13" s="12">
        <f>(Sell_Price-Std_Cost)*(1-$D13)*Lost_Sale_Fact*Avg_Dmd*365+NORMSINV($D13)*SQRT(Dmd_StdDev^2*Leadtime+LT_StdDev^2*Avg_Dmd^2)*Std_Cost*Inv_Cost+IF(365/CD$3+Safety_Stock/Avg_Dmd&gt;Plan_Shelf,(365/CD$3+Safety_Stock/Avg_Dmd-Plan_Shelf)*Avg_Dmd*Std_Cost*CD$3,0)+Avg_Dmd*365/CD$3/2*Std_Cost*Inv_Cost+CD$3*Setup</f>
        <v>31231.514198035806</v>
      </c>
      <c r="CE13" s="12">
        <f>(Sell_Price-Std_Cost)*(1-$D13)*Lost_Sale_Fact*Avg_Dmd*365+NORMSINV($D13)*SQRT(Dmd_StdDev^2*Leadtime+LT_StdDev^2*Avg_Dmd^2)*Std_Cost*Inv_Cost+IF(365/CE$3+Safety_Stock/Avg_Dmd&gt;Plan_Shelf,(365/CE$3+Safety_Stock/Avg_Dmd-Plan_Shelf)*Avg_Dmd*Std_Cost*CE$3,0)+Avg_Dmd*365/CE$3/2*Std_Cost*Inv_Cost+CE$3*Setup</f>
        <v>31348.343149674885</v>
      </c>
      <c r="CF13" s="12">
        <f>(Sell_Price-Std_Cost)*(1-$D13)*Lost_Sale_Fact*Avg_Dmd*365+NORMSINV($D13)*SQRT(Dmd_StdDev^2*Leadtime+LT_StdDev^2*Avg_Dmd^2)*Std_Cost*Inv_Cost+IF(365/CF$3+Safety_Stock/Avg_Dmd&gt;Plan_Shelf,(365/CF$3+Safety_Stock/Avg_Dmd-Plan_Shelf)*Avg_Dmd*Std_Cost*CF$3,0)+Avg_Dmd*365/CF$3/2*Std_Cost*Inv_Cost+CF$3*Setup</f>
        <v>31466.001377522985</v>
      </c>
      <c r="CG13" s="12">
        <f>(Sell_Price-Std_Cost)*(1-$D13)*Lost_Sale_Fact*Avg_Dmd*365+NORMSINV($D13)*SQRT(Dmd_StdDev^2*Leadtime+LT_StdDev^2*Avg_Dmd^2)*Std_Cost*Inv_Cost+IF(365/CG$3+Safety_Stock/Avg_Dmd&gt;Plan_Shelf,(365/CG$3+Safety_Stock/Avg_Dmd-Plan_Shelf)*Avg_Dmd*Std_Cost*CG$3,0)+Avg_Dmd*365/CG$3/2*Std_Cost*Inv_Cost+CG$3*Setup</f>
        <v>31584.45816764644</v>
      </c>
      <c r="CH13" s="12">
        <f>(Sell_Price-Std_Cost)*(1-$D13)*Lost_Sale_Fact*Avg_Dmd*365+NORMSINV($D13)*SQRT(Dmd_StdDev^2*Leadtime+LT_StdDev^2*Avg_Dmd^2)*Std_Cost*Inv_Cost+IF(365/CH$3+Safety_Stock/Avg_Dmd&gt;Plan_Shelf,(365/CH$3+Safety_Stock/Avg_Dmd-Plan_Shelf)*Avg_Dmd*Std_Cost*CH$3,0)+Avg_Dmd*365/CH$3/2*Std_Cost*Inv_Cost+CH$3*Setup</f>
        <v>31703.684304352253</v>
      </c>
      <c r="CI13" s="12">
        <f>(Sell_Price-Std_Cost)*(1-$D13)*Lost_Sale_Fact*Avg_Dmd*365+NORMSINV($D13)*SQRT(Dmd_StdDev^2*Leadtime+LT_StdDev^2*Avg_Dmd^2)*Std_Cost*Inv_Cost+IF(365/CI$3+Safety_Stock/Avg_Dmd&gt;Plan_Shelf,(365/CI$3+Safety_Stock/Avg_Dmd-Plan_Shelf)*Avg_Dmd*Std_Cost*CI$3,0)+Avg_Dmd*365/CI$3/2*Std_Cost*Inv_Cost+CI$3*Setup</f>
        <v>31823.651979932623</v>
      </c>
      <c r="CJ13" s="12">
        <f>(Sell_Price-Std_Cost)*(1-$D13)*Lost_Sale_Fact*Avg_Dmd*365+NORMSINV($D13)*SQRT(Dmd_StdDev^2*Leadtime+LT_StdDev^2*Avg_Dmd^2)*Std_Cost*Inv_Cost+IF(365/CJ$3+Safety_Stock/Avg_Dmd&gt;Plan_Shelf,(365/CJ$3+Safety_Stock/Avg_Dmd-Plan_Shelf)*Avg_Dmd*Std_Cost*CJ$3,0)+Avg_Dmd*365/CJ$3/2*Std_Cost*Inv_Cost+CJ$3*Setup</f>
        <v>31944.334710856318</v>
      </c>
      <c r="CK13" s="12">
        <f>(Sell_Price-Std_Cost)*(1-$D13)*Lost_Sale_Fact*Avg_Dmd*365+NORMSINV($D13)*SQRT(Dmd_StdDev^2*Leadtime+LT_StdDev^2*Avg_Dmd^2)*Std_Cost*Inv_Cost+IF(365/CK$3+Safety_Stock/Avg_Dmd&gt;Plan_Shelf,(365/CK$3+Safety_Stock/Avg_Dmd-Plan_Shelf)*Avg_Dmd*Std_Cost*CK$3,0)+Avg_Dmd*365/CK$3/2*Std_Cost*Inv_Cost+CK$3*Setup</f>
        <v>32065.707259875926</v>
      </c>
      <c r="CL13" s="12">
        <f>(Sell_Price-Std_Cost)*(1-$D13)*Lost_Sale_Fact*Avg_Dmd*365+NORMSINV($D13)*SQRT(Dmd_StdDev^2*Leadtime+LT_StdDev^2*Avg_Dmd^2)*Std_Cost*Inv_Cost+IF(365/CL$3+Safety_Stock/Avg_Dmd&gt;Plan_Shelf,(365/CL$3+Safety_Stock/Avg_Dmd-Plan_Shelf)*Avg_Dmd*Std_Cost*CL$3,0)+Avg_Dmd*365/CL$3/2*Std_Cost*Inv_Cost+CL$3*Setup</f>
        <v>32187.745563569497</v>
      </c>
      <c r="CM13" s="12">
        <f>(Sell_Price-Std_Cost)*(1-$D13)*Lost_Sale_Fact*Avg_Dmd*365+NORMSINV($D13)*SQRT(Dmd_StdDev^2*Leadtime+LT_StdDev^2*Avg_Dmd^2)*Std_Cost*Inv_Cost+IF(365/CM$3+Safety_Stock/Avg_Dmd&gt;Plan_Shelf,(365/CM$3+Safety_Stock/Avg_Dmd-Plan_Shelf)*Avg_Dmd*Std_Cost*CM$3,0)+Avg_Dmd*365/CM$3/2*Std_Cost*Inv_Cost+CM$3*Setup</f>
        <v>32310.426664879305</v>
      </c>
      <c r="CN13" s="12">
        <f>(Sell_Price-Std_Cost)*(1-$D13)*Lost_Sale_Fact*Avg_Dmd*365+NORMSINV($D13)*SQRT(Dmd_StdDev^2*Leadtime+LT_StdDev^2*Avg_Dmd^2)*Std_Cost*Inv_Cost+IF(365/CN$3+Safety_Stock/Avg_Dmd&gt;Plan_Shelf,(365/CN$3+Safety_Stock/Avg_Dmd-Plan_Shelf)*Avg_Dmd*Std_Cost*CN$3,0)+Avg_Dmd*365/CN$3/2*Std_Cost*Inv_Cost+CN$3*Setup</f>
        <v>32433.728650250257</v>
      </c>
      <c r="CO13" s="12">
        <f>(Sell_Price-Std_Cost)*(1-$D13)*Lost_Sale_Fact*Avg_Dmd*365+NORMSINV($D13)*SQRT(Dmd_StdDev^2*Leadtime+LT_StdDev^2*Avg_Dmd^2)*Std_Cost*Inv_Cost+IF(365/CO$3+Safety_Stock/Avg_Dmd&gt;Plan_Shelf,(365/CO$3+Safety_Stock/Avg_Dmd-Plan_Shelf)*Avg_Dmd*Std_Cost*CO$3,0)+Avg_Dmd*365/CO$3/2*Std_Cost*Inv_Cost+CO$3*Setup</f>
        <v>32557.630591006131</v>
      </c>
      <c r="CP13" s="12">
        <f>(Sell_Price-Std_Cost)*(1-$D13)*Lost_Sale_Fact*Avg_Dmd*365+NORMSINV($D13)*SQRT(Dmd_StdDev^2*Leadtime+LT_StdDev^2*Avg_Dmd^2)*Std_Cost*Inv_Cost+IF(365/CP$3+Safety_Stock/Avg_Dmd&gt;Plan_Shelf,(365/CP$3+Safety_Stock/Avg_Dmd-Plan_Shelf)*Avg_Dmd*Std_Cost*CP$3,0)+Avg_Dmd*365/CP$3/2*Std_Cost*Inv_Cost+CP$3*Setup</f>
        <v>32682.112488634095</v>
      </c>
      <c r="CQ13" s="12">
        <f>(Sell_Price-Std_Cost)*(1-$D13)*Lost_Sale_Fact*Avg_Dmd*365+NORMSINV($D13)*SQRT(Dmd_StdDev^2*Leadtime+LT_StdDev^2*Avg_Dmd^2)*Std_Cost*Inv_Cost+IF(365/CQ$3+Safety_Stock/Avg_Dmd&gt;Plan_Shelf,(365/CQ$3+Safety_Stock/Avg_Dmd-Plan_Shelf)*Avg_Dmd*Std_Cost*CQ$3,0)+Avg_Dmd*365/CQ$3/2*Std_Cost*Inv_Cost+CQ$3*Setup</f>
        <v>32807.155223676833</v>
      </c>
      <c r="CR13" s="12">
        <f>(Sell_Price-Std_Cost)*(1-$D13)*Lost_Sale_Fact*Avg_Dmd*365+NORMSINV($D13)*SQRT(Dmd_StdDev^2*Leadtime+LT_StdDev^2*Avg_Dmd^2)*Std_Cost*Inv_Cost+IF(365/CR$3+Safety_Stock/Avg_Dmd&gt;Plan_Shelf,(365/CR$3+Safety_Stock/Avg_Dmd-Plan_Shelf)*Avg_Dmd*Std_Cost*CR$3,0)+Avg_Dmd*365/CR$3/2*Std_Cost*Inv_Cost+CR$3*Setup</f>
        <v>32932.740507957773</v>
      </c>
      <c r="CS13" s="12">
        <f>(Sell_Price-Std_Cost)*(1-$D13)*Lost_Sale_Fact*Avg_Dmd*365+NORMSINV($D13)*SQRT(Dmd_StdDev^2*Leadtime+LT_StdDev^2*Avg_Dmd^2)*Std_Cost*Inv_Cost+IF(365/CS$3+Safety_Stock/Avg_Dmd&gt;Plan_Shelf,(365/CS$3+Safety_Stock/Avg_Dmd-Plan_Shelf)*Avg_Dmd*Std_Cost*CS$3,0)+Avg_Dmd*365/CS$3/2*Std_Cost*Inv_Cost+CS$3*Setup</f>
        <v>33058.850839888575</v>
      </c>
      <c r="CT13" s="12">
        <f>(Sell_Price-Std_Cost)*(1-$D13)*Lost_Sale_Fact*Avg_Dmd*365+NORMSINV($D13)*SQRT(Dmd_StdDev^2*Leadtime+LT_StdDev^2*Avg_Dmd^2)*Std_Cost*Inv_Cost+IF(365/CT$3+Safety_Stock/Avg_Dmd&gt;Plan_Shelf,(365/CT$3+Safety_Stock/Avg_Dmd-Plan_Shelf)*Avg_Dmd*Std_Cost*CT$3,0)+Avg_Dmd*365/CT$3/2*Std_Cost*Inv_Cost+CT$3*Setup</f>
        <v>33185.469462629364</v>
      </c>
      <c r="CU13" s="12">
        <f>(Sell_Price-Std_Cost)*(1-$D13)*Lost_Sale_Fact*Avg_Dmd*365+NORMSINV($D13)*SQRT(Dmd_StdDev^2*Leadtime+LT_StdDev^2*Avg_Dmd^2)*Std_Cost*Inv_Cost+IF(365/CU$3+Safety_Stock/Avg_Dmd&gt;Plan_Shelf,(365/CU$3+Safety_Stock/Avg_Dmd-Plan_Shelf)*Avg_Dmd*Std_Cost*CU$3,0)+Avg_Dmd*365/CU$3/2*Std_Cost*Inv_Cost+CU$3*Setup</f>
        <v>33312.580324891402</v>
      </c>
      <c r="CV13" s="12">
        <f>(Sell_Price-Std_Cost)*(1-$D13)*Lost_Sale_Fact*Avg_Dmd*365+NORMSINV($D13)*SQRT(Dmd_StdDev^2*Leadtime+LT_StdDev^2*Avg_Dmd^2)*Std_Cost*Inv_Cost+IF(365/CV$3+Safety_Stock/Avg_Dmd&gt;Plan_Shelf,(365/CV$3+Safety_Stock/Avg_Dmd-Plan_Shelf)*Avg_Dmd*Std_Cost*CV$3,0)+Avg_Dmd*365/CV$3/2*Std_Cost*Inv_Cost+CV$3*Setup</f>
        <v>33440.168044189653</v>
      </c>
      <c r="CW13" s="12">
        <f>(Sell_Price-Std_Cost)*(1-$D13)*Lost_Sale_Fact*Avg_Dmd*365+NORMSINV($D13)*SQRT(Dmd_StdDev^2*Leadtime+LT_StdDev^2*Avg_Dmd^2)*Std_Cost*Inv_Cost+IF(365/CW$3+Safety_Stock/Avg_Dmd&gt;Plan_Shelf,(365/CW$3+Safety_Stock/Avg_Dmd-Plan_Shelf)*Avg_Dmd*Std_Cost*CW$3,0)+Avg_Dmd*365/CW$3/2*Std_Cost*Inv_Cost+CW$3*Setup</f>
        <v>33568.217872368346</v>
      </c>
      <c r="CX13" s="12">
        <f>(Sell_Price-Std_Cost)*(1-$D13)*Lost_Sale_Fact*Avg_Dmd*365+NORMSINV($D13)*SQRT(Dmd_StdDev^2*Leadtime+LT_StdDev^2*Avg_Dmd^2)*Std_Cost*Inv_Cost+IF(365/CX$3+Safety_Stock/Avg_Dmd&gt;Plan_Shelf,(365/CX$3+Safety_Stock/Avg_Dmd-Plan_Shelf)*Avg_Dmd*Std_Cost*CX$3,0)+Avg_Dmd*365/CX$3/2*Std_Cost*Inv_Cost+CX$3*Setup</f>
        <v>33696.715663237272</v>
      </c>
      <c r="CY13" s="12">
        <f>(Sell_Price-Std_Cost)*(1-$D13)*Lost_Sale_Fact*Avg_Dmd*365+NORMSINV($D13)*SQRT(Dmd_StdDev^2*Leadtime+LT_StdDev^2*Avg_Dmd^2)*Std_Cost*Inv_Cost+IF(365/CY$3+Safety_Stock/Avg_Dmd&gt;Plan_Shelf,(365/CY$3+Safety_Stock/Avg_Dmd-Plan_Shelf)*Avg_Dmd*Std_Cost*CY$3,0)+Avg_Dmd*365/CY$3/2*Std_Cost*Inv_Cost+CY$3*Setup</f>
        <v>33825.647842169448</v>
      </c>
      <c r="CZ13" s="12">
        <f>(Sell_Price-Std_Cost)*(1-$D13)*Lost_Sale_Fact*Avg_Dmd*365+NORMSINV($D13)*SQRT(Dmd_StdDev^2*Leadtime+LT_StdDev^2*Avg_Dmd^2)*Std_Cost*Inv_Cost+IF(365/CZ$3+Safety_Stock/Avg_Dmd&gt;Plan_Shelf,(365/CZ$3+Safety_Stock/Avg_Dmd-Plan_Shelf)*Avg_Dmd*Std_Cost*CZ$3,0)+Avg_Dmd*365/CZ$3/2*Std_Cost*Inv_Cost+CZ$3*Setup</f>
        <v>33955.001377522989</v>
      </c>
      <c r="DA13" s="28">
        <f t="shared" si="0"/>
        <v>27985.325701847309</v>
      </c>
      <c r="DB13" s="43">
        <f t="shared" si="1"/>
        <v>0.99</v>
      </c>
    </row>
    <row r="14" spans="1:108" ht="14.1" customHeight="1" x14ac:dyDescent="0.25">
      <c r="A14" s="53"/>
      <c r="B14" s="52">
        <v>0.98</v>
      </c>
      <c r="C14" s="52"/>
      <c r="D14" s="9">
        <v>0.98899999999999999</v>
      </c>
      <c r="E14" s="12">
        <f>(Sell_Price-Std_Cost)*(1-$D14)*Lost_Sale_Fact*Avg_Dmd*365+NORMSINV($D14)*SQRT(Dmd_StdDev^2*Leadtime+LT_StdDev^2*Avg_Dmd^2)*Std_Cost*Inv_Cost+IF(365/E$3+Safety_Stock/Avg_Dmd&gt;Plan_Shelf,(365/E$3+Safety_Stock/Avg_Dmd-Plan_Shelf)*Avg_Dmd*Std_Cost*E$3,0)+Avg_Dmd*365/E$3/2*Std_Cost*Inv_Cost+E$3*Setup</f>
        <v>1328196.762055502</v>
      </c>
      <c r="F14" s="12">
        <f>(Sell_Price-Std_Cost)*(1-$D14)*Lost_Sale_Fact*Avg_Dmd*365+NORMSINV($D14)*SQRT(Dmd_StdDev^2*Leadtime+LT_StdDev^2*Avg_Dmd^2)*Std_Cost*Inv_Cost+IF(365/F$3+Safety_Stock/Avg_Dmd&gt;Plan_Shelf,(365/F$3+Safety_Stock/Avg_Dmd-Plan_Shelf)*Avg_Dmd*Std_Cost*F$3,0)+Avg_Dmd*365/F$3/2*Std_Cost*Inv_Cost+F$3*Setup</f>
        <v>1165042.9248894947</v>
      </c>
      <c r="G14" s="12">
        <f>(Sell_Price-Std_Cost)*(1-$D14)*Lost_Sale_Fact*Avg_Dmd*365+NORMSINV($D14)*SQRT(Dmd_StdDev^2*Leadtime+LT_StdDev^2*Avg_Dmd^2)*Std_Cost*Inv_Cost+IF(365/G$3+Safety_Stock/Avg_Dmd&gt;Plan_Shelf,(365/G$3+Safety_Stock/Avg_Dmd-Plan_Shelf)*Avg_Dmd*Std_Cost*G$3,0)+Avg_Dmd*365/G$3/2*Std_Cost*Inv_Cost+G$3*Setup</f>
        <v>1070022.4210568203</v>
      </c>
      <c r="H14" s="12">
        <f>(Sell_Price-Std_Cost)*(1-$D14)*Lost_Sale_Fact*Avg_Dmd*365+NORMSINV($D14)*SQRT(Dmd_StdDev^2*Leadtime+LT_StdDev^2*Avg_Dmd^2)*Std_Cost*Inv_Cost+IF(365/H$3+Safety_Stock/Avg_Dmd&gt;Plan_Shelf,(365/H$3+Safety_Stock/Avg_Dmd-Plan_Shelf)*Avg_Dmd*Std_Cost*H$3,0)+Avg_Dmd*365/H$3/2*Std_Cost*Inv_Cost+H$3*Setup</f>
        <v>992035.25055747957</v>
      </c>
      <c r="I14" s="12">
        <f>(Sell_Price-Std_Cost)*(1-$D14)*Lost_Sale_Fact*Avg_Dmd*365+NORMSINV($D14)*SQRT(Dmd_StdDev^2*Leadtime+LT_StdDev^2*Avg_Dmd^2)*Std_Cost*Inv_Cost+IF(365/I$3+Safety_Stock/Avg_Dmd&gt;Plan_Shelf,(365/I$3+Safety_Stock/Avg_Dmd-Plan_Shelf)*Avg_Dmd*Std_Cost*I$3,0)+Avg_Dmd*365/I$3/2*Std_Cost*Inv_Cost+I$3*Setup</f>
        <v>920861.41339147196</v>
      </c>
      <c r="J14" s="12">
        <f>(Sell_Price-Std_Cost)*(1-$D14)*Lost_Sale_Fact*Avg_Dmd*365+NORMSINV($D14)*SQRT(Dmd_StdDev^2*Leadtime+LT_StdDev^2*Avg_Dmd^2)*Std_Cost*Inv_Cost+IF(365/J$3+Safety_Stock/Avg_Dmd&gt;Plan_Shelf,(365/J$3+Safety_Stock/Avg_Dmd-Plan_Shelf)*Avg_Dmd*Std_Cost*J$3,0)+Avg_Dmd*365/J$3/2*Std_Cost*Inv_Cost+J$3*Setup</f>
        <v>853094.24289213098</v>
      </c>
      <c r="K14" s="12">
        <f>(Sell_Price-Std_Cost)*(1-$D14)*Lost_Sale_Fact*Avg_Dmd*365+NORMSINV($D14)*SQRT(Dmd_StdDev^2*Leadtime+LT_StdDev^2*Avg_Dmd^2)*Std_Cost*Inv_Cost+IF(365/K$3+Safety_Stock/Avg_Dmd&gt;Plan_Shelf,(365/K$3+Safety_Stock/Avg_Dmd-Plan_Shelf)*Avg_Dmd*Std_Cost*K$3,0)+Avg_Dmd*365/K$3/2*Std_Cost*Inv_Cost+K$3*Setup</f>
        <v>787273.73905945686</v>
      </c>
      <c r="L14" s="12">
        <f>(Sell_Price-Std_Cost)*(1-$D14)*Lost_Sale_Fact*Avg_Dmd*365+NORMSINV($D14)*SQRT(Dmd_StdDev^2*Leadtime+LT_StdDev^2*Avg_Dmd^2)*Std_Cost*Inv_Cost+IF(365/L$3+Safety_Stock/Avg_Dmd&gt;Plan_Shelf,(365/L$3+Safety_Stock/Avg_Dmd-Plan_Shelf)*Avg_Dmd*Std_Cost*L$3,0)+Avg_Dmd*365/L$3/2*Std_Cost*Inv_Cost+L$3*Setup</f>
        <v>722669.90189344925</v>
      </c>
      <c r="M14" s="12">
        <f>(Sell_Price-Std_Cost)*(1-$D14)*Lost_Sale_Fact*Avg_Dmd*365+NORMSINV($D14)*SQRT(Dmd_StdDev^2*Leadtime+LT_StdDev^2*Avg_Dmd^2)*Std_Cost*Inv_Cost+IF(365/M$3+Safety_Stock/Avg_Dmd&gt;Plan_Shelf,(365/M$3+Safety_Stock/Avg_Dmd-Plan_Shelf)*Avg_Dmd*Std_Cost*M$3,0)+Avg_Dmd*365/M$3/2*Std_Cost*Inv_Cost+M$3*Setup</f>
        <v>658877.17583855288</v>
      </c>
      <c r="N14" s="12">
        <f>(Sell_Price-Std_Cost)*(1-$D14)*Lost_Sale_Fact*Avg_Dmd*365+NORMSINV($D14)*SQRT(Dmd_StdDev^2*Leadtime+LT_StdDev^2*Avg_Dmd^2)*Std_Cost*Inv_Cost+IF(365/N$3+Safety_Stock/Avg_Dmd&gt;Plan_Shelf,(365/N$3+Safety_Stock/Avg_Dmd-Plan_Shelf)*Avg_Dmd*Std_Cost*N$3,0)+Avg_Dmd*365/N$3/2*Std_Cost*Inv_Cost+N$3*Setup</f>
        <v>595652.22756143415</v>
      </c>
      <c r="O14" s="12">
        <f>(Sell_Price-Std_Cost)*(1-$D14)*Lost_Sale_Fact*Avg_Dmd*365+NORMSINV($D14)*SQRT(Dmd_StdDev^2*Leadtime+LT_StdDev^2*Avg_Dmd^2)*Std_Cost*Inv_Cost+IF(365/O$3+Safety_Stock/Avg_Dmd&gt;Plan_Shelf,(365/O$3+Safety_Stock/Avg_Dmd-Plan_Shelf)*Avg_Dmd*Std_Cost*O$3,0)+Avg_Dmd*365/O$3/2*Std_Cost*Inv_Cost+O$3*Setup</f>
        <v>532840.20857724466</v>
      </c>
      <c r="P14" s="12">
        <f>(Sell_Price-Std_Cost)*(1-$D14)*Lost_Sale_Fact*Avg_Dmd*365+NORMSINV($D14)*SQRT(Dmd_StdDev^2*Leadtime+LT_StdDev^2*Avg_Dmd^2)*Std_Cost*Inv_Cost+IF(365/P$3+Safety_Stock/Avg_Dmd&gt;Plan_Shelf,(365/P$3+Safety_Stock/Avg_Dmd-Plan_Shelf)*Avg_Dmd*Std_Cost*P$3,0)+Avg_Dmd*365/P$3/2*Std_Cost*Inv_Cost+P$3*Setup</f>
        <v>470337.88656275248</v>
      </c>
      <c r="Q14" s="12">
        <f>(Sell_Price-Std_Cost)*(1-$D14)*Lost_Sale_Fact*Avg_Dmd*365+NORMSINV($D14)*SQRT(Dmd_StdDev^2*Leadtime+LT_StdDev^2*Avg_Dmd^2)*Std_Cost*Inv_Cost+IF(365/Q$3+Safety_Stock/Avg_Dmd&gt;Plan_Shelf,(365/Q$3+Safety_Stock/Avg_Dmd-Plan_Shelf)*Avg_Dmd*Std_Cost*Q$3,0)+Avg_Dmd*365/Q$3/2*Std_Cost*Inv_Cost+Q$3*Setup</f>
        <v>408073.79298648849</v>
      </c>
      <c r="R14" s="12">
        <f>(Sell_Price-Std_Cost)*(1-$D14)*Lost_Sale_Fact*Avg_Dmd*365+NORMSINV($D14)*SQRT(Dmd_StdDev^2*Leadtime+LT_StdDev^2*Avg_Dmd^2)*Std_Cost*Inv_Cost+IF(365/R$3+Safety_Stock/Avg_Dmd&gt;Plan_Shelf,(365/R$3+Safety_Stock/Avg_Dmd-Plan_Shelf)*Avg_Dmd*Std_Cost*R$3,0)+Avg_Dmd*365/R$3/2*Std_Cost*Inv_Cost+R$3*Setup</f>
        <v>345996.87889740407</v>
      </c>
      <c r="S14" s="12">
        <f>(Sell_Price-Std_Cost)*(1-$D14)*Lost_Sale_Fact*Avg_Dmd*365+NORMSINV($D14)*SQRT(Dmd_StdDev^2*Leadtime+LT_StdDev^2*Avg_Dmd^2)*Std_Cost*Inv_Cost+IF(365/S$3+Safety_Stock/Avg_Dmd&gt;Plan_Shelf,(365/S$3+Safety_Stock/Avg_Dmd-Plan_Shelf)*Avg_Dmd*Std_Cost*S$3,0)+Avg_Dmd*365/S$3/2*Std_Cost*Inv_Cost+S$3*Setup</f>
        <v>284069.70839806303</v>
      </c>
      <c r="T14" s="12">
        <f>(Sell_Price-Std_Cost)*(1-$D14)*Lost_Sale_Fact*Avg_Dmd*365+NORMSINV($D14)*SQRT(Dmd_StdDev^2*Leadtime+LT_StdDev^2*Avg_Dmd^2)*Std_Cost*Inv_Cost+IF(365/T$3+Safety_Stock/Avg_Dmd&gt;Plan_Shelf,(365/T$3+Safety_Stock/Avg_Dmd-Plan_Shelf)*Avg_Dmd*Std_Cost*T$3,0)+Avg_Dmd*365/T$3/2*Std_Cost*Inv_Cost+T$3*Setup</f>
        <v>222264.2045653887</v>
      </c>
      <c r="U14" s="12">
        <f>(Sell_Price-Std_Cost)*(1-$D14)*Lost_Sale_Fact*Avg_Dmd*365+NORMSINV($D14)*SQRT(Dmd_StdDev^2*Leadtime+LT_StdDev^2*Avg_Dmd^2)*Std_Cost*Inv_Cost+IF(365/U$3+Safety_Stock/Avg_Dmd&gt;Plan_Shelf,(365/U$3+Safety_Stock/Avg_Dmd-Plan_Shelf)*Avg_Dmd*Std_Cost*U$3,0)+Avg_Dmd*365/U$3/2*Std_Cost*Inv_Cost+U$3*Setup</f>
        <v>160558.89681114574</v>
      </c>
      <c r="V14" s="12">
        <f>(Sell_Price-Std_Cost)*(1-$D14)*Lost_Sale_Fact*Avg_Dmd*365+NORMSINV($D14)*SQRT(Dmd_StdDev^2*Leadtime+LT_StdDev^2*Avg_Dmd^2)*Std_Cost*Inv_Cost+IF(365/V$3+Safety_Stock/Avg_Dmd&gt;Plan_Shelf,(365/V$3+Safety_Stock/Avg_Dmd-Plan_Shelf)*Avg_Dmd*Std_Cost*V$3,0)+Avg_Dmd*365/V$3/2*Std_Cost*Inv_Cost+V$3*Setup</f>
        <v>98937.085788929166</v>
      </c>
      <c r="W14" s="12">
        <f>(Sell_Price-Std_Cost)*(1-$D14)*Lost_Sale_Fact*Avg_Dmd*365+NORMSINV($D14)*SQRT(Dmd_StdDev^2*Leadtime+LT_StdDev^2*Avg_Dmd^2)*Std_Cost*Inv_Cost+IF(365/W$3+Safety_Stock/Avg_Dmd&gt;Plan_Shelf,(365/W$3+Safety_Stock/Avg_Dmd-Plan_Shelf)*Avg_Dmd*Std_Cost*W$3,0)+Avg_Dmd*365/W$3/2*Std_Cost*Inv_Cost+W$3*Setup</f>
        <v>37385.587804208037</v>
      </c>
      <c r="X14" s="12">
        <f>(Sell_Price-Std_Cost)*(1-$D14)*Lost_Sale_Fact*Avg_Dmd*365+NORMSINV($D14)*SQRT(Dmd_StdDev^2*Leadtime+LT_StdDev^2*Avg_Dmd^2)*Std_Cost*Inv_Cost+IF(365/X$3+Safety_Stock/Avg_Dmd&gt;Plan_Shelf,(365/X$3+Safety_Stock/Avg_Dmd-Plan_Shelf)*Avg_Dmd*Std_Cost*X$3,0)+Avg_Dmd*365/X$3/2*Std_Cost*Inv_Cost+X$3*Setup</f>
        <v>29970.599221509743</v>
      </c>
      <c r="Y14" s="12">
        <f>(Sell_Price-Std_Cost)*(1-$D14)*Lost_Sale_Fact*Avg_Dmd*365+NORMSINV($D14)*SQRT(Dmd_StdDev^2*Leadtime+LT_StdDev^2*Avg_Dmd^2)*Std_Cost*Inv_Cost+IF(365/Y$3+Safety_Stock/Avg_Dmd&gt;Plan_Shelf,(365/Y$3+Safety_Stock/Avg_Dmd-Plan_Shelf)*Avg_Dmd*Std_Cost*Y$3,0)+Avg_Dmd*365/Y$3/2*Std_Cost*Inv_Cost+Y$3*Setup</f>
        <v>29633.932554843075</v>
      </c>
      <c r="Z14" s="12">
        <f>(Sell_Price-Std_Cost)*(1-$D14)*Lost_Sale_Fact*Avg_Dmd*365+NORMSINV($D14)*SQRT(Dmd_StdDev^2*Leadtime+LT_StdDev^2*Avg_Dmd^2)*Std_Cost*Inv_Cost+IF(365/Z$3+Safety_Stock/Avg_Dmd&gt;Plan_Shelf,(365/Z$3+Safety_Stock/Avg_Dmd-Plan_Shelf)*Avg_Dmd*Std_Cost*Z$3,0)+Avg_Dmd*365/Z$3/2*Std_Cost*Inv_Cost+Z$3*Setup</f>
        <v>29341.508312418831</v>
      </c>
      <c r="AA14" s="12">
        <f>(Sell_Price-Std_Cost)*(1-$D14)*Lost_Sale_Fact*Avg_Dmd*365+NORMSINV($D14)*SQRT(Dmd_StdDev^2*Leadtime+LT_StdDev^2*Avg_Dmd^2)*Std_Cost*Inv_Cost+IF(365/AA$3+Safety_Stock/Avg_Dmd&gt;Plan_Shelf,(365/AA$3+Safety_Stock/Avg_Dmd-Plan_Shelf)*Avg_Dmd*Std_Cost*AA$3,0)+Avg_Dmd*365/AA$3/2*Std_Cost*Inv_Cost+AA$3*Setup</f>
        <v>29087.555743248871</v>
      </c>
      <c r="AB14" s="12">
        <f>(Sell_Price-Std_Cost)*(1-$D14)*Lost_Sale_Fact*Avg_Dmd*365+NORMSINV($D14)*SQRT(Dmd_StdDev^2*Leadtime+LT_StdDev^2*Avg_Dmd^2)*Std_Cost*Inv_Cost+IF(365/AB$3+Safety_Stock/Avg_Dmd&gt;Plan_Shelf,(365/AB$3+Safety_Stock/Avg_Dmd-Plan_Shelf)*Avg_Dmd*Std_Cost*AB$3,0)+Avg_Dmd*365/AB$3/2*Std_Cost*Inv_Cost+AB$3*Setup</f>
        <v>28867.265888176407</v>
      </c>
      <c r="AC14" s="12">
        <f>(Sell_Price-Std_Cost)*(1-$D14)*Lost_Sale_Fact*Avg_Dmd*365+NORMSINV($D14)*SQRT(Dmd_StdDev^2*Leadtime+LT_StdDev^2*Avg_Dmd^2)*Std_Cost*Inv_Cost+IF(365/AC$3+Safety_Stock/Avg_Dmd&gt;Plan_Shelf,(365/AC$3+Safety_Stock/Avg_Dmd-Plan_Shelf)*Avg_Dmd*Std_Cost*AC$3,0)+Avg_Dmd*365/AC$3/2*Std_Cost*Inv_Cost+AC$3*Setup</f>
        <v>28676.599221509743</v>
      </c>
      <c r="AD14" s="12">
        <f>(Sell_Price-Std_Cost)*(1-$D14)*Lost_Sale_Fact*Avg_Dmd*365+NORMSINV($D14)*SQRT(Dmd_StdDev^2*Leadtime+LT_StdDev^2*Avg_Dmd^2)*Std_Cost*Inv_Cost+IF(365/AD$3+Safety_Stock/Avg_Dmd&gt;Plan_Shelf,(365/AD$3+Safety_Stock/Avg_Dmd-Plan_Shelf)*Avg_Dmd*Std_Cost*AD$3,0)+Avg_Dmd*365/AD$3/2*Std_Cost*Inv_Cost+AD$3*Setup</f>
        <v>28512.137683048204</v>
      </c>
      <c r="AE14" s="12">
        <f>(Sell_Price-Std_Cost)*(1-$D14)*Lost_Sale_Fact*Avg_Dmd*365+NORMSINV($D14)*SQRT(Dmd_StdDev^2*Leadtime+LT_StdDev^2*Avg_Dmd^2)*Std_Cost*Inv_Cost+IF(365/AE$3+Safety_Stock/Avg_Dmd&gt;Plan_Shelf,(365/AE$3+Safety_Stock/Avg_Dmd-Plan_Shelf)*Avg_Dmd*Std_Cost*AE$3,0)+Avg_Dmd*365/AE$3/2*Std_Cost*Inv_Cost+AE$3*Setup</f>
        <v>28370.969591880115</v>
      </c>
      <c r="AF14" s="12">
        <f>(Sell_Price-Std_Cost)*(1-$D14)*Lost_Sale_Fact*Avg_Dmd*365+NORMSINV($D14)*SQRT(Dmd_StdDev^2*Leadtime+LT_StdDev^2*Avg_Dmd^2)*Std_Cost*Inv_Cost+IF(365/AF$3+Safety_Stock/Avg_Dmd&gt;Plan_Shelf,(365/AF$3+Safety_Stock/Avg_Dmd-Plan_Shelf)*Avg_Dmd*Std_Cost*AF$3,0)+Avg_Dmd*365/AF$3/2*Std_Cost*Inv_Cost+AF$3*Setup</f>
        <v>28250.599221509743</v>
      </c>
      <c r="AG14" s="12">
        <f>(Sell_Price-Std_Cost)*(1-$D14)*Lost_Sale_Fact*Avg_Dmd*365+NORMSINV($D14)*SQRT(Dmd_StdDev^2*Leadtime+LT_StdDev^2*Avg_Dmd^2)*Std_Cost*Inv_Cost+IF(365/AG$3+Safety_Stock/Avg_Dmd&gt;Plan_Shelf,(365/AG$3+Safety_Stock/Avg_Dmd-Plan_Shelf)*Avg_Dmd*Std_Cost*AG$3,0)+Avg_Dmd*365/AG$3/2*Std_Cost*Inv_Cost+AG$3*Setup</f>
        <v>28148.875083578707</v>
      </c>
      <c r="AH14" s="12">
        <f>(Sell_Price-Std_Cost)*(1-$D14)*Lost_Sale_Fact*Avg_Dmd*365+NORMSINV($D14)*SQRT(Dmd_StdDev^2*Leadtime+LT_StdDev^2*Avg_Dmd^2)*Std_Cost*Inv_Cost+IF(365/AH$3+Safety_Stock/Avg_Dmd&gt;Plan_Shelf,(365/AH$3+Safety_Stock/Avg_Dmd-Plan_Shelf)*Avg_Dmd*Std_Cost*AH$3,0)+Avg_Dmd*365/AH$3/2*Std_Cost*Inv_Cost+AH$3*Setup</f>
        <v>28063.932554843075</v>
      </c>
      <c r="AI14" s="12">
        <f>(Sell_Price-Std_Cost)*(1-$D14)*Lost_Sale_Fact*Avg_Dmd*365+NORMSINV($D14)*SQRT(Dmd_StdDev^2*Leadtime+LT_StdDev^2*Avg_Dmd^2)*Std_Cost*Inv_Cost+IF(365/AI$3+Safety_Stock/Avg_Dmd&gt;Plan_Shelf,(365/AI$3+Safety_Stock/Avg_Dmd-Plan_Shelf)*Avg_Dmd*Std_Cost*AI$3,0)+Avg_Dmd*365/AI$3/2*Std_Cost*Inv_Cost+AI$3*Setup</f>
        <v>27994.147608606516</v>
      </c>
      <c r="AJ14" s="12">
        <f>(Sell_Price-Std_Cost)*(1-$D14)*Lost_Sale_Fact*Avg_Dmd*365+NORMSINV($D14)*SQRT(Dmd_StdDev^2*Leadtime+LT_StdDev^2*Avg_Dmd^2)*Std_Cost*Inv_Cost+IF(365/AJ$3+Safety_Stock/Avg_Dmd&gt;Plan_Shelf,(365/AJ$3+Safety_Stock/Avg_Dmd-Plan_Shelf)*Avg_Dmd*Std_Cost*AJ$3,0)+Avg_Dmd*365/AJ$3/2*Std_Cost*Inv_Cost+AJ$3*Setup</f>
        <v>27938.099221509743</v>
      </c>
      <c r="AK14" s="12">
        <f>(Sell_Price-Std_Cost)*(1-$D14)*Lost_Sale_Fact*Avg_Dmd*365+NORMSINV($D14)*SQRT(Dmd_StdDev^2*Leadtime+LT_StdDev^2*Avg_Dmd^2)*Std_Cost*Inv_Cost+IF(365/AK$3+Safety_Stock/Avg_Dmd&gt;Plan_Shelf,(365/AK$3+Safety_Stock/Avg_Dmd-Plan_Shelf)*Avg_Dmd*Std_Cost*AK$3,0)+Avg_Dmd*365/AK$3/2*Std_Cost*Inv_Cost+AK$3*Setup</f>
        <v>27894.538615449135</v>
      </c>
      <c r="AL14" s="12">
        <f>(Sell_Price-Std_Cost)*(1-$D14)*Lost_Sale_Fact*Avg_Dmd*365+NORMSINV($D14)*SQRT(Dmd_StdDev^2*Leadtime+LT_StdDev^2*Avg_Dmd^2)*Std_Cost*Inv_Cost+IF(365/AL$3+Safety_Stock/Avg_Dmd&gt;Plan_Shelf,(365/AL$3+Safety_Stock/Avg_Dmd-Plan_Shelf)*Avg_Dmd*Std_Cost*AL$3,0)+Avg_Dmd*365/AL$3/2*Std_Cost*Inv_Cost+AL$3*Setup</f>
        <v>27862.363927392096</v>
      </c>
      <c r="AM14" s="12">
        <f>(Sell_Price-Std_Cost)*(1-$D14)*Lost_Sale_Fact*Avg_Dmd*365+NORMSINV($D14)*SQRT(Dmd_StdDev^2*Leadtime+LT_StdDev^2*Avg_Dmd^2)*Std_Cost*Inv_Cost+IF(365/AM$3+Safety_Stock/Avg_Dmd&gt;Plan_Shelf,(365/AM$3+Safety_Stock/Avg_Dmd-Plan_Shelf)*Avg_Dmd*Std_Cost*AM$3,0)+Avg_Dmd*365/AM$3/2*Std_Cost*Inv_Cost+AM$3*Setup</f>
        <v>27840.599221509743</v>
      </c>
      <c r="AN14" s="12">
        <f>(Sell_Price-Std_Cost)*(1-$D14)*Lost_Sale_Fact*Avg_Dmd*365+NORMSINV($D14)*SQRT(Dmd_StdDev^2*Leadtime+LT_StdDev^2*Avg_Dmd^2)*Std_Cost*Inv_Cost+IF(365/AN$3+Safety_Stock/Avg_Dmd&gt;Plan_Shelf,(365/AN$3+Safety_Stock/Avg_Dmd-Plan_Shelf)*Avg_Dmd*Std_Cost*AN$3,0)+Avg_Dmd*365/AN$3/2*Std_Cost*Inv_Cost+AN$3*Setup</f>
        <v>27828.37699928752</v>
      </c>
      <c r="AO14" s="12">
        <f>(Sell_Price-Std_Cost)*(1-$D14)*Lost_Sale_Fact*Avg_Dmd*365+NORMSINV($D14)*SQRT(Dmd_StdDev^2*Leadtime+LT_StdDev^2*Avg_Dmd^2)*Std_Cost*Inv_Cost+IF(365/AO$3+Safety_Stock/Avg_Dmd&gt;Plan_Shelf,(365/AO$3+Safety_Stock/Avg_Dmd-Plan_Shelf)*Avg_Dmd*Std_Cost*AO$3,0)+Avg_Dmd*365/AO$3/2*Std_Cost*Inv_Cost+AO$3*Setup</f>
        <v>27824.923545834066</v>
      </c>
      <c r="AP14" s="12">
        <f>(Sell_Price-Std_Cost)*(1-$D14)*Lost_Sale_Fact*Avg_Dmd*365+NORMSINV($D14)*SQRT(Dmd_StdDev^2*Leadtime+LT_StdDev^2*Avg_Dmd^2)*Std_Cost*Inv_Cost+IF(365/AP$3+Safety_Stock/Avg_Dmd&gt;Plan_Shelf,(365/AP$3+Safety_Stock/Avg_Dmd-Plan_Shelf)*Avg_Dmd*Std_Cost*AP$3,0)+Avg_Dmd*365/AP$3/2*Std_Cost*Inv_Cost+AP$3*Setup</f>
        <v>27829.546589930796</v>
      </c>
      <c r="AQ14" s="12">
        <f>(Sell_Price-Std_Cost)*(1-$D14)*Lost_Sale_Fact*Avg_Dmd*365+NORMSINV($D14)*SQRT(Dmd_StdDev^2*Leadtime+LT_StdDev^2*Avg_Dmd^2)*Std_Cost*Inv_Cost+IF(365/AQ$3+Safety_Stock/Avg_Dmd&gt;Plan_Shelf,(365/AQ$3+Safety_Stock/Avg_Dmd-Plan_Shelf)*Avg_Dmd*Std_Cost*AQ$3,0)+Avg_Dmd*365/AQ$3/2*Std_Cost*Inv_Cost+AQ$3*Setup</f>
        <v>27841.624862535384</v>
      </c>
      <c r="AR14" s="12">
        <f>(Sell_Price-Std_Cost)*(1-$D14)*Lost_Sale_Fact*Avg_Dmd*365+NORMSINV($D14)*SQRT(Dmd_StdDev^2*Leadtime+LT_StdDev^2*Avg_Dmd^2)*Std_Cost*Inv_Cost+IF(365/AR$3+Safety_Stock/Avg_Dmd&gt;Plan_Shelf,(365/AR$3+Safety_Stock/Avg_Dmd-Plan_Shelf)*Avg_Dmd*Std_Cost*AR$3,0)+Avg_Dmd*365/AR$3/2*Std_Cost*Inv_Cost+AR$3*Setup</f>
        <v>27860.599221509743</v>
      </c>
      <c r="AS14" s="12">
        <f>(Sell_Price-Std_Cost)*(1-$D14)*Lost_Sale_Fact*Avg_Dmd*365+NORMSINV($D14)*SQRT(Dmd_StdDev^2*Leadtime+LT_StdDev^2*Avg_Dmd^2)*Std_Cost*Inv_Cost+IF(365/AS$3+Safety_Stock/Avg_Dmd&gt;Plan_Shelf,(365/AS$3+Safety_Stock/Avg_Dmd-Plan_Shelf)*Avg_Dmd*Std_Cost*AS$3,0)+Avg_Dmd*365/AS$3/2*Std_Cost*Inv_Cost+AS$3*Setup</f>
        <v>27885.965075168278</v>
      </c>
      <c r="AT14" s="12">
        <f>(Sell_Price-Std_Cost)*(1-$D14)*Lost_Sale_Fact*Avg_Dmd*365+NORMSINV($D14)*SQRT(Dmd_StdDev^2*Leadtime+LT_StdDev^2*Avg_Dmd^2)*Std_Cost*Inv_Cost+IF(365/AT$3+Safety_Stock/Avg_Dmd&gt;Plan_Shelf,(365/AT$3+Safety_Stock/Avg_Dmd-Plan_Shelf)*Avg_Dmd*Std_Cost*AT$3,0)+Avg_Dmd*365/AT$3/2*Std_Cost*Inv_Cost+AT$3*Setup</f>
        <v>27917.265888176407</v>
      </c>
      <c r="AU14" s="12">
        <f>(Sell_Price-Std_Cost)*(1-$D14)*Lost_Sale_Fact*Avg_Dmd*365+NORMSINV($D14)*SQRT(Dmd_StdDev^2*Leadtime+LT_StdDev^2*Avg_Dmd^2)*Std_Cost*Inv_Cost+IF(365/AU$3+Safety_Stock/Avg_Dmd&gt;Plan_Shelf,(365/AU$3+Safety_Stock/Avg_Dmd-Plan_Shelf)*Avg_Dmd*Std_Cost*AU$3,0)+Avg_Dmd*365/AU$3/2*Std_Cost*Inv_Cost+AU$3*Setup</f>
        <v>27954.087593602766</v>
      </c>
      <c r="AV14" s="12">
        <f>(Sell_Price-Std_Cost)*(1-$D14)*Lost_Sale_Fact*Avg_Dmd*365+NORMSINV($D14)*SQRT(Dmd_StdDev^2*Leadtime+LT_StdDev^2*Avg_Dmd^2)*Std_Cost*Inv_Cost+IF(365/AV$3+Safety_Stock/Avg_Dmd&gt;Plan_Shelf,(365/AV$3+Safety_Stock/Avg_Dmd-Plan_Shelf)*Avg_Dmd*Std_Cost*AV$3,0)+Avg_Dmd*365/AV$3/2*Std_Cost*Inv_Cost+AV$3*Setup</f>
        <v>27996.053766964287</v>
      </c>
      <c r="AW14" s="12">
        <f>(Sell_Price-Std_Cost)*(1-$D14)*Lost_Sale_Fact*Avg_Dmd*365+NORMSINV($D14)*SQRT(Dmd_StdDev^2*Leadtime+LT_StdDev^2*Avg_Dmd^2)*Std_Cost*Inv_Cost+IF(365/AW$3+Safety_Stock/Avg_Dmd&gt;Plan_Shelf,(365/AW$3+Safety_Stock/Avg_Dmd-Plan_Shelf)*Avg_Dmd*Std_Cost*AW$3,0)+Avg_Dmd*365/AW$3/2*Std_Cost*Inv_Cost+AW$3*Setup</f>
        <v>28042.821443731966</v>
      </c>
      <c r="AX14" s="12">
        <f>(Sell_Price-Std_Cost)*(1-$D14)*Lost_Sale_Fact*Avg_Dmd*365+NORMSINV($D14)*SQRT(Dmd_StdDev^2*Leadtime+LT_StdDev^2*Avg_Dmd^2)*Std_Cost*Inv_Cost+IF(365/AX$3+Safety_Stock/Avg_Dmd&gt;Plan_Shelf,(365/AX$3+Safety_Stock/Avg_Dmd-Plan_Shelf)*Avg_Dmd*Std_Cost*AX$3,0)+Avg_Dmd*365/AX$3/2*Std_Cost*Inv_Cost+AX$3*Setup</f>
        <v>28094.077482379307</v>
      </c>
      <c r="AY14" s="12">
        <f>(Sell_Price-Std_Cost)*(1-$D14)*Lost_Sale_Fact*Avg_Dmd*365+NORMSINV($D14)*SQRT(Dmd_StdDev^2*Leadtime+LT_StdDev^2*Avg_Dmd^2)*Std_Cost*Inv_Cost+IF(365/AY$3+Safety_Stock/Avg_Dmd&gt;Plan_Shelf,(365/AY$3+Safety_Stock/Avg_Dmd-Plan_Shelf)*Avg_Dmd*Std_Cost*AY$3,0)+Avg_Dmd*365/AY$3/2*Std_Cost*Inv_Cost+AY$3*Setup</f>
        <v>28149.535391722507</v>
      </c>
      <c r="AZ14" s="12">
        <f>(Sell_Price-Std_Cost)*(1-$D14)*Lost_Sale_Fact*Avg_Dmd*365+NORMSINV($D14)*SQRT(Dmd_StdDev^2*Leadtime+LT_StdDev^2*Avg_Dmd^2)*Std_Cost*Inv_Cost+IF(365/AZ$3+Safety_Stock/Avg_Dmd&gt;Plan_Shelf,(365/AZ$3+Safety_Stock/Avg_Dmd-Plan_Shelf)*Avg_Dmd*Std_Cost*AZ$3,0)+Avg_Dmd*365/AZ$3/2*Std_Cost*Inv_Cost+AZ$3*Setup</f>
        <v>28208.932554843075</v>
      </c>
      <c r="BA14" s="12">
        <f>(Sell_Price-Std_Cost)*(1-$D14)*Lost_Sale_Fact*Avg_Dmd*365+NORMSINV($D14)*SQRT(Dmd_StdDev^2*Leadtime+LT_StdDev^2*Avg_Dmd^2)*Std_Cost*Inv_Cost+IF(365/BA$3+Safety_Stock/Avg_Dmd&gt;Plan_Shelf,(365/BA$3+Safety_Stock/Avg_Dmd-Plan_Shelf)*Avg_Dmd*Std_Cost*BA$3,0)+Avg_Dmd*365/BA$3/2*Std_Cost*Inv_Cost+BA$3*Setup</f>
        <v>28272.027792938316</v>
      </c>
      <c r="BB14" s="12">
        <f>(Sell_Price-Std_Cost)*(1-$D14)*Lost_Sale_Fact*Avg_Dmd*365+NORMSINV($D14)*SQRT(Dmd_StdDev^2*Leadtime+LT_StdDev^2*Avg_Dmd^2)*Std_Cost*Inv_Cost+IF(365/BB$3+Safety_Stock/Avg_Dmd&gt;Plan_Shelf,(365/BB$3+Safety_Stock/Avg_Dmd-Plan_Shelf)*Avg_Dmd*Std_Cost*BB$3,0)+Avg_Dmd*365/BB$3/2*Std_Cost*Inv_Cost+BB$3*Setup</f>
        <v>28338.599221509743</v>
      </c>
      <c r="BC14" s="12">
        <f>(Sell_Price-Std_Cost)*(1-$D14)*Lost_Sale_Fact*Avg_Dmd*365+NORMSINV($D14)*SQRT(Dmd_StdDev^2*Leadtime+LT_StdDev^2*Avg_Dmd^2)*Std_Cost*Inv_Cost+IF(365/BC$3+Safety_Stock/Avg_Dmd&gt;Plan_Shelf,(365/BC$3+Safety_Stock/Avg_Dmd-Plan_Shelf)*Avg_Dmd*Std_Cost*BC$3,0)+Avg_Dmd*365/BC$3/2*Std_Cost*Inv_Cost+BC$3*Setup</f>
        <v>28408.442358764645</v>
      </c>
      <c r="BD14" s="12">
        <f>(Sell_Price-Std_Cost)*(1-$D14)*Lost_Sale_Fact*Avg_Dmd*365+NORMSINV($D14)*SQRT(Dmd_StdDev^2*Leadtime+LT_StdDev^2*Avg_Dmd^2)*Std_Cost*Inv_Cost+IF(365/BD$3+Safety_Stock/Avg_Dmd&gt;Plan_Shelf,(365/BD$3+Safety_Stock/Avg_Dmd-Plan_Shelf)*Avg_Dmd*Std_Cost*BD$3,0)+Avg_Dmd*365/BD$3/2*Std_Cost*Inv_Cost+BD$3*Setup</f>
        <v>28481.368452278974</v>
      </c>
      <c r="BE14" s="12">
        <f>(Sell_Price-Std_Cost)*(1-$D14)*Lost_Sale_Fact*Avg_Dmd*365+NORMSINV($D14)*SQRT(Dmd_StdDev^2*Leadtime+LT_StdDev^2*Avg_Dmd^2)*Std_Cost*Inv_Cost+IF(365/BE$3+Safety_Stock/Avg_Dmd&gt;Plan_Shelf,(365/BE$3+Safety_Stock/Avg_Dmd-Plan_Shelf)*Avg_Dmd*Std_Cost*BE$3,0)+Avg_Dmd*365/BE$3/2*Std_Cost*Inv_Cost+BE$3*Setup</f>
        <v>28557.202995094649</v>
      </c>
      <c r="BF14" s="12">
        <f>(Sell_Price-Std_Cost)*(1-$D14)*Lost_Sale_Fact*Avg_Dmd*365+NORMSINV($D14)*SQRT(Dmd_StdDev^2*Leadtime+LT_StdDev^2*Avg_Dmd^2)*Std_Cost*Inv_Cost+IF(365/BF$3+Safety_Stock/Avg_Dmd&gt;Plan_Shelf,(365/BF$3+Safety_Stock/Avg_Dmd-Plan_Shelf)*Avg_Dmd*Std_Cost*BF$3,0)+Avg_Dmd*365/BF$3/2*Std_Cost*Inv_Cost+BF$3*Setup</f>
        <v>28635.784406694929</v>
      </c>
      <c r="BG14" s="12">
        <f>(Sell_Price-Std_Cost)*(1-$D14)*Lost_Sale_Fact*Avg_Dmd*365+NORMSINV($D14)*SQRT(Dmd_StdDev^2*Leadtime+LT_StdDev^2*Avg_Dmd^2)*Std_Cost*Inv_Cost+IF(365/BG$3+Safety_Stock/Avg_Dmd&gt;Plan_Shelf,(365/BG$3+Safety_Stock/Avg_Dmd-Plan_Shelf)*Avg_Dmd*Std_Cost*BG$3,0)+Avg_Dmd*365/BG$3/2*Std_Cost*Inv_Cost+BG$3*Setup</f>
        <v>28716.962857873379</v>
      </c>
      <c r="BH14" s="12">
        <f>(Sell_Price-Std_Cost)*(1-$D14)*Lost_Sale_Fact*Avg_Dmd*365+NORMSINV($D14)*SQRT(Dmd_StdDev^2*Leadtime+LT_StdDev^2*Avg_Dmd^2)*Std_Cost*Inv_Cost+IF(365/BH$3+Safety_Stock/Avg_Dmd&gt;Plan_Shelf,(365/BH$3+Safety_Stock/Avg_Dmd-Plan_Shelf)*Avg_Dmd*Std_Cost*BH$3,0)+Avg_Dmd*365/BH$3/2*Std_Cost*Inv_Cost+BH$3*Setup</f>
        <v>28800.599221509743</v>
      </c>
      <c r="BI14" s="12">
        <f>(Sell_Price-Std_Cost)*(1-$D14)*Lost_Sale_Fact*Avg_Dmd*365+NORMSINV($D14)*SQRT(Dmd_StdDev^2*Leadtime+LT_StdDev^2*Avg_Dmd^2)*Std_Cost*Inv_Cost+IF(365/BI$3+Safety_Stock/Avg_Dmd&gt;Plan_Shelf,(365/BI$3+Safety_Stock/Avg_Dmd-Plan_Shelf)*Avg_Dmd*Std_Cost*BI$3,0)+Avg_Dmd*365/BI$3/2*Std_Cost*Inv_Cost+BI$3*Setup</f>
        <v>28886.564133790445</v>
      </c>
      <c r="BJ14" s="12">
        <f>(Sell_Price-Std_Cost)*(1-$D14)*Lost_Sale_Fact*Avg_Dmd*365+NORMSINV($D14)*SQRT(Dmd_StdDev^2*Leadtime+LT_StdDev^2*Avg_Dmd^2)*Std_Cost*Inv_Cost+IF(365/BJ$3+Safety_Stock/Avg_Dmd&gt;Plan_Shelf,(365/BJ$3+Safety_Stock/Avg_Dmd-Plan_Shelf)*Avg_Dmd*Std_Cost*BJ$3,0)+Avg_Dmd*365/BJ$3/2*Std_Cost*Inv_Cost+BJ$3*Setup</f>
        <v>28974.737152544225</v>
      </c>
      <c r="BK14" s="12">
        <f>(Sell_Price-Std_Cost)*(1-$D14)*Lost_Sale_Fact*Avg_Dmd*365+NORMSINV($D14)*SQRT(Dmd_StdDev^2*Leadtime+LT_StdDev^2*Avg_Dmd^2)*Std_Cost*Inv_Cost+IF(365/BK$3+Safety_Stock/Avg_Dmd&gt;Plan_Shelf,(365/BK$3+Safety_Stock/Avg_Dmd-Plan_Shelf)*Avg_Dmd*Std_Cost*BK$3,0)+Avg_Dmd*365/BK$3/2*Std_Cost*Inv_Cost+BK$3*Setup</f>
        <v>29065.006001170761</v>
      </c>
      <c r="BL14" s="12">
        <f>(Sell_Price-Std_Cost)*(1-$D14)*Lost_Sale_Fact*Avg_Dmd*365+NORMSINV($D14)*SQRT(Dmd_StdDev^2*Leadtime+LT_StdDev^2*Avg_Dmd^2)*Std_Cost*Inv_Cost+IF(365/BL$3+Safety_Stock/Avg_Dmd&gt;Plan_Shelf,(365/BL$3+Safety_Stock/Avg_Dmd-Plan_Shelf)*Avg_Dmd*Std_Cost*BL$3,0)+Avg_Dmd*365/BL$3/2*Std_Cost*Inv_Cost+BL$3*Setup</f>
        <v>29157.265888176411</v>
      </c>
      <c r="BM14" s="12">
        <f>(Sell_Price-Std_Cost)*(1-$D14)*Lost_Sale_Fact*Avg_Dmd*365+NORMSINV($D14)*SQRT(Dmd_StdDev^2*Leadtime+LT_StdDev^2*Avg_Dmd^2)*Std_Cost*Inv_Cost+IF(365/BM$3+Safety_Stock/Avg_Dmd&gt;Plan_Shelf,(365/BM$3+Safety_Stock/Avg_Dmd-Plan_Shelf)*Avg_Dmd*Std_Cost*BM$3,0)+Avg_Dmd*365/BM$3/2*Std_Cost*Inv_Cost+BM$3*Setup</f>
        <v>29251.41889364089</v>
      </c>
      <c r="BN14" s="12">
        <f>(Sell_Price-Std_Cost)*(1-$D14)*Lost_Sale_Fact*Avg_Dmd*365+NORMSINV($D14)*SQRT(Dmd_StdDev^2*Leadtime+LT_StdDev^2*Avg_Dmd^2)*Std_Cost*Inv_Cost+IF(365/BN$3+Safety_Stock/Avg_Dmd&gt;Plan_Shelf,(365/BN$3+Safety_Stock/Avg_Dmd-Plan_Shelf)*Avg_Dmd*Std_Cost*BN$3,0)+Avg_Dmd*365/BN$3/2*Std_Cost*Inv_Cost+BN$3*Setup</f>
        <v>29347.373415058129</v>
      </c>
      <c r="BO14" s="12">
        <f>(Sell_Price-Std_Cost)*(1-$D14)*Lost_Sale_Fact*Avg_Dmd*365+NORMSINV($D14)*SQRT(Dmd_StdDev^2*Leadtime+LT_StdDev^2*Avg_Dmd^2)*Std_Cost*Inv_Cost+IF(365/BO$3+Safety_Stock/Avg_Dmd&gt;Plan_Shelf,(365/BO$3+Safety_Stock/Avg_Dmd-Plan_Shelf)*Avg_Dmd*Std_Cost*BO$3,0)+Avg_Dmd*365/BO$3/2*Std_Cost*Inv_Cost+BO$3*Setup</f>
        <v>29445.043665954188</v>
      </c>
      <c r="BP14" s="12">
        <f>(Sell_Price-Std_Cost)*(1-$D14)*Lost_Sale_Fact*Avg_Dmd*365+NORMSINV($D14)*SQRT(Dmd_StdDev^2*Leadtime+LT_StdDev^2*Avg_Dmd^2)*Std_Cost*Inv_Cost+IF(365/BP$3+Safety_Stock/Avg_Dmd&gt;Plan_Shelf,(365/BP$3+Safety_Stock/Avg_Dmd-Plan_Shelf)*Avg_Dmd*Std_Cost*BP$3,0)+Avg_Dmd*365/BP$3/2*Std_Cost*Inv_Cost+BP$3*Setup</f>
        <v>29544.349221509743</v>
      </c>
      <c r="BQ14" s="12">
        <f>(Sell_Price-Std_Cost)*(1-$D14)*Lost_Sale_Fact*Avg_Dmd*365+NORMSINV($D14)*SQRT(Dmd_StdDev^2*Leadtime+LT_StdDev^2*Avg_Dmd^2)*Std_Cost*Inv_Cost+IF(365/BQ$3+Safety_Stock/Avg_Dmd&gt;Plan_Shelf,(365/BQ$3+Safety_Stock/Avg_Dmd-Plan_Shelf)*Avg_Dmd*Std_Cost*BQ$3,0)+Avg_Dmd*365/BQ$3/2*Std_Cost*Inv_Cost+BQ$3*Setup</f>
        <v>29645.214606125126</v>
      </c>
      <c r="BR14" s="12">
        <f>(Sell_Price-Std_Cost)*(1-$D14)*Lost_Sale_Fact*Avg_Dmd*365+NORMSINV($D14)*SQRT(Dmd_StdDev^2*Leadtime+LT_StdDev^2*Avg_Dmd^2)*Std_Cost*Inv_Cost+IF(365/BR$3+Safety_Stock/Avg_Dmd&gt;Plan_Shelf,(365/BR$3+Safety_Stock/Avg_Dmd-Plan_Shelf)*Avg_Dmd*Std_Cost*BR$3,0)+Avg_Dmd*365/BR$3/2*Std_Cost*Inv_Cost+BR$3*Setup</f>
        <v>29747.568918479439</v>
      </c>
      <c r="BS14" s="12">
        <f>(Sell_Price-Std_Cost)*(1-$D14)*Lost_Sale_Fact*Avg_Dmd*365+NORMSINV($D14)*SQRT(Dmd_StdDev^2*Leadtime+LT_StdDev^2*Avg_Dmd^2)*Std_Cost*Inv_Cost+IF(365/BS$3+Safety_Stock/Avg_Dmd&gt;Plan_Shelf,(365/BS$3+Safety_Stock/Avg_Dmd-Plan_Shelf)*Avg_Dmd*Std_Cost*BS$3,0)+Avg_Dmd*365/BS$3/2*Std_Cost*Inv_Cost+BS$3*Setup</f>
        <v>29851.345490166459</v>
      </c>
      <c r="BT14" s="12">
        <f>(Sell_Price-Std_Cost)*(1-$D14)*Lost_Sale_Fact*Avg_Dmd*365+NORMSINV($D14)*SQRT(Dmd_StdDev^2*Leadtime+LT_StdDev^2*Avg_Dmd^2)*Std_Cost*Inv_Cost+IF(365/BT$3+Safety_Stock/Avg_Dmd&gt;Plan_Shelf,(365/BT$3+Safety_Stock/Avg_Dmd-Plan_Shelf)*Avg_Dmd*Std_Cost*BT$3,0)+Avg_Dmd*365/BT$3/2*Std_Cost*Inv_Cost+BT$3*Setup</f>
        <v>29956.481574450918</v>
      </c>
      <c r="BU14" s="12">
        <f>(Sell_Price-Std_Cost)*(1-$D14)*Lost_Sale_Fact*Avg_Dmd*365+NORMSINV($D14)*SQRT(Dmd_StdDev^2*Leadtime+LT_StdDev^2*Avg_Dmd^2)*Std_Cost*Inv_Cost+IF(365/BU$3+Safety_Stock/Avg_Dmd&gt;Plan_Shelf,(365/BU$3+Safety_Stock/Avg_Dmd-Plan_Shelf)*Avg_Dmd*Std_Cost*BU$3,0)+Avg_Dmd*365/BU$3/2*Std_Cost*Inv_Cost+BU$3*Setup</f>
        <v>30062.918062089451</v>
      </c>
      <c r="BV14" s="12">
        <f>(Sell_Price-Std_Cost)*(1-$D14)*Lost_Sale_Fact*Avg_Dmd*365+NORMSINV($D14)*SQRT(Dmd_StdDev^2*Leadtime+LT_StdDev^2*Avg_Dmd^2)*Std_Cost*Inv_Cost+IF(365/BV$3+Safety_Stock/Avg_Dmd&gt;Plan_Shelf,(365/BV$3+Safety_Stock/Avg_Dmd-Plan_Shelf)*Avg_Dmd*Std_Cost*BV$3,0)+Avg_Dmd*365/BV$3/2*Std_Cost*Inv_Cost+BV$3*Setup</f>
        <v>30170.599221509743</v>
      </c>
      <c r="BW14" s="12">
        <f>(Sell_Price-Std_Cost)*(1-$D14)*Lost_Sale_Fact*Avg_Dmd*365+NORMSINV($D14)*SQRT(Dmd_StdDev^2*Leadtime+LT_StdDev^2*Avg_Dmd^2)*Std_Cost*Inv_Cost+IF(365/BW$3+Safety_Stock/Avg_Dmd&gt;Plan_Shelf,(365/BW$3+Safety_Stock/Avg_Dmd-Plan_Shelf)*Avg_Dmd*Std_Cost*BW$3,0)+Avg_Dmd*365/BW$3/2*Std_Cost*Inv_Cost+BW$3*Setup</f>
        <v>30279.472460946363</v>
      </c>
      <c r="BX14" s="12">
        <f>(Sell_Price-Std_Cost)*(1-$D14)*Lost_Sale_Fact*Avg_Dmd*365+NORMSINV($D14)*SQRT(Dmd_StdDev^2*Leadtime+LT_StdDev^2*Avg_Dmd^2)*Std_Cost*Inv_Cost+IF(365/BX$3+Safety_Stock/Avg_Dmd&gt;Plan_Shelf,(365/BX$3+Safety_Stock/Avg_Dmd-Plan_Shelf)*Avg_Dmd*Std_Cost*BX$3,0)+Avg_Dmd*365/BX$3/2*Std_Cost*Inv_Cost+BX$3*Setup</f>
        <v>30389.488110398634</v>
      </c>
      <c r="BY14" s="12">
        <f>(Sell_Price-Std_Cost)*(1-$D14)*Lost_Sale_Fact*Avg_Dmd*365+NORMSINV($D14)*SQRT(Dmd_StdDev^2*Leadtime+LT_StdDev^2*Avg_Dmd^2)*Std_Cost*Inv_Cost+IF(365/BY$3+Safety_Stock/Avg_Dmd&gt;Plan_Shelf,(365/BY$3+Safety_Stock/Avg_Dmd-Plan_Shelf)*Avg_Dmd*Std_Cost*BY$3,0)+Avg_Dmd*365/BY$3/2*Std_Cost*Inv_Cost+BY$3*Setup</f>
        <v>30500.599221509743</v>
      </c>
      <c r="BZ14" s="12">
        <f>(Sell_Price-Std_Cost)*(1-$D14)*Lost_Sale_Fact*Avg_Dmd*365+NORMSINV($D14)*SQRT(Dmd_StdDev^2*Leadtime+LT_StdDev^2*Avg_Dmd^2)*Std_Cost*Inv_Cost+IF(365/BZ$3+Safety_Stock/Avg_Dmd&gt;Plan_Shelf,(365/BZ$3+Safety_Stock/Avg_Dmd-Plan_Shelf)*Avg_Dmd*Std_Cost*BZ$3,0)+Avg_Dmd*365/BZ$3/2*Std_Cost*Inv_Cost+BZ$3*Setup</f>
        <v>30612.761383671907</v>
      </c>
      <c r="CA14" s="12">
        <f>(Sell_Price-Std_Cost)*(1-$D14)*Lost_Sale_Fact*Avg_Dmd*365+NORMSINV($D14)*SQRT(Dmd_StdDev^2*Leadtime+LT_StdDev^2*Avg_Dmd^2)*Std_Cost*Inv_Cost+IF(365/CA$3+Safety_Stock/Avg_Dmd&gt;Plan_Shelf,(365/CA$3+Safety_Stock/Avg_Dmd-Plan_Shelf)*Avg_Dmd*Std_Cost*CA$3,0)+Avg_Dmd*365/CA$3/2*Std_Cost*Inv_Cost+CA$3*Setup</f>
        <v>30725.932554843075</v>
      </c>
      <c r="CB14" s="12">
        <f>(Sell_Price-Std_Cost)*(1-$D14)*Lost_Sale_Fact*Avg_Dmd*365+NORMSINV($D14)*SQRT(Dmd_StdDev^2*Leadtime+LT_StdDev^2*Avg_Dmd^2)*Std_Cost*Inv_Cost+IF(365/CB$3+Safety_Stock/Avg_Dmd&gt;Plan_Shelf,(365/CB$3+Safety_Stock/Avg_Dmd-Plan_Shelf)*Avg_Dmd*Std_Cost*CB$3,0)+Avg_Dmd*365/CB$3/2*Std_Cost*Inv_Cost+CB$3*Setup</f>
        <v>30840.07290572027</v>
      </c>
      <c r="CC14" s="12">
        <f>(Sell_Price-Std_Cost)*(1-$D14)*Lost_Sale_Fact*Avg_Dmd*365+NORMSINV($D14)*SQRT(Dmd_StdDev^2*Leadtime+LT_StdDev^2*Avg_Dmd^2)*Std_Cost*Inv_Cost+IF(365/CC$3+Safety_Stock/Avg_Dmd&gt;Plan_Shelf,(365/CC$3+Safety_Stock/Avg_Dmd-Plan_Shelf)*Avg_Dmd*Std_Cost*CC$3,0)+Avg_Dmd*365/CC$3/2*Std_Cost*Inv_Cost+CC$3*Setup</f>
        <v>30955.144676055199</v>
      </c>
      <c r="CD14" s="12">
        <f>(Sell_Price-Std_Cost)*(1-$D14)*Lost_Sale_Fact*Avg_Dmd*365+NORMSINV($D14)*SQRT(Dmd_StdDev^2*Leadtime+LT_StdDev^2*Avg_Dmd^2)*Std_Cost*Inv_Cost+IF(365/CD$3+Safety_Stock/Avg_Dmd&gt;Plan_Shelf,(365/CD$3+Safety_Stock/Avg_Dmd-Plan_Shelf)*Avg_Dmd*Std_Cost*CD$3,0)+Avg_Dmd*365/CD$3/2*Std_Cost*Inv_Cost+CD$3*Setup</f>
        <v>31071.112042022563</v>
      </c>
      <c r="CE14" s="12">
        <f>(Sell_Price-Std_Cost)*(1-$D14)*Lost_Sale_Fact*Avg_Dmd*365+NORMSINV($D14)*SQRT(Dmd_StdDev^2*Leadtime+LT_StdDev^2*Avg_Dmd^2)*Std_Cost*Inv_Cost+IF(365/CE$3+Safety_Stock/Avg_Dmd&gt;Plan_Shelf,(365/CE$3+Safety_Stock/Avg_Dmd-Plan_Shelf)*Avg_Dmd*Std_Cost*CE$3,0)+Avg_Dmd*365/CE$3/2*Std_Cost*Inv_Cost+CE$3*Setup</f>
        <v>31187.940993661643</v>
      </c>
      <c r="CF14" s="12">
        <f>(Sell_Price-Std_Cost)*(1-$D14)*Lost_Sale_Fact*Avg_Dmd*365+NORMSINV($D14)*SQRT(Dmd_StdDev^2*Leadtime+LT_StdDev^2*Avg_Dmd^2)*Std_Cost*Inv_Cost+IF(365/CF$3+Safety_Stock/Avg_Dmd&gt;Plan_Shelf,(365/CF$3+Safety_Stock/Avg_Dmd-Plan_Shelf)*Avg_Dmd*Std_Cost*CF$3,0)+Avg_Dmd*365/CF$3/2*Std_Cost*Inv_Cost+CF$3*Setup</f>
        <v>31305.599221509743</v>
      </c>
      <c r="CG14" s="12">
        <f>(Sell_Price-Std_Cost)*(1-$D14)*Lost_Sale_Fact*Avg_Dmd*365+NORMSINV($D14)*SQRT(Dmd_StdDev^2*Leadtime+LT_StdDev^2*Avg_Dmd^2)*Std_Cost*Inv_Cost+IF(365/CG$3+Safety_Stock/Avg_Dmd&gt;Plan_Shelf,(365/CG$3+Safety_Stock/Avg_Dmd-Plan_Shelf)*Avg_Dmd*Std_Cost*CG$3,0)+Avg_Dmd*365/CG$3/2*Std_Cost*Inv_Cost+CG$3*Setup</f>
        <v>31424.056011633198</v>
      </c>
      <c r="CH14" s="12">
        <f>(Sell_Price-Std_Cost)*(1-$D14)*Lost_Sale_Fact*Avg_Dmd*365+NORMSINV($D14)*SQRT(Dmd_StdDev^2*Leadtime+LT_StdDev^2*Avg_Dmd^2)*Std_Cost*Inv_Cost+IF(365/CH$3+Safety_Stock/Avg_Dmd&gt;Plan_Shelf,(365/CH$3+Safety_Stock/Avg_Dmd-Plan_Shelf)*Avg_Dmd*Std_Cost*CH$3,0)+Avg_Dmd*365/CH$3/2*Std_Cost*Inv_Cost+CH$3*Setup</f>
        <v>31543.282148339011</v>
      </c>
      <c r="CI14" s="12">
        <f>(Sell_Price-Std_Cost)*(1-$D14)*Lost_Sale_Fact*Avg_Dmd*365+NORMSINV($D14)*SQRT(Dmd_StdDev^2*Leadtime+LT_StdDev^2*Avg_Dmd^2)*Std_Cost*Inv_Cost+IF(365/CI$3+Safety_Stock/Avg_Dmd&gt;Plan_Shelf,(365/CI$3+Safety_Stock/Avg_Dmd-Plan_Shelf)*Avg_Dmd*Std_Cost*CI$3,0)+Avg_Dmd*365/CI$3/2*Std_Cost*Inv_Cost+CI$3*Setup</f>
        <v>31663.249823919381</v>
      </c>
      <c r="CJ14" s="12">
        <f>(Sell_Price-Std_Cost)*(1-$D14)*Lost_Sale_Fact*Avg_Dmd*365+NORMSINV($D14)*SQRT(Dmd_StdDev^2*Leadtime+LT_StdDev^2*Avg_Dmd^2)*Std_Cost*Inv_Cost+IF(365/CJ$3+Safety_Stock/Avg_Dmd&gt;Plan_Shelf,(365/CJ$3+Safety_Stock/Avg_Dmd-Plan_Shelf)*Avg_Dmd*Std_Cost*CJ$3,0)+Avg_Dmd*365/CJ$3/2*Std_Cost*Inv_Cost+CJ$3*Setup</f>
        <v>31783.932554843075</v>
      </c>
      <c r="CK14" s="12">
        <f>(Sell_Price-Std_Cost)*(1-$D14)*Lost_Sale_Fact*Avg_Dmd*365+NORMSINV($D14)*SQRT(Dmd_StdDev^2*Leadtime+LT_StdDev^2*Avg_Dmd^2)*Std_Cost*Inv_Cost+IF(365/CK$3+Safety_Stock/Avg_Dmd&gt;Plan_Shelf,(365/CK$3+Safety_Stock/Avg_Dmd-Plan_Shelf)*Avg_Dmd*Std_Cost*CK$3,0)+Avg_Dmd*365/CK$3/2*Std_Cost*Inv_Cost+CK$3*Setup</f>
        <v>31905.305103862684</v>
      </c>
      <c r="CL14" s="12">
        <f>(Sell_Price-Std_Cost)*(1-$D14)*Lost_Sale_Fact*Avg_Dmd*365+NORMSINV($D14)*SQRT(Dmd_StdDev^2*Leadtime+LT_StdDev^2*Avg_Dmd^2)*Std_Cost*Inv_Cost+IF(365/CL$3+Safety_Stock/Avg_Dmd&gt;Plan_Shelf,(365/CL$3+Safety_Stock/Avg_Dmd-Plan_Shelf)*Avg_Dmd*Std_Cost*CL$3,0)+Avg_Dmd*365/CL$3/2*Std_Cost*Inv_Cost+CL$3*Setup</f>
        <v>32027.343407556255</v>
      </c>
      <c r="CM14" s="12">
        <f>(Sell_Price-Std_Cost)*(1-$D14)*Lost_Sale_Fact*Avg_Dmd*365+NORMSINV($D14)*SQRT(Dmd_StdDev^2*Leadtime+LT_StdDev^2*Avg_Dmd^2)*Std_Cost*Inv_Cost+IF(365/CM$3+Safety_Stock/Avg_Dmd&gt;Plan_Shelf,(365/CM$3+Safety_Stock/Avg_Dmd-Plan_Shelf)*Avg_Dmd*Std_Cost*CM$3,0)+Avg_Dmd*365/CM$3/2*Std_Cost*Inv_Cost+CM$3*Setup</f>
        <v>32150.024508866067</v>
      </c>
      <c r="CN14" s="12">
        <f>(Sell_Price-Std_Cost)*(1-$D14)*Lost_Sale_Fact*Avg_Dmd*365+NORMSINV($D14)*SQRT(Dmd_StdDev^2*Leadtime+LT_StdDev^2*Avg_Dmd^2)*Std_Cost*Inv_Cost+IF(365/CN$3+Safety_Stock/Avg_Dmd&gt;Plan_Shelf,(365/CN$3+Safety_Stock/Avg_Dmd-Plan_Shelf)*Avg_Dmd*Std_Cost*CN$3,0)+Avg_Dmd*365/CN$3/2*Std_Cost*Inv_Cost+CN$3*Setup</f>
        <v>32273.326494237015</v>
      </c>
      <c r="CO14" s="12">
        <f>(Sell_Price-Std_Cost)*(1-$D14)*Lost_Sale_Fact*Avg_Dmd*365+NORMSINV($D14)*SQRT(Dmd_StdDev^2*Leadtime+LT_StdDev^2*Avg_Dmd^2)*Std_Cost*Inv_Cost+IF(365/CO$3+Safety_Stock/Avg_Dmd&gt;Plan_Shelf,(365/CO$3+Safety_Stock/Avg_Dmd-Plan_Shelf)*Avg_Dmd*Std_Cost*CO$3,0)+Avg_Dmd*365/CO$3/2*Std_Cost*Inv_Cost+CO$3*Setup</f>
        <v>32397.228434992889</v>
      </c>
      <c r="CP14" s="12">
        <f>(Sell_Price-Std_Cost)*(1-$D14)*Lost_Sale_Fact*Avg_Dmd*365+NORMSINV($D14)*SQRT(Dmd_StdDev^2*Leadtime+LT_StdDev^2*Avg_Dmd^2)*Std_Cost*Inv_Cost+IF(365/CP$3+Safety_Stock/Avg_Dmd&gt;Plan_Shelf,(365/CP$3+Safety_Stock/Avg_Dmd-Plan_Shelf)*Avg_Dmd*Std_Cost*CP$3,0)+Avg_Dmd*365/CP$3/2*Std_Cost*Inv_Cost+CP$3*Setup</f>
        <v>32521.710332620853</v>
      </c>
      <c r="CQ14" s="12">
        <f>(Sell_Price-Std_Cost)*(1-$D14)*Lost_Sale_Fact*Avg_Dmd*365+NORMSINV($D14)*SQRT(Dmd_StdDev^2*Leadtime+LT_StdDev^2*Avg_Dmd^2)*Std_Cost*Inv_Cost+IF(365/CQ$3+Safety_Stock/Avg_Dmd&gt;Plan_Shelf,(365/CQ$3+Safety_Stock/Avg_Dmd-Plan_Shelf)*Avg_Dmd*Std_Cost*CQ$3,0)+Avg_Dmd*365/CQ$3/2*Std_Cost*Inv_Cost+CQ$3*Setup</f>
        <v>32646.753067663587</v>
      </c>
      <c r="CR14" s="12">
        <f>(Sell_Price-Std_Cost)*(1-$D14)*Lost_Sale_Fact*Avg_Dmd*365+NORMSINV($D14)*SQRT(Dmd_StdDev^2*Leadtime+LT_StdDev^2*Avg_Dmd^2)*Std_Cost*Inv_Cost+IF(365/CR$3+Safety_Stock/Avg_Dmd&gt;Plan_Shelf,(365/CR$3+Safety_Stock/Avg_Dmd-Plan_Shelf)*Avg_Dmd*Std_Cost*CR$3,0)+Avg_Dmd*365/CR$3/2*Std_Cost*Inv_Cost+CR$3*Setup</f>
        <v>32772.338351944527</v>
      </c>
      <c r="CS14" s="12">
        <f>(Sell_Price-Std_Cost)*(1-$D14)*Lost_Sale_Fact*Avg_Dmd*365+NORMSINV($D14)*SQRT(Dmd_StdDev^2*Leadtime+LT_StdDev^2*Avg_Dmd^2)*Std_Cost*Inv_Cost+IF(365/CS$3+Safety_Stock/Avg_Dmd&gt;Plan_Shelf,(365/CS$3+Safety_Stock/Avg_Dmd-Plan_Shelf)*Avg_Dmd*Std_Cost*CS$3,0)+Avg_Dmd*365/CS$3/2*Std_Cost*Inv_Cost+CS$3*Setup</f>
        <v>32898.448683875336</v>
      </c>
      <c r="CT14" s="12">
        <f>(Sell_Price-Std_Cost)*(1-$D14)*Lost_Sale_Fact*Avg_Dmd*365+NORMSINV($D14)*SQRT(Dmd_StdDev^2*Leadtime+LT_StdDev^2*Avg_Dmd^2)*Std_Cost*Inv_Cost+IF(365/CT$3+Safety_Stock/Avg_Dmd&gt;Plan_Shelf,(365/CT$3+Safety_Stock/Avg_Dmd-Plan_Shelf)*Avg_Dmd*Std_Cost*CT$3,0)+Avg_Dmd*365/CT$3/2*Std_Cost*Inv_Cost+CT$3*Setup</f>
        <v>33025.067306616125</v>
      </c>
      <c r="CU14" s="12">
        <f>(Sell_Price-Std_Cost)*(1-$D14)*Lost_Sale_Fact*Avg_Dmd*365+NORMSINV($D14)*SQRT(Dmd_StdDev^2*Leadtime+LT_StdDev^2*Avg_Dmd^2)*Std_Cost*Inv_Cost+IF(365/CU$3+Safety_Stock/Avg_Dmd&gt;Plan_Shelf,(365/CU$3+Safety_Stock/Avg_Dmd-Plan_Shelf)*Avg_Dmd*Std_Cost*CU$3,0)+Avg_Dmd*365/CU$3/2*Std_Cost*Inv_Cost+CU$3*Setup</f>
        <v>33152.178168878163</v>
      </c>
      <c r="CV14" s="12">
        <f>(Sell_Price-Std_Cost)*(1-$D14)*Lost_Sale_Fact*Avg_Dmd*365+NORMSINV($D14)*SQRT(Dmd_StdDev^2*Leadtime+LT_StdDev^2*Avg_Dmd^2)*Std_Cost*Inv_Cost+IF(365/CV$3+Safety_Stock/Avg_Dmd&gt;Plan_Shelf,(365/CV$3+Safety_Stock/Avg_Dmd-Plan_Shelf)*Avg_Dmd*Std_Cost*CV$3,0)+Avg_Dmd*365/CV$3/2*Std_Cost*Inv_Cost+CV$3*Setup</f>
        <v>33279.765888176407</v>
      </c>
      <c r="CW14" s="12">
        <f>(Sell_Price-Std_Cost)*(1-$D14)*Lost_Sale_Fact*Avg_Dmd*365+NORMSINV($D14)*SQRT(Dmd_StdDev^2*Leadtime+LT_StdDev^2*Avg_Dmd^2)*Std_Cost*Inv_Cost+IF(365/CW$3+Safety_Stock/Avg_Dmd&gt;Plan_Shelf,(365/CW$3+Safety_Stock/Avg_Dmd-Plan_Shelf)*Avg_Dmd*Std_Cost*CW$3,0)+Avg_Dmd*365/CW$3/2*Std_Cost*Inv_Cost+CW$3*Setup</f>
        <v>33407.815716355108</v>
      </c>
      <c r="CX14" s="12">
        <f>(Sell_Price-Std_Cost)*(1-$D14)*Lost_Sale_Fact*Avg_Dmd*365+NORMSINV($D14)*SQRT(Dmd_StdDev^2*Leadtime+LT_StdDev^2*Avg_Dmd^2)*Std_Cost*Inv_Cost+IF(365/CX$3+Safety_Stock/Avg_Dmd&gt;Plan_Shelf,(365/CX$3+Safety_Stock/Avg_Dmd-Plan_Shelf)*Avg_Dmd*Std_Cost*CX$3,0)+Avg_Dmd*365/CX$3/2*Std_Cost*Inv_Cost+CX$3*Setup</f>
        <v>33536.313507224026</v>
      </c>
      <c r="CY14" s="12">
        <f>(Sell_Price-Std_Cost)*(1-$D14)*Lost_Sale_Fact*Avg_Dmd*365+NORMSINV($D14)*SQRT(Dmd_StdDev^2*Leadtime+LT_StdDev^2*Avg_Dmd^2)*Std_Cost*Inv_Cost+IF(365/CY$3+Safety_Stock/Avg_Dmd&gt;Plan_Shelf,(365/CY$3+Safety_Stock/Avg_Dmd-Plan_Shelf)*Avg_Dmd*Std_Cost*CY$3,0)+Avg_Dmd*365/CY$3/2*Std_Cost*Inv_Cost+CY$3*Setup</f>
        <v>33665.24568615621</v>
      </c>
      <c r="CZ14" s="12">
        <f>(Sell_Price-Std_Cost)*(1-$D14)*Lost_Sale_Fact*Avg_Dmd*365+NORMSINV($D14)*SQRT(Dmd_StdDev^2*Leadtime+LT_StdDev^2*Avg_Dmd^2)*Std_Cost*Inv_Cost+IF(365/CZ$3+Safety_Stock/Avg_Dmd&gt;Plan_Shelf,(365/CZ$3+Safety_Stock/Avg_Dmd-Plan_Shelf)*Avg_Dmd*Std_Cost*CZ$3,0)+Avg_Dmd*365/CZ$3/2*Std_Cost*Inv_Cost+CZ$3*Setup</f>
        <v>33794.599221509743</v>
      </c>
      <c r="DA14" s="28">
        <f t="shared" si="0"/>
        <v>27824.923545834066</v>
      </c>
      <c r="DB14" s="43">
        <f t="shared" si="1"/>
        <v>0.98899999999999999</v>
      </c>
    </row>
    <row r="15" spans="1:108" ht="14.1" customHeight="1" x14ac:dyDescent="0.25">
      <c r="A15" s="53"/>
      <c r="B15" s="52"/>
      <c r="C15" s="52"/>
      <c r="D15" s="9">
        <v>0.98799999999999999</v>
      </c>
      <c r="E15" s="12">
        <f>(Sell_Price-Std_Cost)*(1-$D15)*Lost_Sale_Fact*Avg_Dmd*365+NORMSINV($D15)*SQRT(Dmd_StdDev^2*Leadtime+LT_StdDev^2*Avg_Dmd^2)*Std_Cost*Inv_Cost+IF(365/E$3+Safety_Stock/Avg_Dmd&gt;Plan_Shelf,(365/E$3+Safety_Stock/Avg_Dmd-Plan_Shelf)*Avg_Dmd*Std_Cost*E$3,0)+Avg_Dmd*365/E$3/2*Std_Cost*Inv_Cost+E$3*Setup</f>
        <v>1328055.2555070762</v>
      </c>
      <c r="F15" s="12">
        <f>(Sell_Price-Std_Cost)*(1-$D15)*Lost_Sale_Fact*Avg_Dmd*365+NORMSINV($D15)*SQRT(Dmd_StdDev^2*Leadtime+LT_StdDev^2*Avg_Dmd^2)*Std_Cost*Inv_Cost+IF(365/F$3+Safety_Stock/Avg_Dmd&gt;Plan_Shelf,(365/F$3+Safety_Stock/Avg_Dmd-Plan_Shelf)*Avg_Dmd*Std_Cost*F$3,0)+Avg_Dmd*365/F$3/2*Std_Cost*Inv_Cost+F$3*Setup</f>
        <v>1164901.4183410688</v>
      </c>
      <c r="G15" s="12">
        <f>(Sell_Price-Std_Cost)*(1-$D15)*Lost_Sale_Fact*Avg_Dmd*365+NORMSINV($D15)*SQRT(Dmd_StdDev^2*Leadtime+LT_StdDev^2*Avg_Dmd^2)*Std_Cost*Inv_Cost+IF(365/G$3+Safety_Stock/Avg_Dmd&gt;Plan_Shelf,(365/G$3+Safety_Stock/Avg_Dmd-Plan_Shelf)*Avg_Dmd*Std_Cost*G$3,0)+Avg_Dmd*365/G$3/2*Std_Cost*Inv_Cost+G$3*Setup</f>
        <v>1069880.9145083944</v>
      </c>
      <c r="H15" s="12">
        <f>(Sell_Price-Std_Cost)*(1-$D15)*Lost_Sale_Fact*Avg_Dmd*365+NORMSINV($D15)*SQRT(Dmd_StdDev^2*Leadtime+LT_StdDev^2*Avg_Dmd^2)*Std_Cost*Inv_Cost+IF(365/H$3+Safety_Stock/Avg_Dmd&gt;Plan_Shelf,(365/H$3+Safety_Stock/Avg_Dmd-Plan_Shelf)*Avg_Dmd*Std_Cost*H$3,0)+Avg_Dmd*365/H$3/2*Std_Cost*Inv_Cost+H$3*Setup</f>
        <v>991893.74400905357</v>
      </c>
      <c r="I15" s="12">
        <f>(Sell_Price-Std_Cost)*(1-$D15)*Lost_Sale_Fact*Avg_Dmd*365+NORMSINV($D15)*SQRT(Dmd_StdDev^2*Leadtime+LT_StdDev^2*Avg_Dmd^2)*Std_Cost*Inv_Cost+IF(365/I$3+Safety_Stock/Avg_Dmd&gt;Plan_Shelf,(365/I$3+Safety_Stock/Avg_Dmd-Plan_Shelf)*Avg_Dmd*Std_Cost*I$3,0)+Avg_Dmd*365/I$3/2*Std_Cost*Inv_Cost+I$3*Setup</f>
        <v>920719.90684304596</v>
      </c>
      <c r="J15" s="12">
        <f>(Sell_Price-Std_Cost)*(1-$D15)*Lost_Sale_Fact*Avg_Dmd*365+NORMSINV($D15)*SQRT(Dmd_StdDev^2*Leadtime+LT_StdDev^2*Avg_Dmd^2)*Std_Cost*Inv_Cost+IF(365/J$3+Safety_Stock/Avg_Dmd&gt;Plan_Shelf,(365/J$3+Safety_Stock/Avg_Dmd-Plan_Shelf)*Avg_Dmd*Std_Cost*J$3,0)+Avg_Dmd*365/J$3/2*Std_Cost*Inv_Cost+J$3*Setup</f>
        <v>852952.73634370498</v>
      </c>
      <c r="K15" s="12">
        <f>(Sell_Price-Std_Cost)*(1-$D15)*Lost_Sale_Fact*Avg_Dmd*365+NORMSINV($D15)*SQRT(Dmd_StdDev^2*Leadtime+LT_StdDev^2*Avg_Dmd^2)*Std_Cost*Inv_Cost+IF(365/K$3+Safety_Stock/Avg_Dmd&gt;Plan_Shelf,(365/K$3+Safety_Stock/Avg_Dmd-Plan_Shelf)*Avg_Dmd*Std_Cost*K$3,0)+Avg_Dmd*365/K$3/2*Std_Cost*Inv_Cost+K$3*Setup</f>
        <v>787132.23251103086</v>
      </c>
      <c r="L15" s="12">
        <f>(Sell_Price-Std_Cost)*(1-$D15)*Lost_Sale_Fact*Avg_Dmd*365+NORMSINV($D15)*SQRT(Dmd_StdDev^2*Leadtime+LT_StdDev^2*Avg_Dmd^2)*Std_Cost*Inv_Cost+IF(365/L$3+Safety_Stock/Avg_Dmd&gt;Plan_Shelf,(365/L$3+Safety_Stock/Avg_Dmd-Plan_Shelf)*Avg_Dmd*Std_Cost*L$3,0)+Avg_Dmd*365/L$3/2*Std_Cost*Inv_Cost+L$3*Setup</f>
        <v>722528.39534502325</v>
      </c>
      <c r="M15" s="12">
        <f>(Sell_Price-Std_Cost)*(1-$D15)*Lost_Sale_Fact*Avg_Dmd*365+NORMSINV($D15)*SQRT(Dmd_StdDev^2*Leadtime+LT_StdDev^2*Avg_Dmd^2)*Std_Cost*Inv_Cost+IF(365/M$3+Safety_Stock/Avg_Dmd&gt;Plan_Shelf,(365/M$3+Safety_Stock/Avg_Dmd-Plan_Shelf)*Avg_Dmd*Std_Cost*M$3,0)+Avg_Dmd*365/M$3/2*Std_Cost*Inv_Cost+M$3*Setup</f>
        <v>658735.66929012688</v>
      </c>
      <c r="N15" s="12">
        <f>(Sell_Price-Std_Cost)*(1-$D15)*Lost_Sale_Fact*Avg_Dmd*365+NORMSINV($D15)*SQRT(Dmd_StdDev^2*Leadtime+LT_StdDev^2*Avg_Dmd^2)*Std_Cost*Inv_Cost+IF(365/N$3+Safety_Stock/Avg_Dmd&gt;Plan_Shelf,(365/N$3+Safety_Stock/Avg_Dmd-Plan_Shelf)*Avg_Dmd*Std_Cost*N$3,0)+Avg_Dmd*365/N$3/2*Std_Cost*Inv_Cost+N$3*Setup</f>
        <v>595510.72101300815</v>
      </c>
      <c r="O15" s="12">
        <f>(Sell_Price-Std_Cost)*(1-$D15)*Lost_Sale_Fact*Avg_Dmd*365+NORMSINV($D15)*SQRT(Dmd_StdDev^2*Leadtime+LT_StdDev^2*Avg_Dmd^2)*Std_Cost*Inv_Cost+IF(365/O$3+Safety_Stock/Avg_Dmd&gt;Plan_Shelf,(365/O$3+Safety_Stock/Avg_Dmd-Plan_Shelf)*Avg_Dmd*Std_Cost*O$3,0)+Avg_Dmd*365/O$3/2*Std_Cost*Inv_Cost+O$3*Setup</f>
        <v>532698.70202881866</v>
      </c>
      <c r="P15" s="12">
        <f>(Sell_Price-Std_Cost)*(1-$D15)*Lost_Sale_Fact*Avg_Dmd*365+NORMSINV($D15)*SQRT(Dmd_StdDev^2*Leadtime+LT_StdDev^2*Avg_Dmd^2)*Std_Cost*Inv_Cost+IF(365/P$3+Safety_Stock/Avg_Dmd&gt;Plan_Shelf,(365/P$3+Safety_Stock/Avg_Dmd-Plan_Shelf)*Avg_Dmd*Std_Cost*P$3,0)+Avg_Dmd*365/P$3/2*Std_Cost*Inv_Cost+P$3*Setup</f>
        <v>470196.38001432648</v>
      </c>
      <c r="Q15" s="12">
        <f>(Sell_Price-Std_Cost)*(1-$D15)*Lost_Sale_Fact*Avg_Dmd*365+NORMSINV($D15)*SQRT(Dmd_StdDev^2*Leadtime+LT_StdDev^2*Avg_Dmd^2)*Std_Cost*Inv_Cost+IF(365/Q$3+Safety_Stock/Avg_Dmd&gt;Plan_Shelf,(365/Q$3+Safety_Stock/Avg_Dmd-Plan_Shelf)*Avg_Dmd*Std_Cost*Q$3,0)+Avg_Dmd*365/Q$3/2*Std_Cost*Inv_Cost+Q$3*Setup</f>
        <v>407932.2864380625</v>
      </c>
      <c r="R15" s="12">
        <f>(Sell_Price-Std_Cost)*(1-$D15)*Lost_Sale_Fact*Avg_Dmd*365+NORMSINV($D15)*SQRT(Dmd_StdDev^2*Leadtime+LT_StdDev^2*Avg_Dmd^2)*Std_Cost*Inv_Cost+IF(365/R$3+Safety_Stock/Avg_Dmd&gt;Plan_Shelf,(365/R$3+Safety_Stock/Avg_Dmd-Plan_Shelf)*Avg_Dmd*Std_Cost*R$3,0)+Avg_Dmd*365/R$3/2*Std_Cost*Inv_Cost+R$3*Setup</f>
        <v>345855.37234897807</v>
      </c>
      <c r="S15" s="12">
        <f>(Sell_Price-Std_Cost)*(1-$D15)*Lost_Sale_Fact*Avg_Dmd*365+NORMSINV($D15)*SQRT(Dmd_StdDev^2*Leadtime+LT_StdDev^2*Avg_Dmd^2)*Std_Cost*Inv_Cost+IF(365/S$3+Safety_Stock/Avg_Dmd&gt;Plan_Shelf,(365/S$3+Safety_Stock/Avg_Dmd-Plan_Shelf)*Avg_Dmd*Std_Cost*S$3,0)+Avg_Dmd*365/S$3/2*Std_Cost*Inv_Cost+S$3*Setup</f>
        <v>283928.20184963709</v>
      </c>
      <c r="T15" s="12">
        <f>(Sell_Price-Std_Cost)*(1-$D15)*Lost_Sale_Fact*Avg_Dmd*365+NORMSINV($D15)*SQRT(Dmd_StdDev^2*Leadtime+LT_StdDev^2*Avg_Dmd^2)*Std_Cost*Inv_Cost+IF(365/T$3+Safety_Stock/Avg_Dmd&gt;Plan_Shelf,(365/T$3+Safety_Stock/Avg_Dmd-Plan_Shelf)*Avg_Dmd*Std_Cost*T$3,0)+Avg_Dmd*365/T$3/2*Std_Cost*Inv_Cost+T$3*Setup</f>
        <v>222122.69801696276</v>
      </c>
      <c r="U15" s="12">
        <f>(Sell_Price-Std_Cost)*(1-$D15)*Lost_Sale_Fact*Avg_Dmd*365+NORMSINV($D15)*SQRT(Dmd_StdDev^2*Leadtime+LT_StdDev^2*Avg_Dmd^2)*Std_Cost*Inv_Cost+IF(365/U$3+Safety_Stock/Avg_Dmd&gt;Plan_Shelf,(365/U$3+Safety_Stock/Avg_Dmd-Plan_Shelf)*Avg_Dmd*Std_Cost*U$3,0)+Avg_Dmd*365/U$3/2*Std_Cost*Inv_Cost+U$3*Setup</f>
        <v>160417.3902627198</v>
      </c>
      <c r="V15" s="12">
        <f>(Sell_Price-Std_Cost)*(1-$D15)*Lost_Sale_Fact*Avg_Dmd*365+NORMSINV($D15)*SQRT(Dmd_StdDev^2*Leadtime+LT_StdDev^2*Avg_Dmd^2)*Std_Cost*Inv_Cost+IF(365/V$3+Safety_Stock/Avg_Dmd&gt;Plan_Shelf,(365/V$3+Safety_Stock/Avg_Dmd-Plan_Shelf)*Avg_Dmd*Std_Cost*V$3,0)+Avg_Dmd*365/V$3/2*Std_Cost*Inv_Cost+V$3*Setup</f>
        <v>98795.579240503197</v>
      </c>
      <c r="W15" s="12">
        <f>(Sell_Price-Std_Cost)*(1-$D15)*Lost_Sale_Fact*Avg_Dmd*365+NORMSINV($D15)*SQRT(Dmd_StdDev^2*Leadtime+LT_StdDev^2*Avg_Dmd^2)*Std_Cost*Inv_Cost+IF(365/W$3+Safety_Stock/Avg_Dmd&gt;Plan_Shelf,(365/W$3+Safety_Stock/Avg_Dmd-Plan_Shelf)*Avg_Dmd*Std_Cost*W$3,0)+Avg_Dmd*365/W$3/2*Std_Cost*Inv_Cost+W$3*Setup</f>
        <v>37244.081255782083</v>
      </c>
      <c r="X15" s="12">
        <f>(Sell_Price-Std_Cost)*(1-$D15)*Lost_Sale_Fact*Avg_Dmd*365+NORMSINV($D15)*SQRT(Dmd_StdDev^2*Leadtime+LT_StdDev^2*Avg_Dmd^2)*Std_Cost*Inv_Cost+IF(365/X$3+Safety_Stock/Avg_Dmd&gt;Plan_Shelf,(365/X$3+Safety_Stock/Avg_Dmd-Plan_Shelf)*Avg_Dmd*Std_Cost*X$3,0)+Avg_Dmd*365/X$3/2*Std_Cost*Inv_Cost+X$3*Setup</f>
        <v>29829.092673083785</v>
      </c>
      <c r="Y15" s="12">
        <f>(Sell_Price-Std_Cost)*(1-$D15)*Lost_Sale_Fact*Avg_Dmd*365+NORMSINV($D15)*SQRT(Dmd_StdDev^2*Leadtime+LT_StdDev^2*Avg_Dmd^2)*Std_Cost*Inv_Cost+IF(365/Y$3+Safety_Stock/Avg_Dmd&gt;Plan_Shelf,(365/Y$3+Safety_Stock/Avg_Dmd-Plan_Shelf)*Avg_Dmd*Std_Cost*Y$3,0)+Avg_Dmd*365/Y$3/2*Std_Cost*Inv_Cost+Y$3*Setup</f>
        <v>29492.426006417118</v>
      </c>
      <c r="Z15" s="12">
        <f>(Sell_Price-Std_Cost)*(1-$D15)*Lost_Sale_Fact*Avg_Dmd*365+NORMSINV($D15)*SQRT(Dmd_StdDev^2*Leadtime+LT_StdDev^2*Avg_Dmd^2)*Std_Cost*Inv_Cost+IF(365/Z$3+Safety_Stock/Avg_Dmd&gt;Plan_Shelf,(365/Z$3+Safety_Stock/Avg_Dmd-Plan_Shelf)*Avg_Dmd*Std_Cost*Z$3,0)+Avg_Dmd*365/Z$3/2*Std_Cost*Inv_Cost+Z$3*Setup</f>
        <v>29200.001763992877</v>
      </c>
      <c r="AA15" s="12">
        <f>(Sell_Price-Std_Cost)*(1-$D15)*Lost_Sale_Fact*Avg_Dmd*365+NORMSINV($D15)*SQRT(Dmd_StdDev^2*Leadtime+LT_StdDev^2*Avg_Dmd^2)*Std_Cost*Inv_Cost+IF(365/AA$3+Safety_Stock/Avg_Dmd&gt;Plan_Shelf,(365/AA$3+Safety_Stock/Avg_Dmd-Plan_Shelf)*Avg_Dmd*Std_Cost*AA$3,0)+Avg_Dmd*365/AA$3/2*Std_Cost*Inv_Cost+AA$3*Setup</f>
        <v>28946.049194822917</v>
      </c>
      <c r="AB15" s="12">
        <f>(Sell_Price-Std_Cost)*(1-$D15)*Lost_Sale_Fact*Avg_Dmd*365+NORMSINV($D15)*SQRT(Dmd_StdDev^2*Leadtime+LT_StdDev^2*Avg_Dmd^2)*Std_Cost*Inv_Cost+IF(365/AB$3+Safety_Stock/Avg_Dmd&gt;Plan_Shelf,(365/AB$3+Safety_Stock/Avg_Dmd-Plan_Shelf)*Avg_Dmd*Std_Cost*AB$3,0)+Avg_Dmd*365/AB$3/2*Std_Cost*Inv_Cost+AB$3*Setup</f>
        <v>28725.759339750453</v>
      </c>
      <c r="AC15" s="12">
        <f>(Sell_Price-Std_Cost)*(1-$D15)*Lost_Sale_Fact*Avg_Dmd*365+NORMSINV($D15)*SQRT(Dmd_StdDev^2*Leadtime+LT_StdDev^2*Avg_Dmd^2)*Std_Cost*Inv_Cost+IF(365/AC$3+Safety_Stock/Avg_Dmd&gt;Plan_Shelf,(365/AC$3+Safety_Stock/Avg_Dmd-Plan_Shelf)*Avg_Dmd*Std_Cost*AC$3,0)+Avg_Dmd*365/AC$3/2*Std_Cost*Inv_Cost+AC$3*Setup</f>
        <v>28535.092673083785</v>
      </c>
      <c r="AD15" s="12">
        <f>(Sell_Price-Std_Cost)*(1-$D15)*Lost_Sale_Fact*Avg_Dmd*365+NORMSINV($D15)*SQRT(Dmd_StdDev^2*Leadtime+LT_StdDev^2*Avg_Dmd^2)*Std_Cost*Inv_Cost+IF(365/AD$3+Safety_Stock/Avg_Dmd&gt;Plan_Shelf,(365/AD$3+Safety_Stock/Avg_Dmd-Plan_Shelf)*Avg_Dmd*Std_Cost*AD$3,0)+Avg_Dmd*365/AD$3/2*Std_Cost*Inv_Cost+AD$3*Setup</f>
        <v>28370.631134622246</v>
      </c>
      <c r="AE15" s="12">
        <f>(Sell_Price-Std_Cost)*(1-$D15)*Lost_Sale_Fact*Avg_Dmd*365+NORMSINV($D15)*SQRT(Dmd_StdDev^2*Leadtime+LT_StdDev^2*Avg_Dmd^2)*Std_Cost*Inv_Cost+IF(365/AE$3+Safety_Stock/Avg_Dmd&gt;Plan_Shelf,(365/AE$3+Safety_Stock/Avg_Dmd-Plan_Shelf)*Avg_Dmd*Std_Cost*AE$3,0)+Avg_Dmd*365/AE$3/2*Std_Cost*Inv_Cost+AE$3*Setup</f>
        <v>28229.463043454154</v>
      </c>
      <c r="AF15" s="12">
        <f>(Sell_Price-Std_Cost)*(1-$D15)*Lost_Sale_Fact*Avg_Dmd*365+NORMSINV($D15)*SQRT(Dmd_StdDev^2*Leadtime+LT_StdDev^2*Avg_Dmd^2)*Std_Cost*Inv_Cost+IF(365/AF$3+Safety_Stock/Avg_Dmd&gt;Plan_Shelf,(365/AF$3+Safety_Stock/Avg_Dmd-Plan_Shelf)*Avg_Dmd*Std_Cost*AF$3,0)+Avg_Dmd*365/AF$3/2*Std_Cost*Inv_Cost+AF$3*Setup</f>
        <v>28109.092673083785</v>
      </c>
      <c r="AG15" s="12">
        <f>(Sell_Price-Std_Cost)*(1-$D15)*Lost_Sale_Fact*Avg_Dmd*365+NORMSINV($D15)*SQRT(Dmd_StdDev^2*Leadtime+LT_StdDev^2*Avg_Dmd^2)*Std_Cost*Inv_Cost+IF(365/AG$3+Safety_Stock/Avg_Dmd&gt;Plan_Shelf,(365/AG$3+Safety_Stock/Avg_Dmd-Plan_Shelf)*Avg_Dmd*Std_Cost*AG$3,0)+Avg_Dmd*365/AG$3/2*Std_Cost*Inv_Cost+AG$3*Setup</f>
        <v>28007.368535152749</v>
      </c>
      <c r="AH15" s="12">
        <f>(Sell_Price-Std_Cost)*(1-$D15)*Lost_Sale_Fact*Avg_Dmd*365+NORMSINV($D15)*SQRT(Dmd_StdDev^2*Leadtime+LT_StdDev^2*Avg_Dmd^2)*Std_Cost*Inv_Cost+IF(365/AH$3+Safety_Stock/Avg_Dmd&gt;Plan_Shelf,(365/AH$3+Safety_Stock/Avg_Dmd-Plan_Shelf)*Avg_Dmd*Std_Cost*AH$3,0)+Avg_Dmd*365/AH$3/2*Std_Cost*Inv_Cost+AH$3*Setup</f>
        <v>27922.426006417118</v>
      </c>
      <c r="AI15" s="12">
        <f>(Sell_Price-Std_Cost)*(1-$D15)*Lost_Sale_Fact*Avg_Dmd*365+NORMSINV($D15)*SQRT(Dmd_StdDev^2*Leadtime+LT_StdDev^2*Avg_Dmd^2)*Std_Cost*Inv_Cost+IF(365/AI$3+Safety_Stock/Avg_Dmd&gt;Plan_Shelf,(365/AI$3+Safety_Stock/Avg_Dmd-Plan_Shelf)*Avg_Dmd*Std_Cost*AI$3,0)+Avg_Dmd*365/AI$3/2*Std_Cost*Inv_Cost+AI$3*Setup</f>
        <v>27852.641060180562</v>
      </c>
      <c r="AJ15" s="12">
        <f>(Sell_Price-Std_Cost)*(1-$D15)*Lost_Sale_Fact*Avg_Dmd*365+NORMSINV($D15)*SQRT(Dmd_StdDev^2*Leadtime+LT_StdDev^2*Avg_Dmd^2)*Std_Cost*Inv_Cost+IF(365/AJ$3+Safety_Stock/Avg_Dmd&gt;Plan_Shelf,(365/AJ$3+Safety_Stock/Avg_Dmd-Plan_Shelf)*Avg_Dmd*Std_Cost*AJ$3,0)+Avg_Dmd*365/AJ$3/2*Std_Cost*Inv_Cost+AJ$3*Setup</f>
        <v>27796.592673083785</v>
      </c>
      <c r="AK15" s="12">
        <f>(Sell_Price-Std_Cost)*(1-$D15)*Lost_Sale_Fact*Avg_Dmd*365+NORMSINV($D15)*SQRT(Dmd_StdDev^2*Leadtime+LT_StdDev^2*Avg_Dmd^2)*Std_Cost*Inv_Cost+IF(365/AK$3+Safety_Stock/Avg_Dmd&gt;Plan_Shelf,(365/AK$3+Safety_Stock/Avg_Dmd-Plan_Shelf)*Avg_Dmd*Std_Cost*AK$3,0)+Avg_Dmd*365/AK$3/2*Std_Cost*Inv_Cost+AK$3*Setup</f>
        <v>27753.032067023178</v>
      </c>
      <c r="AL15" s="12">
        <f>(Sell_Price-Std_Cost)*(1-$D15)*Lost_Sale_Fact*Avg_Dmd*365+NORMSINV($D15)*SQRT(Dmd_StdDev^2*Leadtime+LT_StdDev^2*Avg_Dmd^2)*Std_Cost*Inv_Cost+IF(365/AL$3+Safety_Stock/Avg_Dmd&gt;Plan_Shelf,(365/AL$3+Safety_Stock/Avg_Dmd-Plan_Shelf)*Avg_Dmd*Std_Cost*AL$3,0)+Avg_Dmd*365/AL$3/2*Std_Cost*Inv_Cost+AL$3*Setup</f>
        <v>27720.857378966139</v>
      </c>
      <c r="AM15" s="12">
        <f>(Sell_Price-Std_Cost)*(1-$D15)*Lost_Sale_Fact*Avg_Dmd*365+NORMSINV($D15)*SQRT(Dmd_StdDev^2*Leadtime+LT_StdDev^2*Avg_Dmd^2)*Std_Cost*Inv_Cost+IF(365/AM$3+Safety_Stock/Avg_Dmd&gt;Plan_Shelf,(365/AM$3+Safety_Stock/Avg_Dmd-Plan_Shelf)*Avg_Dmd*Std_Cost*AM$3,0)+Avg_Dmd*365/AM$3/2*Std_Cost*Inv_Cost+AM$3*Setup</f>
        <v>27699.092673083785</v>
      </c>
      <c r="AN15" s="12">
        <f>(Sell_Price-Std_Cost)*(1-$D15)*Lost_Sale_Fact*Avg_Dmd*365+NORMSINV($D15)*SQRT(Dmd_StdDev^2*Leadtime+LT_StdDev^2*Avg_Dmd^2)*Std_Cost*Inv_Cost+IF(365/AN$3+Safety_Stock/Avg_Dmd&gt;Plan_Shelf,(365/AN$3+Safety_Stock/Avg_Dmd-Plan_Shelf)*Avg_Dmd*Std_Cost*AN$3,0)+Avg_Dmd*365/AN$3/2*Std_Cost*Inv_Cost+AN$3*Setup</f>
        <v>27686.870450861563</v>
      </c>
      <c r="AO15" s="12">
        <f>(Sell_Price-Std_Cost)*(1-$D15)*Lost_Sale_Fact*Avg_Dmd*365+NORMSINV($D15)*SQRT(Dmd_StdDev^2*Leadtime+LT_StdDev^2*Avg_Dmd^2)*Std_Cost*Inv_Cost+IF(365/AO$3+Safety_Stock/Avg_Dmd&gt;Plan_Shelf,(365/AO$3+Safety_Stock/Avg_Dmd-Plan_Shelf)*Avg_Dmd*Std_Cost*AO$3,0)+Avg_Dmd*365/AO$3/2*Std_Cost*Inv_Cost+AO$3*Setup</f>
        <v>27683.416997408109</v>
      </c>
      <c r="AP15" s="12">
        <f>(Sell_Price-Std_Cost)*(1-$D15)*Lost_Sale_Fact*Avg_Dmd*365+NORMSINV($D15)*SQRT(Dmd_StdDev^2*Leadtime+LT_StdDev^2*Avg_Dmd^2)*Std_Cost*Inv_Cost+IF(365/AP$3+Safety_Stock/Avg_Dmd&gt;Plan_Shelf,(365/AP$3+Safety_Stock/Avg_Dmd-Plan_Shelf)*Avg_Dmd*Std_Cost*AP$3,0)+Avg_Dmd*365/AP$3/2*Std_Cost*Inv_Cost+AP$3*Setup</f>
        <v>27688.040041504839</v>
      </c>
      <c r="AQ15" s="12">
        <f>(Sell_Price-Std_Cost)*(1-$D15)*Lost_Sale_Fact*Avg_Dmd*365+NORMSINV($D15)*SQRT(Dmd_StdDev^2*Leadtime+LT_StdDev^2*Avg_Dmd^2)*Std_Cost*Inv_Cost+IF(365/AQ$3+Safety_Stock/Avg_Dmd&gt;Plan_Shelf,(365/AQ$3+Safety_Stock/Avg_Dmd-Plan_Shelf)*Avg_Dmd*Std_Cost*AQ$3,0)+Avg_Dmd*365/AQ$3/2*Std_Cost*Inv_Cost+AQ$3*Setup</f>
        <v>27700.118314109426</v>
      </c>
      <c r="AR15" s="12">
        <f>(Sell_Price-Std_Cost)*(1-$D15)*Lost_Sale_Fact*Avg_Dmd*365+NORMSINV($D15)*SQRT(Dmd_StdDev^2*Leadtime+LT_StdDev^2*Avg_Dmd^2)*Std_Cost*Inv_Cost+IF(365/AR$3+Safety_Stock/Avg_Dmd&gt;Plan_Shelf,(365/AR$3+Safety_Stock/Avg_Dmd-Plan_Shelf)*Avg_Dmd*Std_Cost*AR$3,0)+Avg_Dmd*365/AR$3/2*Std_Cost*Inv_Cost+AR$3*Setup</f>
        <v>27719.092673083785</v>
      </c>
      <c r="AS15" s="12">
        <f>(Sell_Price-Std_Cost)*(1-$D15)*Lost_Sale_Fact*Avg_Dmd*365+NORMSINV($D15)*SQRT(Dmd_StdDev^2*Leadtime+LT_StdDev^2*Avg_Dmd^2)*Std_Cost*Inv_Cost+IF(365/AS$3+Safety_Stock/Avg_Dmd&gt;Plan_Shelf,(365/AS$3+Safety_Stock/Avg_Dmd-Plan_Shelf)*Avg_Dmd*Std_Cost*AS$3,0)+Avg_Dmd*365/AS$3/2*Std_Cost*Inv_Cost+AS$3*Setup</f>
        <v>27744.458526742321</v>
      </c>
      <c r="AT15" s="12">
        <f>(Sell_Price-Std_Cost)*(1-$D15)*Lost_Sale_Fact*Avg_Dmd*365+NORMSINV($D15)*SQRT(Dmd_StdDev^2*Leadtime+LT_StdDev^2*Avg_Dmd^2)*Std_Cost*Inv_Cost+IF(365/AT$3+Safety_Stock/Avg_Dmd&gt;Plan_Shelf,(365/AT$3+Safety_Stock/Avg_Dmd-Plan_Shelf)*Avg_Dmd*Std_Cost*AT$3,0)+Avg_Dmd*365/AT$3/2*Std_Cost*Inv_Cost+AT$3*Setup</f>
        <v>27775.759339750453</v>
      </c>
      <c r="AU15" s="12">
        <f>(Sell_Price-Std_Cost)*(1-$D15)*Lost_Sale_Fact*Avg_Dmd*365+NORMSINV($D15)*SQRT(Dmd_StdDev^2*Leadtime+LT_StdDev^2*Avg_Dmd^2)*Std_Cost*Inv_Cost+IF(365/AU$3+Safety_Stock/Avg_Dmd&gt;Plan_Shelf,(365/AU$3+Safety_Stock/Avg_Dmd-Plan_Shelf)*Avg_Dmd*Std_Cost*AU$3,0)+Avg_Dmd*365/AU$3/2*Std_Cost*Inv_Cost+AU$3*Setup</f>
        <v>27812.581045176808</v>
      </c>
      <c r="AV15" s="12">
        <f>(Sell_Price-Std_Cost)*(1-$D15)*Lost_Sale_Fact*Avg_Dmd*365+NORMSINV($D15)*SQRT(Dmd_StdDev^2*Leadtime+LT_StdDev^2*Avg_Dmd^2)*Std_Cost*Inv_Cost+IF(365/AV$3+Safety_Stock/Avg_Dmd&gt;Plan_Shelf,(365/AV$3+Safety_Stock/Avg_Dmd-Plan_Shelf)*Avg_Dmd*Std_Cost*AV$3,0)+Avg_Dmd*365/AV$3/2*Std_Cost*Inv_Cost+AV$3*Setup</f>
        <v>27854.54721853833</v>
      </c>
      <c r="AW15" s="12">
        <f>(Sell_Price-Std_Cost)*(1-$D15)*Lost_Sale_Fact*Avg_Dmd*365+NORMSINV($D15)*SQRT(Dmd_StdDev^2*Leadtime+LT_StdDev^2*Avg_Dmd^2)*Std_Cost*Inv_Cost+IF(365/AW$3+Safety_Stock/Avg_Dmd&gt;Plan_Shelf,(365/AW$3+Safety_Stock/Avg_Dmd-Plan_Shelf)*Avg_Dmd*Std_Cost*AW$3,0)+Avg_Dmd*365/AW$3/2*Std_Cost*Inv_Cost+AW$3*Setup</f>
        <v>27901.314895306008</v>
      </c>
      <c r="AX15" s="12">
        <f>(Sell_Price-Std_Cost)*(1-$D15)*Lost_Sale_Fact*Avg_Dmd*365+NORMSINV($D15)*SQRT(Dmd_StdDev^2*Leadtime+LT_StdDev^2*Avg_Dmd^2)*Std_Cost*Inv_Cost+IF(365/AX$3+Safety_Stock/Avg_Dmd&gt;Plan_Shelf,(365/AX$3+Safety_Stock/Avg_Dmd-Plan_Shelf)*Avg_Dmd*Std_Cost*AX$3,0)+Avg_Dmd*365/AX$3/2*Std_Cost*Inv_Cost+AX$3*Setup</f>
        <v>27952.57093395335</v>
      </c>
      <c r="AY15" s="12">
        <f>(Sell_Price-Std_Cost)*(1-$D15)*Lost_Sale_Fact*Avg_Dmd*365+NORMSINV($D15)*SQRT(Dmd_StdDev^2*Leadtime+LT_StdDev^2*Avg_Dmd^2)*Std_Cost*Inv_Cost+IF(365/AY$3+Safety_Stock/Avg_Dmd&gt;Plan_Shelf,(365/AY$3+Safety_Stock/Avg_Dmd-Plan_Shelf)*Avg_Dmd*Std_Cost*AY$3,0)+Avg_Dmd*365/AY$3/2*Std_Cost*Inv_Cost+AY$3*Setup</f>
        <v>28008.028843296554</v>
      </c>
      <c r="AZ15" s="12">
        <f>(Sell_Price-Std_Cost)*(1-$D15)*Lost_Sale_Fact*Avg_Dmd*365+NORMSINV($D15)*SQRT(Dmd_StdDev^2*Leadtime+LT_StdDev^2*Avg_Dmd^2)*Std_Cost*Inv_Cost+IF(365/AZ$3+Safety_Stock/Avg_Dmd&gt;Plan_Shelf,(365/AZ$3+Safety_Stock/Avg_Dmd-Plan_Shelf)*Avg_Dmd*Std_Cost*AZ$3,0)+Avg_Dmd*365/AZ$3/2*Std_Cost*Inv_Cost+AZ$3*Setup</f>
        <v>28067.426006417118</v>
      </c>
      <c r="BA15" s="12">
        <f>(Sell_Price-Std_Cost)*(1-$D15)*Lost_Sale_Fact*Avg_Dmd*365+NORMSINV($D15)*SQRT(Dmd_StdDev^2*Leadtime+LT_StdDev^2*Avg_Dmd^2)*Std_Cost*Inv_Cost+IF(365/BA$3+Safety_Stock/Avg_Dmd&gt;Plan_Shelf,(365/BA$3+Safety_Stock/Avg_Dmd-Plan_Shelf)*Avg_Dmd*Std_Cost*BA$3,0)+Avg_Dmd*365/BA$3/2*Std_Cost*Inv_Cost+BA$3*Setup</f>
        <v>28130.521244512358</v>
      </c>
      <c r="BB15" s="12">
        <f>(Sell_Price-Std_Cost)*(1-$D15)*Lost_Sale_Fact*Avg_Dmd*365+NORMSINV($D15)*SQRT(Dmd_StdDev^2*Leadtime+LT_StdDev^2*Avg_Dmd^2)*Std_Cost*Inv_Cost+IF(365/BB$3+Safety_Stock/Avg_Dmd&gt;Plan_Shelf,(365/BB$3+Safety_Stock/Avg_Dmd-Plan_Shelf)*Avg_Dmd*Std_Cost*BB$3,0)+Avg_Dmd*365/BB$3/2*Std_Cost*Inv_Cost+BB$3*Setup</f>
        <v>28197.092673083785</v>
      </c>
      <c r="BC15" s="12">
        <f>(Sell_Price-Std_Cost)*(1-$D15)*Lost_Sale_Fact*Avg_Dmd*365+NORMSINV($D15)*SQRT(Dmd_StdDev^2*Leadtime+LT_StdDev^2*Avg_Dmd^2)*Std_Cost*Inv_Cost+IF(365/BC$3+Safety_Stock/Avg_Dmd&gt;Plan_Shelf,(365/BC$3+Safety_Stock/Avg_Dmd-Plan_Shelf)*Avg_Dmd*Std_Cost*BC$3,0)+Avg_Dmd*365/BC$3/2*Std_Cost*Inv_Cost+BC$3*Setup</f>
        <v>28266.935810338688</v>
      </c>
      <c r="BD15" s="12">
        <f>(Sell_Price-Std_Cost)*(1-$D15)*Lost_Sale_Fact*Avg_Dmd*365+NORMSINV($D15)*SQRT(Dmd_StdDev^2*Leadtime+LT_StdDev^2*Avg_Dmd^2)*Std_Cost*Inv_Cost+IF(365/BD$3+Safety_Stock/Avg_Dmd&gt;Plan_Shelf,(365/BD$3+Safety_Stock/Avg_Dmd-Plan_Shelf)*Avg_Dmd*Std_Cost*BD$3,0)+Avg_Dmd*365/BD$3/2*Std_Cost*Inv_Cost+BD$3*Setup</f>
        <v>28339.861903853016</v>
      </c>
      <c r="BE15" s="12">
        <f>(Sell_Price-Std_Cost)*(1-$D15)*Lost_Sale_Fact*Avg_Dmd*365+NORMSINV($D15)*SQRT(Dmd_StdDev^2*Leadtime+LT_StdDev^2*Avg_Dmd^2)*Std_Cost*Inv_Cost+IF(365/BE$3+Safety_Stock/Avg_Dmd&gt;Plan_Shelf,(365/BE$3+Safety_Stock/Avg_Dmd-Plan_Shelf)*Avg_Dmd*Std_Cost*BE$3,0)+Avg_Dmd*365/BE$3/2*Std_Cost*Inv_Cost+BE$3*Setup</f>
        <v>28415.696446668691</v>
      </c>
      <c r="BF15" s="12">
        <f>(Sell_Price-Std_Cost)*(1-$D15)*Lost_Sale_Fact*Avg_Dmd*365+NORMSINV($D15)*SQRT(Dmd_StdDev^2*Leadtime+LT_StdDev^2*Avg_Dmd^2)*Std_Cost*Inv_Cost+IF(365/BF$3+Safety_Stock/Avg_Dmd&gt;Plan_Shelf,(365/BF$3+Safety_Stock/Avg_Dmd-Plan_Shelf)*Avg_Dmd*Std_Cost*BF$3,0)+Avg_Dmd*365/BF$3/2*Std_Cost*Inv_Cost+BF$3*Setup</f>
        <v>28494.277858268972</v>
      </c>
      <c r="BG15" s="12">
        <f>(Sell_Price-Std_Cost)*(1-$D15)*Lost_Sale_Fact*Avg_Dmd*365+NORMSINV($D15)*SQRT(Dmd_StdDev^2*Leadtime+LT_StdDev^2*Avg_Dmd^2)*Std_Cost*Inv_Cost+IF(365/BG$3+Safety_Stock/Avg_Dmd&gt;Plan_Shelf,(365/BG$3+Safety_Stock/Avg_Dmd-Plan_Shelf)*Avg_Dmd*Std_Cost*BG$3,0)+Avg_Dmd*365/BG$3/2*Std_Cost*Inv_Cost+BG$3*Setup</f>
        <v>28575.456309447422</v>
      </c>
      <c r="BH15" s="12">
        <f>(Sell_Price-Std_Cost)*(1-$D15)*Lost_Sale_Fact*Avg_Dmd*365+NORMSINV($D15)*SQRT(Dmd_StdDev^2*Leadtime+LT_StdDev^2*Avg_Dmd^2)*Std_Cost*Inv_Cost+IF(365/BH$3+Safety_Stock/Avg_Dmd&gt;Plan_Shelf,(365/BH$3+Safety_Stock/Avg_Dmd-Plan_Shelf)*Avg_Dmd*Std_Cost*BH$3,0)+Avg_Dmd*365/BH$3/2*Std_Cost*Inv_Cost+BH$3*Setup</f>
        <v>28659.092673083785</v>
      </c>
      <c r="BI15" s="12">
        <f>(Sell_Price-Std_Cost)*(1-$D15)*Lost_Sale_Fact*Avg_Dmd*365+NORMSINV($D15)*SQRT(Dmd_StdDev^2*Leadtime+LT_StdDev^2*Avg_Dmd^2)*Std_Cost*Inv_Cost+IF(365/BI$3+Safety_Stock/Avg_Dmd&gt;Plan_Shelf,(365/BI$3+Safety_Stock/Avg_Dmd-Plan_Shelf)*Avg_Dmd*Std_Cost*BI$3,0)+Avg_Dmd*365/BI$3/2*Std_Cost*Inv_Cost+BI$3*Setup</f>
        <v>28745.057585364488</v>
      </c>
      <c r="BJ15" s="12">
        <f>(Sell_Price-Std_Cost)*(1-$D15)*Lost_Sale_Fact*Avg_Dmd*365+NORMSINV($D15)*SQRT(Dmd_StdDev^2*Leadtime+LT_StdDev^2*Avg_Dmd^2)*Std_Cost*Inv_Cost+IF(365/BJ$3+Safety_Stock/Avg_Dmd&gt;Plan_Shelf,(365/BJ$3+Safety_Stock/Avg_Dmd-Plan_Shelf)*Avg_Dmd*Std_Cost*BJ$3,0)+Avg_Dmd*365/BJ$3/2*Std_Cost*Inv_Cost+BJ$3*Setup</f>
        <v>28833.230604118267</v>
      </c>
      <c r="BK15" s="12">
        <f>(Sell_Price-Std_Cost)*(1-$D15)*Lost_Sale_Fact*Avg_Dmd*365+NORMSINV($D15)*SQRT(Dmd_StdDev^2*Leadtime+LT_StdDev^2*Avg_Dmd^2)*Std_Cost*Inv_Cost+IF(365/BK$3+Safety_Stock/Avg_Dmd&gt;Plan_Shelf,(365/BK$3+Safety_Stock/Avg_Dmd-Plan_Shelf)*Avg_Dmd*Std_Cost*BK$3,0)+Avg_Dmd*365/BK$3/2*Std_Cost*Inv_Cost+BK$3*Setup</f>
        <v>28923.499452744803</v>
      </c>
      <c r="BL15" s="12">
        <f>(Sell_Price-Std_Cost)*(1-$D15)*Lost_Sale_Fact*Avg_Dmd*365+NORMSINV($D15)*SQRT(Dmd_StdDev^2*Leadtime+LT_StdDev^2*Avg_Dmd^2)*Std_Cost*Inv_Cost+IF(365/BL$3+Safety_Stock/Avg_Dmd&gt;Plan_Shelf,(365/BL$3+Safety_Stock/Avg_Dmd-Plan_Shelf)*Avg_Dmd*Std_Cost*BL$3,0)+Avg_Dmd*365/BL$3/2*Std_Cost*Inv_Cost+BL$3*Setup</f>
        <v>29015.759339750453</v>
      </c>
      <c r="BM15" s="12">
        <f>(Sell_Price-Std_Cost)*(1-$D15)*Lost_Sale_Fact*Avg_Dmd*365+NORMSINV($D15)*SQRT(Dmd_StdDev^2*Leadtime+LT_StdDev^2*Avg_Dmd^2)*Std_Cost*Inv_Cost+IF(365/BM$3+Safety_Stock/Avg_Dmd&gt;Plan_Shelf,(365/BM$3+Safety_Stock/Avg_Dmd-Plan_Shelf)*Avg_Dmd*Std_Cost*BM$3,0)+Avg_Dmd*365/BM$3/2*Std_Cost*Inv_Cost+BM$3*Setup</f>
        <v>29109.912345214932</v>
      </c>
      <c r="BN15" s="12">
        <f>(Sell_Price-Std_Cost)*(1-$D15)*Lost_Sale_Fact*Avg_Dmd*365+NORMSINV($D15)*SQRT(Dmd_StdDev^2*Leadtime+LT_StdDev^2*Avg_Dmd^2)*Std_Cost*Inv_Cost+IF(365/BN$3+Safety_Stock/Avg_Dmd&gt;Plan_Shelf,(365/BN$3+Safety_Stock/Avg_Dmd-Plan_Shelf)*Avg_Dmd*Std_Cost*BN$3,0)+Avg_Dmd*365/BN$3/2*Std_Cost*Inv_Cost+BN$3*Setup</f>
        <v>29205.866866632172</v>
      </c>
      <c r="BO15" s="12">
        <f>(Sell_Price-Std_Cost)*(1-$D15)*Lost_Sale_Fact*Avg_Dmd*365+NORMSINV($D15)*SQRT(Dmd_StdDev^2*Leadtime+LT_StdDev^2*Avg_Dmd^2)*Std_Cost*Inv_Cost+IF(365/BO$3+Safety_Stock/Avg_Dmd&gt;Plan_Shelf,(365/BO$3+Safety_Stock/Avg_Dmd-Plan_Shelf)*Avg_Dmd*Std_Cost*BO$3,0)+Avg_Dmd*365/BO$3/2*Std_Cost*Inv_Cost+BO$3*Setup</f>
        <v>29303.537117528231</v>
      </c>
      <c r="BP15" s="12">
        <f>(Sell_Price-Std_Cost)*(1-$D15)*Lost_Sale_Fact*Avg_Dmd*365+NORMSINV($D15)*SQRT(Dmd_StdDev^2*Leadtime+LT_StdDev^2*Avg_Dmd^2)*Std_Cost*Inv_Cost+IF(365/BP$3+Safety_Stock/Avg_Dmd&gt;Plan_Shelf,(365/BP$3+Safety_Stock/Avg_Dmd-Plan_Shelf)*Avg_Dmd*Std_Cost*BP$3,0)+Avg_Dmd*365/BP$3/2*Std_Cost*Inv_Cost+BP$3*Setup</f>
        <v>29402.842673083785</v>
      </c>
      <c r="BQ15" s="12">
        <f>(Sell_Price-Std_Cost)*(1-$D15)*Lost_Sale_Fact*Avg_Dmd*365+NORMSINV($D15)*SQRT(Dmd_StdDev^2*Leadtime+LT_StdDev^2*Avg_Dmd^2)*Std_Cost*Inv_Cost+IF(365/BQ$3+Safety_Stock/Avg_Dmd&gt;Plan_Shelf,(365/BQ$3+Safety_Stock/Avg_Dmd-Plan_Shelf)*Avg_Dmd*Std_Cost*BQ$3,0)+Avg_Dmd*365/BQ$3/2*Std_Cost*Inv_Cost+BQ$3*Setup</f>
        <v>29503.708057699168</v>
      </c>
      <c r="BR15" s="12">
        <f>(Sell_Price-Std_Cost)*(1-$D15)*Lost_Sale_Fact*Avg_Dmd*365+NORMSINV($D15)*SQRT(Dmd_StdDev^2*Leadtime+LT_StdDev^2*Avg_Dmd^2)*Std_Cost*Inv_Cost+IF(365/BR$3+Safety_Stock/Avg_Dmd&gt;Plan_Shelf,(365/BR$3+Safety_Stock/Avg_Dmd-Plan_Shelf)*Avg_Dmd*Std_Cost*BR$3,0)+Avg_Dmd*365/BR$3/2*Std_Cost*Inv_Cost+BR$3*Setup</f>
        <v>29606.062370053482</v>
      </c>
      <c r="BS15" s="12">
        <f>(Sell_Price-Std_Cost)*(1-$D15)*Lost_Sale_Fact*Avg_Dmd*365+NORMSINV($D15)*SQRT(Dmd_StdDev^2*Leadtime+LT_StdDev^2*Avg_Dmd^2)*Std_Cost*Inv_Cost+IF(365/BS$3+Safety_Stock/Avg_Dmd&gt;Plan_Shelf,(365/BS$3+Safety_Stock/Avg_Dmd-Plan_Shelf)*Avg_Dmd*Std_Cost*BS$3,0)+Avg_Dmd*365/BS$3/2*Std_Cost*Inv_Cost+BS$3*Setup</f>
        <v>29709.838941740501</v>
      </c>
      <c r="BT15" s="12">
        <f>(Sell_Price-Std_Cost)*(1-$D15)*Lost_Sale_Fact*Avg_Dmd*365+NORMSINV($D15)*SQRT(Dmd_StdDev^2*Leadtime+LT_StdDev^2*Avg_Dmd^2)*Std_Cost*Inv_Cost+IF(365/BT$3+Safety_Stock/Avg_Dmd&gt;Plan_Shelf,(365/BT$3+Safety_Stock/Avg_Dmd-Plan_Shelf)*Avg_Dmd*Std_Cost*BT$3,0)+Avg_Dmd*365/BT$3/2*Std_Cost*Inv_Cost+BT$3*Setup</f>
        <v>29814.97502602496</v>
      </c>
      <c r="BU15" s="12">
        <f>(Sell_Price-Std_Cost)*(1-$D15)*Lost_Sale_Fact*Avg_Dmd*365+NORMSINV($D15)*SQRT(Dmd_StdDev^2*Leadtime+LT_StdDev^2*Avg_Dmd^2)*Std_Cost*Inv_Cost+IF(365/BU$3+Safety_Stock/Avg_Dmd&gt;Plan_Shelf,(365/BU$3+Safety_Stock/Avg_Dmd-Plan_Shelf)*Avg_Dmd*Std_Cost*BU$3,0)+Avg_Dmd*365/BU$3/2*Std_Cost*Inv_Cost+BU$3*Setup</f>
        <v>29921.411513663494</v>
      </c>
      <c r="BV15" s="12">
        <f>(Sell_Price-Std_Cost)*(1-$D15)*Lost_Sale_Fact*Avg_Dmd*365+NORMSINV($D15)*SQRT(Dmd_StdDev^2*Leadtime+LT_StdDev^2*Avg_Dmd^2)*Std_Cost*Inv_Cost+IF(365/BV$3+Safety_Stock/Avg_Dmd&gt;Plan_Shelf,(365/BV$3+Safety_Stock/Avg_Dmd-Plan_Shelf)*Avg_Dmd*Std_Cost*BV$3,0)+Avg_Dmd*365/BV$3/2*Std_Cost*Inv_Cost+BV$3*Setup</f>
        <v>30029.092673083785</v>
      </c>
      <c r="BW15" s="12">
        <f>(Sell_Price-Std_Cost)*(1-$D15)*Lost_Sale_Fact*Avg_Dmd*365+NORMSINV($D15)*SQRT(Dmd_StdDev^2*Leadtime+LT_StdDev^2*Avg_Dmd^2)*Std_Cost*Inv_Cost+IF(365/BW$3+Safety_Stock/Avg_Dmd&gt;Plan_Shelf,(365/BW$3+Safety_Stock/Avg_Dmd-Plan_Shelf)*Avg_Dmd*Std_Cost*BW$3,0)+Avg_Dmd*365/BW$3/2*Std_Cost*Inv_Cost+BW$3*Setup</f>
        <v>30137.965912520405</v>
      </c>
      <c r="BX15" s="12">
        <f>(Sell_Price-Std_Cost)*(1-$D15)*Lost_Sale_Fact*Avg_Dmd*365+NORMSINV($D15)*SQRT(Dmd_StdDev^2*Leadtime+LT_StdDev^2*Avg_Dmd^2)*Std_Cost*Inv_Cost+IF(365/BX$3+Safety_Stock/Avg_Dmd&gt;Plan_Shelf,(365/BX$3+Safety_Stock/Avg_Dmd-Plan_Shelf)*Avg_Dmd*Std_Cost*BX$3,0)+Avg_Dmd*365/BX$3/2*Std_Cost*Inv_Cost+BX$3*Setup</f>
        <v>30247.981561972672</v>
      </c>
      <c r="BY15" s="12">
        <f>(Sell_Price-Std_Cost)*(1-$D15)*Lost_Sale_Fact*Avg_Dmd*365+NORMSINV($D15)*SQRT(Dmd_StdDev^2*Leadtime+LT_StdDev^2*Avg_Dmd^2)*Std_Cost*Inv_Cost+IF(365/BY$3+Safety_Stock/Avg_Dmd&gt;Plan_Shelf,(365/BY$3+Safety_Stock/Avg_Dmd-Plan_Shelf)*Avg_Dmd*Std_Cost*BY$3,0)+Avg_Dmd*365/BY$3/2*Std_Cost*Inv_Cost+BY$3*Setup</f>
        <v>30359.092673083785</v>
      </c>
      <c r="BZ15" s="12">
        <f>(Sell_Price-Std_Cost)*(1-$D15)*Lost_Sale_Fact*Avg_Dmd*365+NORMSINV($D15)*SQRT(Dmd_StdDev^2*Leadtime+LT_StdDev^2*Avg_Dmd^2)*Std_Cost*Inv_Cost+IF(365/BZ$3+Safety_Stock/Avg_Dmd&gt;Plan_Shelf,(365/BZ$3+Safety_Stock/Avg_Dmd-Plan_Shelf)*Avg_Dmd*Std_Cost*BZ$3,0)+Avg_Dmd*365/BZ$3/2*Std_Cost*Inv_Cost+BZ$3*Setup</f>
        <v>30471.254835245949</v>
      </c>
      <c r="CA15" s="12">
        <f>(Sell_Price-Std_Cost)*(1-$D15)*Lost_Sale_Fact*Avg_Dmd*365+NORMSINV($D15)*SQRT(Dmd_StdDev^2*Leadtime+LT_StdDev^2*Avg_Dmd^2)*Std_Cost*Inv_Cost+IF(365/CA$3+Safety_Stock/Avg_Dmd&gt;Plan_Shelf,(365/CA$3+Safety_Stock/Avg_Dmd-Plan_Shelf)*Avg_Dmd*Std_Cost*CA$3,0)+Avg_Dmd*365/CA$3/2*Std_Cost*Inv_Cost+CA$3*Setup</f>
        <v>30584.426006417118</v>
      </c>
      <c r="CB15" s="12">
        <f>(Sell_Price-Std_Cost)*(1-$D15)*Lost_Sale_Fact*Avg_Dmd*365+NORMSINV($D15)*SQRT(Dmd_StdDev^2*Leadtime+LT_StdDev^2*Avg_Dmd^2)*Std_Cost*Inv_Cost+IF(365/CB$3+Safety_Stock/Avg_Dmd&gt;Plan_Shelf,(365/CB$3+Safety_Stock/Avg_Dmd-Plan_Shelf)*Avg_Dmd*Std_Cost*CB$3,0)+Avg_Dmd*365/CB$3/2*Std_Cost*Inv_Cost+CB$3*Setup</f>
        <v>30698.566357294312</v>
      </c>
      <c r="CC15" s="12">
        <f>(Sell_Price-Std_Cost)*(1-$D15)*Lost_Sale_Fact*Avg_Dmd*365+NORMSINV($D15)*SQRT(Dmd_StdDev^2*Leadtime+LT_StdDev^2*Avg_Dmd^2)*Std_Cost*Inv_Cost+IF(365/CC$3+Safety_Stock/Avg_Dmd&gt;Plan_Shelf,(365/CC$3+Safety_Stock/Avg_Dmd-Plan_Shelf)*Avg_Dmd*Std_Cost*CC$3,0)+Avg_Dmd*365/CC$3/2*Std_Cost*Inv_Cost+CC$3*Setup</f>
        <v>30813.638127629241</v>
      </c>
      <c r="CD15" s="12">
        <f>(Sell_Price-Std_Cost)*(1-$D15)*Lost_Sale_Fact*Avg_Dmd*365+NORMSINV($D15)*SQRT(Dmd_StdDev^2*Leadtime+LT_StdDev^2*Avg_Dmd^2)*Std_Cost*Inv_Cost+IF(365/CD$3+Safety_Stock/Avg_Dmd&gt;Plan_Shelf,(365/CD$3+Safety_Stock/Avg_Dmd-Plan_Shelf)*Avg_Dmd*Std_Cost*CD$3,0)+Avg_Dmd*365/CD$3/2*Std_Cost*Inv_Cost+CD$3*Setup</f>
        <v>30929.605493596606</v>
      </c>
      <c r="CE15" s="12">
        <f>(Sell_Price-Std_Cost)*(1-$D15)*Lost_Sale_Fact*Avg_Dmd*365+NORMSINV($D15)*SQRT(Dmd_StdDev^2*Leadtime+LT_StdDev^2*Avg_Dmd^2)*Std_Cost*Inv_Cost+IF(365/CE$3+Safety_Stock/Avg_Dmd&gt;Plan_Shelf,(365/CE$3+Safety_Stock/Avg_Dmd-Plan_Shelf)*Avg_Dmd*Std_Cost*CE$3,0)+Avg_Dmd*365/CE$3/2*Std_Cost*Inv_Cost+CE$3*Setup</f>
        <v>31046.434445235685</v>
      </c>
      <c r="CF15" s="12">
        <f>(Sell_Price-Std_Cost)*(1-$D15)*Lost_Sale_Fact*Avg_Dmd*365+NORMSINV($D15)*SQRT(Dmd_StdDev^2*Leadtime+LT_StdDev^2*Avg_Dmd^2)*Std_Cost*Inv_Cost+IF(365/CF$3+Safety_Stock/Avg_Dmd&gt;Plan_Shelf,(365/CF$3+Safety_Stock/Avg_Dmd-Plan_Shelf)*Avg_Dmd*Std_Cost*CF$3,0)+Avg_Dmd*365/CF$3/2*Std_Cost*Inv_Cost+CF$3*Setup</f>
        <v>31164.092673083785</v>
      </c>
      <c r="CG15" s="12">
        <f>(Sell_Price-Std_Cost)*(1-$D15)*Lost_Sale_Fact*Avg_Dmd*365+NORMSINV($D15)*SQRT(Dmd_StdDev^2*Leadtime+LT_StdDev^2*Avg_Dmd^2)*Std_Cost*Inv_Cost+IF(365/CG$3+Safety_Stock/Avg_Dmd&gt;Plan_Shelf,(365/CG$3+Safety_Stock/Avg_Dmd-Plan_Shelf)*Avg_Dmd*Std_Cost*CG$3,0)+Avg_Dmd*365/CG$3/2*Std_Cost*Inv_Cost+CG$3*Setup</f>
        <v>31282.54946320724</v>
      </c>
      <c r="CH15" s="12">
        <f>(Sell_Price-Std_Cost)*(1-$D15)*Lost_Sale_Fact*Avg_Dmd*365+NORMSINV($D15)*SQRT(Dmd_StdDev^2*Leadtime+LT_StdDev^2*Avg_Dmd^2)*Std_Cost*Inv_Cost+IF(365/CH$3+Safety_Stock/Avg_Dmd&gt;Plan_Shelf,(365/CH$3+Safety_Stock/Avg_Dmd-Plan_Shelf)*Avg_Dmd*Std_Cost*CH$3,0)+Avg_Dmd*365/CH$3/2*Std_Cost*Inv_Cost+CH$3*Setup</f>
        <v>31401.775599913053</v>
      </c>
      <c r="CI15" s="12">
        <f>(Sell_Price-Std_Cost)*(1-$D15)*Lost_Sale_Fact*Avg_Dmd*365+NORMSINV($D15)*SQRT(Dmd_StdDev^2*Leadtime+LT_StdDev^2*Avg_Dmd^2)*Std_Cost*Inv_Cost+IF(365/CI$3+Safety_Stock/Avg_Dmd&gt;Plan_Shelf,(365/CI$3+Safety_Stock/Avg_Dmd-Plan_Shelf)*Avg_Dmd*Std_Cost*CI$3,0)+Avg_Dmd*365/CI$3/2*Std_Cost*Inv_Cost+CI$3*Setup</f>
        <v>31521.743275493423</v>
      </c>
      <c r="CJ15" s="12">
        <f>(Sell_Price-Std_Cost)*(1-$D15)*Lost_Sale_Fact*Avg_Dmd*365+NORMSINV($D15)*SQRT(Dmd_StdDev^2*Leadtime+LT_StdDev^2*Avg_Dmd^2)*Std_Cost*Inv_Cost+IF(365/CJ$3+Safety_Stock/Avg_Dmd&gt;Plan_Shelf,(365/CJ$3+Safety_Stock/Avg_Dmd-Plan_Shelf)*Avg_Dmd*Std_Cost*CJ$3,0)+Avg_Dmd*365/CJ$3/2*Std_Cost*Inv_Cost+CJ$3*Setup</f>
        <v>31642.426006417118</v>
      </c>
      <c r="CK15" s="12">
        <f>(Sell_Price-Std_Cost)*(1-$D15)*Lost_Sale_Fact*Avg_Dmd*365+NORMSINV($D15)*SQRT(Dmd_StdDev^2*Leadtime+LT_StdDev^2*Avg_Dmd^2)*Std_Cost*Inv_Cost+IF(365/CK$3+Safety_Stock/Avg_Dmd&gt;Plan_Shelf,(365/CK$3+Safety_Stock/Avg_Dmd-Plan_Shelf)*Avg_Dmd*Std_Cost*CK$3,0)+Avg_Dmd*365/CK$3/2*Std_Cost*Inv_Cost+CK$3*Setup</f>
        <v>31763.798555436726</v>
      </c>
      <c r="CL15" s="12">
        <f>(Sell_Price-Std_Cost)*(1-$D15)*Lost_Sale_Fact*Avg_Dmd*365+NORMSINV($D15)*SQRT(Dmd_StdDev^2*Leadtime+LT_StdDev^2*Avg_Dmd^2)*Std_Cost*Inv_Cost+IF(365/CL$3+Safety_Stock/Avg_Dmd&gt;Plan_Shelf,(365/CL$3+Safety_Stock/Avg_Dmd-Plan_Shelf)*Avg_Dmd*Std_Cost*CL$3,0)+Avg_Dmd*365/CL$3/2*Std_Cost*Inv_Cost+CL$3*Setup</f>
        <v>31885.836859130297</v>
      </c>
      <c r="CM15" s="12">
        <f>(Sell_Price-Std_Cost)*(1-$D15)*Lost_Sale_Fact*Avg_Dmd*365+NORMSINV($D15)*SQRT(Dmd_StdDev^2*Leadtime+LT_StdDev^2*Avg_Dmd^2)*Std_Cost*Inv_Cost+IF(365/CM$3+Safety_Stock/Avg_Dmd&gt;Plan_Shelf,(365/CM$3+Safety_Stock/Avg_Dmd-Plan_Shelf)*Avg_Dmd*Std_Cost*CM$3,0)+Avg_Dmd*365/CM$3/2*Std_Cost*Inv_Cost+CM$3*Setup</f>
        <v>32008.517960440106</v>
      </c>
      <c r="CN15" s="12">
        <f>(Sell_Price-Std_Cost)*(1-$D15)*Lost_Sale_Fact*Avg_Dmd*365+NORMSINV($D15)*SQRT(Dmd_StdDev^2*Leadtime+LT_StdDev^2*Avg_Dmd^2)*Std_Cost*Inv_Cost+IF(365/CN$3+Safety_Stock/Avg_Dmd&gt;Plan_Shelf,(365/CN$3+Safety_Stock/Avg_Dmd-Plan_Shelf)*Avg_Dmd*Std_Cost*CN$3,0)+Avg_Dmd*365/CN$3/2*Std_Cost*Inv_Cost+CN$3*Setup</f>
        <v>32131.819945811058</v>
      </c>
      <c r="CO15" s="12">
        <f>(Sell_Price-Std_Cost)*(1-$D15)*Lost_Sale_Fact*Avg_Dmd*365+NORMSINV($D15)*SQRT(Dmd_StdDev^2*Leadtime+LT_StdDev^2*Avg_Dmd^2)*Std_Cost*Inv_Cost+IF(365/CO$3+Safety_Stock/Avg_Dmd&gt;Plan_Shelf,(365/CO$3+Safety_Stock/Avg_Dmd-Plan_Shelf)*Avg_Dmd*Std_Cost*CO$3,0)+Avg_Dmd*365/CO$3/2*Std_Cost*Inv_Cost+CO$3*Setup</f>
        <v>32255.721886566931</v>
      </c>
      <c r="CP15" s="12">
        <f>(Sell_Price-Std_Cost)*(1-$D15)*Lost_Sale_Fact*Avg_Dmd*365+NORMSINV($D15)*SQRT(Dmd_StdDev^2*Leadtime+LT_StdDev^2*Avg_Dmd^2)*Std_Cost*Inv_Cost+IF(365/CP$3+Safety_Stock/Avg_Dmd&gt;Plan_Shelf,(365/CP$3+Safety_Stock/Avg_Dmd-Plan_Shelf)*Avg_Dmd*Std_Cost*CP$3,0)+Avg_Dmd*365/CP$3/2*Std_Cost*Inv_Cost+CP$3*Setup</f>
        <v>32380.203784194895</v>
      </c>
      <c r="CQ15" s="12">
        <f>(Sell_Price-Std_Cost)*(1-$D15)*Lost_Sale_Fact*Avg_Dmd*365+NORMSINV($D15)*SQRT(Dmd_StdDev^2*Leadtime+LT_StdDev^2*Avg_Dmd^2)*Std_Cost*Inv_Cost+IF(365/CQ$3+Safety_Stock/Avg_Dmd&gt;Plan_Shelf,(365/CQ$3+Safety_Stock/Avg_Dmd-Plan_Shelf)*Avg_Dmd*Std_Cost*CQ$3,0)+Avg_Dmd*365/CQ$3/2*Std_Cost*Inv_Cost+CQ$3*Setup</f>
        <v>32505.246519237633</v>
      </c>
      <c r="CR15" s="12">
        <f>(Sell_Price-Std_Cost)*(1-$D15)*Lost_Sale_Fact*Avg_Dmd*365+NORMSINV($D15)*SQRT(Dmd_StdDev^2*Leadtime+LT_StdDev^2*Avg_Dmd^2)*Std_Cost*Inv_Cost+IF(365/CR$3+Safety_Stock/Avg_Dmd&gt;Plan_Shelf,(365/CR$3+Safety_Stock/Avg_Dmd-Plan_Shelf)*Avg_Dmd*Std_Cost*CR$3,0)+Avg_Dmd*365/CR$3/2*Std_Cost*Inv_Cost+CR$3*Setup</f>
        <v>32630.831803518569</v>
      </c>
      <c r="CS15" s="12">
        <f>(Sell_Price-Std_Cost)*(1-$D15)*Lost_Sale_Fact*Avg_Dmd*365+NORMSINV($D15)*SQRT(Dmd_StdDev^2*Leadtime+LT_StdDev^2*Avg_Dmd^2)*Std_Cost*Inv_Cost+IF(365/CS$3+Safety_Stock/Avg_Dmd&gt;Plan_Shelf,(365/CS$3+Safety_Stock/Avg_Dmd-Plan_Shelf)*Avg_Dmd*Std_Cost*CS$3,0)+Avg_Dmd*365/CS$3/2*Std_Cost*Inv_Cost+CS$3*Setup</f>
        <v>32756.942135449375</v>
      </c>
      <c r="CT15" s="12">
        <f>(Sell_Price-Std_Cost)*(1-$D15)*Lost_Sale_Fact*Avg_Dmd*365+NORMSINV($D15)*SQRT(Dmd_StdDev^2*Leadtime+LT_StdDev^2*Avg_Dmd^2)*Std_Cost*Inv_Cost+IF(365/CT$3+Safety_Stock/Avg_Dmd&gt;Plan_Shelf,(365/CT$3+Safety_Stock/Avg_Dmd-Plan_Shelf)*Avg_Dmd*Std_Cost*CT$3,0)+Avg_Dmd*365/CT$3/2*Std_Cost*Inv_Cost+CT$3*Setup</f>
        <v>32883.560758190171</v>
      </c>
      <c r="CU15" s="12">
        <f>(Sell_Price-Std_Cost)*(1-$D15)*Lost_Sale_Fact*Avg_Dmd*365+NORMSINV($D15)*SQRT(Dmd_StdDev^2*Leadtime+LT_StdDev^2*Avg_Dmd^2)*Std_Cost*Inv_Cost+IF(365/CU$3+Safety_Stock/Avg_Dmd&gt;Plan_Shelf,(365/CU$3+Safety_Stock/Avg_Dmd-Plan_Shelf)*Avg_Dmd*Std_Cost*CU$3,0)+Avg_Dmd*365/CU$3/2*Std_Cost*Inv_Cost+CU$3*Setup</f>
        <v>33010.671620452209</v>
      </c>
      <c r="CV15" s="12">
        <f>(Sell_Price-Std_Cost)*(1-$D15)*Lost_Sale_Fact*Avg_Dmd*365+NORMSINV($D15)*SQRT(Dmd_StdDev^2*Leadtime+LT_StdDev^2*Avg_Dmd^2)*Std_Cost*Inv_Cost+IF(365/CV$3+Safety_Stock/Avg_Dmd&gt;Plan_Shelf,(365/CV$3+Safety_Stock/Avg_Dmd-Plan_Shelf)*Avg_Dmd*Std_Cost*CV$3,0)+Avg_Dmd*365/CV$3/2*Std_Cost*Inv_Cost+CV$3*Setup</f>
        <v>33138.259339750453</v>
      </c>
      <c r="CW15" s="12">
        <f>(Sell_Price-Std_Cost)*(1-$D15)*Lost_Sale_Fact*Avg_Dmd*365+NORMSINV($D15)*SQRT(Dmd_StdDev^2*Leadtime+LT_StdDev^2*Avg_Dmd^2)*Std_Cost*Inv_Cost+IF(365/CW$3+Safety_Stock/Avg_Dmd&gt;Plan_Shelf,(365/CW$3+Safety_Stock/Avg_Dmd-Plan_Shelf)*Avg_Dmd*Std_Cost*CW$3,0)+Avg_Dmd*365/CW$3/2*Std_Cost*Inv_Cost+CW$3*Setup</f>
        <v>33266.309167929146</v>
      </c>
      <c r="CX15" s="12">
        <f>(Sell_Price-Std_Cost)*(1-$D15)*Lost_Sale_Fact*Avg_Dmd*365+NORMSINV($D15)*SQRT(Dmd_StdDev^2*Leadtime+LT_StdDev^2*Avg_Dmd^2)*Std_Cost*Inv_Cost+IF(365/CX$3+Safety_Stock/Avg_Dmd&gt;Plan_Shelf,(365/CX$3+Safety_Stock/Avg_Dmd-Plan_Shelf)*Avg_Dmd*Std_Cost*CX$3,0)+Avg_Dmd*365/CX$3/2*Std_Cost*Inv_Cost+CX$3*Setup</f>
        <v>33394.806958798072</v>
      </c>
      <c r="CY15" s="12">
        <f>(Sell_Price-Std_Cost)*(1-$D15)*Lost_Sale_Fact*Avg_Dmd*365+NORMSINV($D15)*SQRT(Dmd_StdDev^2*Leadtime+LT_StdDev^2*Avg_Dmd^2)*Std_Cost*Inv_Cost+IF(365/CY$3+Safety_Stock/Avg_Dmd&gt;Plan_Shelf,(365/CY$3+Safety_Stock/Avg_Dmd-Plan_Shelf)*Avg_Dmd*Std_Cost*CY$3,0)+Avg_Dmd*365/CY$3/2*Std_Cost*Inv_Cost+CY$3*Setup</f>
        <v>33523.739137730248</v>
      </c>
      <c r="CZ15" s="12">
        <f>(Sell_Price-Std_Cost)*(1-$D15)*Lost_Sale_Fact*Avg_Dmd*365+NORMSINV($D15)*SQRT(Dmd_StdDev^2*Leadtime+LT_StdDev^2*Avg_Dmd^2)*Std_Cost*Inv_Cost+IF(365/CZ$3+Safety_Stock/Avg_Dmd&gt;Plan_Shelf,(365/CZ$3+Safety_Stock/Avg_Dmd-Plan_Shelf)*Avg_Dmd*Std_Cost*CZ$3,0)+Avg_Dmd*365/CZ$3/2*Std_Cost*Inv_Cost+CZ$3*Setup</f>
        <v>33653.092673083782</v>
      </c>
      <c r="DA15" s="28">
        <f t="shared" si="0"/>
        <v>27683.416997408109</v>
      </c>
      <c r="DB15" s="43">
        <f t="shared" si="1"/>
        <v>0.98799999999999999</v>
      </c>
    </row>
    <row r="16" spans="1:108" ht="14.1" customHeight="1" x14ac:dyDescent="0.25">
      <c r="A16" s="53"/>
      <c r="B16" s="52"/>
      <c r="C16" s="52"/>
      <c r="D16" s="9">
        <v>0.98699999999999999</v>
      </c>
      <c r="E16" s="12">
        <f>(Sell_Price-Std_Cost)*(1-$D16)*Lost_Sale_Fact*Avg_Dmd*365+NORMSINV($D16)*SQRT(Dmd_StdDev^2*Leadtime+LT_StdDev^2*Avg_Dmd^2)*Std_Cost*Inv_Cost+IF(365/E$3+Safety_Stock/Avg_Dmd&gt;Plan_Shelf,(365/E$3+Safety_Stock/Avg_Dmd-Plan_Shelf)*Avg_Dmd*Std_Cost*E$3,0)+Avg_Dmd*365/E$3/2*Std_Cost*Inv_Cost+E$3*Setup</f>
        <v>1327929.7481887522</v>
      </c>
      <c r="F16" s="12">
        <f>(Sell_Price-Std_Cost)*(1-$D16)*Lost_Sale_Fact*Avg_Dmd*365+NORMSINV($D16)*SQRT(Dmd_StdDev^2*Leadtime+LT_StdDev^2*Avg_Dmd^2)*Std_Cost*Inv_Cost+IF(365/F$3+Safety_Stock/Avg_Dmd&gt;Plan_Shelf,(365/F$3+Safety_Stock/Avg_Dmd-Plan_Shelf)*Avg_Dmd*Std_Cost*F$3,0)+Avg_Dmd*365/F$3/2*Std_Cost*Inv_Cost+F$3*Setup</f>
        <v>1164775.9110227448</v>
      </c>
      <c r="G16" s="12">
        <f>(Sell_Price-Std_Cost)*(1-$D16)*Lost_Sale_Fact*Avg_Dmd*365+NORMSINV($D16)*SQRT(Dmd_StdDev^2*Leadtime+LT_StdDev^2*Avg_Dmd^2)*Std_Cost*Inv_Cost+IF(365/G$3+Safety_Stock/Avg_Dmd&gt;Plan_Shelf,(365/G$3+Safety_Stock/Avg_Dmd-Plan_Shelf)*Avg_Dmd*Std_Cost*G$3,0)+Avg_Dmd*365/G$3/2*Std_Cost*Inv_Cost+G$3*Setup</f>
        <v>1069755.4071900705</v>
      </c>
      <c r="H16" s="12">
        <f>(Sell_Price-Std_Cost)*(1-$D16)*Lost_Sale_Fact*Avg_Dmd*365+NORMSINV($D16)*SQRT(Dmd_StdDev^2*Leadtime+LT_StdDev^2*Avg_Dmd^2)*Std_Cost*Inv_Cost+IF(365/H$3+Safety_Stock/Avg_Dmd&gt;Plan_Shelf,(365/H$3+Safety_Stock/Avg_Dmd-Plan_Shelf)*Avg_Dmd*Std_Cost*H$3,0)+Avg_Dmd*365/H$3/2*Std_Cost*Inv_Cost+H$3*Setup</f>
        <v>991768.23669072974</v>
      </c>
      <c r="I16" s="12">
        <f>(Sell_Price-Std_Cost)*(1-$D16)*Lost_Sale_Fact*Avg_Dmd*365+NORMSINV($D16)*SQRT(Dmd_StdDev^2*Leadtime+LT_StdDev^2*Avg_Dmd^2)*Std_Cost*Inv_Cost+IF(365/I$3+Safety_Stock/Avg_Dmd&gt;Plan_Shelf,(365/I$3+Safety_Stock/Avg_Dmd-Plan_Shelf)*Avg_Dmd*Std_Cost*I$3,0)+Avg_Dmd*365/I$3/2*Std_Cost*Inv_Cost+I$3*Setup</f>
        <v>920594.39952472213</v>
      </c>
      <c r="J16" s="12">
        <f>(Sell_Price-Std_Cost)*(1-$D16)*Lost_Sale_Fact*Avg_Dmd*365+NORMSINV($D16)*SQRT(Dmd_StdDev^2*Leadtime+LT_StdDev^2*Avg_Dmd^2)*Std_Cost*Inv_Cost+IF(365/J$3+Safety_Stock/Avg_Dmd&gt;Plan_Shelf,(365/J$3+Safety_Stock/Avg_Dmd-Plan_Shelf)*Avg_Dmd*Std_Cost*J$3,0)+Avg_Dmd*365/J$3/2*Std_Cost*Inv_Cost+J$3*Setup</f>
        <v>852827.22902538115</v>
      </c>
      <c r="K16" s="12">
        <f>(Sell_Price-Std_Cost)*(1-$D16)*Lost_Sale_Fact*Avg_Dmd*365+NORMSINV($D16)*SQRT(Dmd_StdDev^2*Leadtime+LT_StdDev^2*Avg_Dmd^2)*Std_Cost*Inv_Cost+IF(365/K$3+Safety_Stock/Avg_Dmd&gt;Plan_Shelf,(365/K$3+Safety_Stock/Avg_Dmd-Plan_Shelf)*Avg_Dmd*Std_Cost*K$3,0)+Avg_Dmd*365/K$3/2*Std_Cost*Inv_Cost+K$3*Setup</f>
        <v>787006.72519270703</v>
      </c>
      <c r="L16" s="12">
        <f>(Sell_Price-Std_Cost)*(1-$D16)*Lost_Sale_Fact*Avg_Dmd*365+NORMSINV($D16)*SQRT(Dmd_StdDev^2*Leadtime+LT_StdDev^2*Avg_Dmd^2)*Std_Cost*Inv_Cost+IF(365/L$3+Safety_Stock/Avg_Dmd&gt;Plan_Shelf,(365/L$3+Safety_Stock/Avg_Dmd-Plan_Shelf)*Avg_Dmd*Std_Cost*L$3,0)+Avg_Dmd*365/L$3/2*Std_Cost*Inv_Cost+L$3*Setup</f>
        <v>722402.88802669942</v>
      </c>
      <c r="M16" s="12">
        <f>(Sell_Price-Std_Cost)*(1-$D16)*Lost_Sale_Fact*Avg_Dmd*365+NORMSINV($D16)*SQRT(Dmd_StdDev^2*Leadtime+LT_StdDev^2*Avg_Dmd^2)*Std_Cost*Inv_Cost+IF(365/M$3+Safety_Stock/Avg_Dmd&gt;Plan_Shelf,(365/M$3+Safety_Stock/Avg_Dmd-Plan_Shelf)*Avg_Dmd*Std_Cost*M$3,0)+Avg_Dmd*365/M$3/2*Std_Cost*Inv_Cost+M$3*Setup</f>
        <v>658610.16197180306</v>
      </c>
      <c r="N16" s="12">
        <f>(Sell_Price-Std_Cost)*(1-$D16)*Lost_Sale_Fact*Avg_Dmd*365+NORMSINV($D16)*SQRT(Dmd_StdDev^2*Leadtime+LT_StdDev^2*Avg_Dmd^2)*Std_Cost*Inv_Cost+IF(365/N$3+Safety_Stock/Avg_Dmd&gt;Plan_Shelf,(365/N$3+Safety_Stock/Avg_Dmd-Plan_Shelf)*Avg_Dmd*Std_Cost*N$3,0)+Avg_Dmd*365/N$3/2*Std_Cost*Inv_Cost+N$3*Setup</f>
        <v>595385.21369468432</v>
      </c>
      <c r="O16" s="12">
        <f>(Sell_Price-Std_Cost)*(1-$D16)*Lost_Sale_Fact*Avg_Dmd*365+NORMSINV($D16)*SQRT(Dmd_StdDev^2*Leadtime+LT_StdDev^2*Avg_Dmd^2)*Std_Cost*Inv_Cost+IF(365/O$3+Safety_Stock/Avg_Dmd&gt;Plan_Shelf,(365/O$3+Safety_Stock/Avg_Dmd-Plan_Shelf)*Avg_Dmd*Std_Cost*O$3,0)+Avg_Dmd*365/O$3/2*Std_Cost*Inv_Cost+O$3*Setup</f>
        <v>532573.19471049483</v>
      </c>
      <c r="P16" s="12">
        <f>(Sell_Price-Std_Cost)*(1-$D16)*Lost_Sale_Fact*Avg_Dmd*365+NORMSINV($D16)*SQRT(Dmd_StdDev^2*Leadtime+LT_StdDev^2*Avg_Dmd^2)*Std_Cost*Inv_Cost+IF(365/P$3+Safety_Stock/Avg_Dmd&gt;Plan_Shelf,(365/P$3+Safety_Stock/Avg_Dmd-Plan_Shelf)*Avg_Dmd*Std_Cost*P$3,0)+Avg_Dmd*365/P$3/2*Std_Cost*Inv_Cost+P$3*Setup</f>
        <v>470070.87269600265</v>
      </c>
      <c r="Q16" s="12">
        <f>(Sell_Price-Std_Cost)*(1-$D16)*Lost_Sale_Fact*Avg_Dmd*365+NORMSINV($D16)*SQRT(Dmd_StdDev^2*Leadtime+LT_StdDev^2*Avg_Dmd^2)*Std_Cost*Inv_Cost+IF(365/Q$3+Safety_Stock/Avg_Dmd&gt;Plan_Shelf,(365/Q$3+Safety_Stock/Avg_Dmd-Plan_Shelf)*Avg_Dmd*Std_Cost*Q$3,0)+Avg_Dmd*365/Q$3/2*Std_Cost*Inv_Cost+Q$3*Setup</f>
        <v>407806.77911973867</v>
      </c>
      <c r="R16" s="12">
        <f>(Sell_Price-Std_Cost)*(1-$D16)*Lost_Sale_Fact*Avg_Dmd*365+NORMSINV($D16)*SQRT(Dmd_StdDev^2*Leadtime+LT_StdDev^2*Avg_Dmd^2)*Std_Cost*Inv_Cost+IF(365/R$3+Safety_Stock/Avg_Dmd&gt;Plan_Shelf,(365/R$3+Safety_Stock/Avg_Dmd-Plan_Shelf)*Avg_Dmd*Std_Cost*R$3,0)+Avg_Dmd*365/R$3/2*Std_Cost*Inv_Cost+R$3*Setup</f>
        <v>345729.86503065424</v>
      </c>
      <c r="S16" s="12">
        <f>(Sell_Price-Std_Cost)*(1-$D16)*Lost_Sale_Fact*Avg_Dmd*365+NORMSINV($D16)*SQRT(Dmd_StdDev^2*Leadtime+LT_StdDev^2*Avg_Dmd^2)*Std_Cost*Inv_Cost+IF(365/S$3+Safety_Stock/Avg_Dmd&gt;Plan_Shelf,(365/S$3+Safety_Stock/Avg_Dmd-Plan_Shelf)*Avg_Dmd*Std_Cost*S$3,0)+Avg_Dmd*365/S$3/2*Std_Cost*Inv_Cost+S$3*Setup</f>
        <v>283802.6945313132</v>
      </c>
      <c r="T16" s="12">
        <f>(Sell_Price-Std_Cost)*(1-$D16)*Lost_Sale_Fact*Avg_Dmd*365+NORMSINV($D16)*SQRT(Dmd_StdDev^2*Leadtime+LT_StdDev^2*Avg_Dmd^2)*Std_Cost*Inv_Cost+IF(365/T$3+Safety_Stock/Avg_Dmd&gt;Plan_Shelf,(365/T$3+Safety_Stock/Avg_Dmd-Plan_Shelf)*Avg_Dmd*Std_Cost*T$3,0)+Avg_Dmd*365/T$3/2*Std_Cost*Inv_Cost+T$3*Setup</f>
        <v>221997.19069863888</v>
      </c>
      <c r="U16" s="12">
        <f>(Sell_Price-Std_Cost)*(1-$D16)*Lost_Sale_Fact*Avg_Dmd*365+NORMSINV($D16)*SQRT(Dmd_StdDev^2*Leadtime+LT_StdDev^2*Avg_Dmd^2)*Std_Cost*Inv_Cost+IF(365/U$3+Safety_Stock/Avg_Dmd&gt;Plan_Shelf,(365/U$3+Safety_Stock/Avg_Dmd-Plan_Shelf)*Avg_Dmd*Std_Cost*U$3,0)+Avg_Dmd*365/U$3/2*Std_Cost*Inv_Cost+U$3*Setup</f>
        <v>160291.88294439591</v>
      </c>
      <c r="V16" s="12">
        <f>(Sell_Price-Std_Cost)*(1-$D16)*Lost_Sale_Fact*Avg_Dmd*365+NORMSINV($D16)*SQRT(Dmd_StdDev^2*Leadtime+LT_StdDev^2*Avg_Dmd^2)*Std_Cost*Inv_Cost+IF(365/V$3+Safety_Stock/Avg_Dmd&gt;Plan_Shelf,(365/V$3+Safety_Stock/Avg_Dmd-Plan_Shelf)*Avg_Dmd*Std_Cost*V$3,0)+Avg_Dmd*365/V$3/2*Std_Cost*Inv_Cost+V$3*Setup</f>
        <v>98670.071922179341</v>
      </c>
      <c r="W16" s="12">
        <f>(Sell_Price-Std_Cost)*(1-$D16)*Lost_Sale_Fact*Avg_Dmd*365+NORMSINV($D16)*SQRT(Dmd_StdDev^2*Leadtime+LT_StdDev^2*Avg_Dmd^2)*Std_Cost*Inv_Cost+IF(365/W$3+Safety_Stock/Avg_Dmd&gt;Plan_Shelf,(365/W$3+Safety_Stock/Avg_Dmd-Plan_Shelf)*Avg_Dmd*Std_Cost*W$3,0)+Avg_Dmd*365/W$3/2*Std_Cost*Inv_Cost+W$3*Setup</f>
        <v>37118.573937458212</v>
      </c>
      <c r="X16" s="12">
        <f>(Sell_Price-Std_Cost)*(1-$D16)*Lost_Sale_Fact*Avg_Dmd*365+NORMSINV($D16)*SQRT(Dmd_StdDev^2*Leadtime+LT_StdDev^2*Avg_Dmd^2)*Std_Cost*Inv_Cost+IF(365/X$3+Safety_Stock/Avg_Dmd&gt;Plan_Shelf,(365/X$3+Safety_Stock/Avg_Dmd-Plan_Shelf)*Avg_Dmd*Std_Cost*X$3,0)+Avg_Dmd*365/X$3/2*Std_Cost*Inv_Cost+X$3*Setup</f>
        <v>29703.585354759918</v>
      </c>
      <c r="Y16" s="12">
        <f>(Sell_Price-Std_Cost)*(1-$D16)*Lost_Sale_Fact*Avg_Dmd*365+NORMSINV($D16)*SQRT(Dmd_StdDev^2*Leadtime+LT_StdDev^2*Avg_Dmd^2)*Std_Cost*Inv_Cost+IF(365/Y$3+Safety_Stock/Avg_Dmd&gt;Plan_Shelf,(365/Y$3+Safety_Stock/Avg_Dmd-Plan_Shelf)*Avg_Dmd*Std_Cost*Y$3,0)+Avg_Dmd*365/Y$3/2*Std_Cost*Inv_Cost+Y$3*Setup</f>
        <v>29366.91868809325</v>
      </c>
      <c r="Z16" s="12">
        <f>(Sell_Price-Std_Cost)*(1-$D16)*Lost_Sale_Fact*Avg_Dmd*365+NORMSINV($D16)*SQRT(Dmd_StdDev^2*Leadtime+LT_StdDev^2*Avg_Dmd^2)*Std_Cost*Inv_Cost+IF(365/Z$3+Safety_Stock/Avg_Dmd&gt;Plan_Shelf,(365/Z$3+Safety_Stock/Avg_Dmd-Plan_Shelf)*Avg_Dmd*Std_Cost*Z$3,0)+Avg_Dmd*365/Z$3/2*Std_Cost*Inv_Cost+Z$3*Setup</f>
        <v>29074.494445669006</v>
      </c>
      <c r="AA16" s="12">
        <f>(Sell_Price-Std_Cost)*(1-$D16)*Lost_Sale_Fact*Avg_Dmd*365+NORMSINV($D16)*SQRT(Dmd_StdDev^2*Leadtime+LT_StdDev^2*Avg_Dmd^2)*Std_Cost*Inv_Cost+IF(365/AA$3+Safety_Stock/Avg_Dmd&gt;Plan_Shelf,(365/AA$3+Safety_Stock/Avg_Dmd-Plan_Shelf)*Avg_Dmd*Std_Cost*AA$3,0)+Avg_Dmd*365/AA$3/2*Std_Cost*Inv_Cost+AA$3*Setup</f>
        <v>28820.541876499046</v>
      </c>
      <c r="AB16" s="12">
        <f>(Sell_Price-Std_Cost)*(1-$D16)*Lost_Sale_Fact*Avg_Dmd*365+NORMSINV($D16)*SQRT(Dmd_StdDev^2*Leadtime+LT_StdDev^2*Avg_Dmd^2)*Std_Cost*Inv_Cost+IF(365/AB$3+Safety_Stock/Avg_Dmd&gt;Plan_Shelf,(365/AB$3+Safety_Stock/Avg_Dmd-Plan_Shelf)*Avg_Dmd*Std_Cost*AB$3,0)+Avg_Dmd*365/AB$3/2*Std_Cost*Inv_Cost+AB$3*Setup</f>
        <v>28600.252021426582</v>
      </c>
      <c r="AC16" s="12">
        <f>(Sell_Price-Std_Cost)*(1-$D16)*Lost_Sale_Fact*Avg_Dmd*365+NORMSINV($D16)*SQRT(Dmd_StdDev^2*Leadtime+LT_StdDev^2*Avg_Dmd^2)*Std_Cost*Inv_Cost+IF(365/AC$3+Safety_Stock/Avg_Dmd&gt;Plan_Shelf,(365/AC$3+Safety_Stock/Avg_Dmd-Plan_Shelf)*Avg_Dmd*Std_Cost*AC$3,0)+Avg_Dmd*365/AC$3/2*Std_Cost*Inv_Cost+AC$3*Setup</f>
        <v>28409.585354759918</v>
      </c>
      <c r="AD16" s="12">
        <f>(Sell_Price-Std_Cost)*(1-$D16)*Lost_Sale_Fact*Avg_Dmd*365+NORMSINV($D16)*SQRT(Dmd_StdDev^2*Leadtime+LT_StdDev^2*Avg_Dmd^2)*Std_Cost*Inv_Cost+IF(365/AD$3+Safety_Stock/Avg_Dmd&gt;Plan_Shelf,(365/AD$3+Safety_Stock/Avg_Dmd-Plan_Shelf)*Avg_Dmd*Std_Cost*AD$3,0)+Avg_Dmd*365/AD$3/2*Std_Cost*Inv_Cost+AD$3*Setup</f>
        <v>28245.123816298379</v>
      </c>
      <c r="AE16" s="12">
        <f>(Sell_Price-Std_Cost)*(1-$D16)*Lost_Sale_Fact*Avg_Dmd*365+NORMSINV($D16)*SQRT(Dmd_StdDev^2*Leadtime+LT_StdDev^2*Avg_Dmd^2)*Std_Cost*Inv_Cost+IF(365/AE$3+Safety_Stock/Avg_Dmd&gt;Plan_Shelf,(365/AE$3+Safety_Stock/Avg_Dmd-Plan_Shelf)*Avg_Dmd*Std_Cost*AE$3,0)+Avg_Dmd*365/AE$3/2*Std_Cost*Inv_Cost+AE$3*Setup</f>
        <v>28103.95572513029</v>
      </c>
      <c r="AF16" s="12">
        <f>(Sell_Price-Std_Cost)*(1-$D16)*Lost_Sale_Fact*Avg_Dmd*365+NORMSINV($D16)*SQRT(Dmd_StdDev^2*Leadtime+LT_StdDev^2*Avg_Dmd^2)*Std_Cost*Inv_Cost+IF(365/AF$3+Safety_Stock/Avg_Dmd&gt;Plan_Shelf,(365/AF$3+Safety_Stock/Avg_Dmd-Plan_Shelf)*Avg_Dmd*Std_Cost*AF$3,0)+Avg_Dmd*365/AF$3/2*Std_Cost*Inv_Cost+AF$3*Setup</f>
        <v>27983.585354759918</v>
      </c>
      <c r="AG16" s="12">
        <f>(Sell_Price-Std_Cost)*(1-$D16)*Lost_Sale_Fact*Avg_Dmd*365+NORMSINV($D16)*SQRT(Dmd_StdDev^2*Leadtime+LT_StdDev^2*Avg_Dmd^2)*Std_Cost*Inv_Cost+IF(365/AG$3+Safety_Stock/Avg_Dmd&gt;Plan_Shelf,(365/AG$3+Safety_Stock/Avg_Dmd-Plan_Shelf)*Avg_Dmd*Std_Cost*AG$3,0)+Avg_Dmd*365/AG$3/2*Std_Cost*Inv_Cost+AG$3*Setup</f>
        <v>27881.861216828882</v>
      </c>
      <c r="AH16" s="12">
        <f>(Sell_Price-Std_Cost)*(1-$D16)*Lost_Sale_Fact*Avg_Dmd*365+NORMSINV($D16)*SQRT(Dmd_StdDev^2*Leadtime+LT_StdDev^2*Avg_Dmd^2)*Std_Cost*Inv_Cost+IF(365/AH$3+Safety_Stock/Avg_Dmd&gt;Plan_Shelf,(365/AH$3+Safety_Stock/Avg_Dmd-Plan_Shelf)*Avg_Dmd*Std_Cost*AH$3,0)+Avg_Dmd*365/AH$3/2*Std_Cost*Inv_Cost+AH$3*Setup</f>
        <v>27796.91868809325</v>
      </c>
      <c r="AI16" s="12">
        <f>(Sell_Price-Std_Cost)*(1-$D16)*Lost_Sale_Fact*Avg_Dmd*365+NORMSINV($D16)*SQRT(Dmd_StdDev^2*Leadtime+LT_StdDev^2*Avg_Dmd^2)*Std_Cost*Inv_Cost+IF(365/AI$3+Safety_Stock/Avg_Dmd&gt;Plan_Shelf,(365/AI$3+Safety_Stock/Avg_Dmd-Plan_Shelf)*Avg_Dmd*Std_Cost*AI$3,0)+Avg_Dmd*365/AI$3/2*Std_Cost*Inv_Cost+AI$3*Setup</f>
        <v>27727.133741856691</v>
      </c>
      <c r="AJ16" s="12">
        <f>(Sell_Price-Std_Cost)*(1-$D16)*Lost_Sale_Fact*Avg_Dmd*365+NORMSINV($D16)*SQRT(Dmd_StdDev^2*Leadtime+LT_StdDev^2*Avg_Dmd^2)*Std_Cost*Inv_Cost+IF(365/AJ$3+Safety_Stock/Avg_Dmd&gt;Plan_Shelf,(365/AJ$3+Safety_Stock/Avg_Dmd-Plan_Shelf)*Avg_Dmd*Std_Cost*AJ$3,0)+Avg_Dmd*365/AJ$3/2*Std_Cost*Inv_Cost+AJ$3*Setup</f>
        <v>27671.085354759918</v>
      </c>
      <c r="AK16" s="12">
        <f>(Sell_Price-Std_Cost)*(1-$D16)*Lost_Sale_Fact*Avg_Dmd*365+NORMSINV($D16)*SQRT(Dmd_StdDev^2*Leadtime+LT_StdDev^2*Avg_Dmd^2)*Std_Cost*Inv_Cost+IF(365/AK$3+Safety_Stock/Avg_Dmd&gt;Plan_Shelf,(365/AK$3+Safety_Stock/Avg_Dmd-Plan_Shelf)*Avg_Dmd*Std_Cost*AK$3,0)+Avg_Dmd*365/AK$3/2*Std_Cost*Inv_Cost+AK$3*Setup</f>
        <v>27627.52474869931</v>
      </c>
      <c r="AL16" s="12">
        <f>(Sell_Price-Std_Cost)*(1-$D16)*Lost_Sale_Fact*Avg_Dmd*365+NORMSINV($D16)*SQRT(Dmd_StdDev^2*Leadtime+LT_StdDev^2*Avg_Dmd^2)*Std_Cost*Inv_Cost+IF(365/AL$3+Safety_Stock/Avg_Dmd&gt;Plan_Shelf,(365/AL$3+Safety_Stock/Avg_Dmd-Plan_Shelf)*Avg_Dmd*Std_Cost*AL$3,0)+Avg_Dmd*365/AL$3/2*Std_Cost*Inv_Cost+AL$3*Setup</f>
        <v>27595.350060642271</v>
      </c>
      <c r="AM16" s="12">
        <f>(Sell_Price-Std_Cost)*(1-$D16)*Lost_Sale_Fact*Avg_Dmd*365+NORMSINV($D16)*SQRT(Dmd_StdDev^2*Leadtime+LT_StdDev^2*Avg_Dmd^2)*Std_Cost*Inv_Cost+IF(365/AM$3+Safety_Stock/Avg_Dmd&gt;Plan_Shelf,(365/AM$3+Safety_Stock/Avg_Dmd-Plan_Shelf)*Avg_Dmd*Std_Cost*AM$3,0)+Avg_Dmd*365/AM$3/2*Std_Cost*Inv_Cost+AM$3*Setup</f>
        <v>27573.585354759918</v>
      </c>
      <c r="AN16" s="12">
        <f>(Sell_Price-Std_Cost)*(1-$D16)*Lost_Sale_Fact*Avg_Dmd*365+NORMSINV($D16)*SQRT(Dmd_StdDev^2*Leadtime+LT_StdDev^2*Avg_Dmd^2)*Std_Cost*Inv_Cost+IF(365/AN$3+Safety_Stock/Avg_Dmd&gt;Plan_Shelf,(365/AN$3+Safety_Stock/Avg_Dmd-Plan_Shelf)*Avg_Dmd*Std_Cost*AN$3,0)+Avg_Dmd*365/AN$3/2*Std_Cost*Inv_Cost+AN$3*Setup</f>
        <v>27561.363132537695</v>
      </c>
      <c r="AO16" s="12">
        <f>(Sell_Price-Std_Cost)*(1-$D16)*Lost_Sale_Fact*Avg_Dmd*365+NORMSINV($D16)*SQRT(Dmd_StdDev^2*Leadtime+LT_StdDev^2*Avg_Dmd^2)*Std_Cost*Inv_Cost+IF(365/AO$3+Safety_Stock/Avg_Dmd&gt;Plan_Shelf,(365/AO$3+Safety_Stock/Avg_Dmd-Plan_Shelf)*Avg_Dmd*Std_Cost*AO$3,0)+Avg_Dmd*365/AO$3/2*Std_Cost*Inv_Cost+AO$3*Setup</f>
        <v>27557.909679084241</v>
      </c>
      <c r="AP16" s="12">
        <f>(Sell_Price-Std_Cost)*(1-$D16)*Lost_Sale_Fact*Avg_Dmd*365+NORMSINV($D16)*SQRT(Dmd_StdDev^2*Leadtime+LT_StdDev^2*Avg_Dmd^2)*Std_Cost*Inv_Cost+IF(365/AP$3+Safety_Stock/Avg_Dmd&gt;Plan_Shelf,(365/AP$3+Safety_Stock/Avg_Dmd-Plan_Shelf)*Avg_Dmd*Std_Cost*AP$3,0)+Avg_Dmd*365/AP$3/2*Std_Cost*Inv_Cost+AP$3*Setup</f>
        <v>27562.532723180972</v>
      </c>
      <c r="AQ16" s="12">
        <f>(Sell_Price-Std_Cost)*(1-$D16)*Lost_Sale_Fact*Avg_Dmd*365+NORMSINV($D16)*SQRT(Dmd_StdDev^2*Leadtime+LT_StdDev^2*Avg_Dmd^2)*Std_Cost*Inv_Cost+IF(365/AQ$3+Safety_Stock/Avg_Dmd&gt;Plan_Shelf,(365/AQ$3+Safety_Stock/Avg_Dmd-Plan_Shelf)*Avg_Dmd*Std_Cost*AQ$3,0)+Avg_Dmd*365/AQ$3/2*Std_Cost*Inv_Cost+AQ$3*Setup</f>
        <v>27574.610995785559</v>
      </c>
      <c r="AR16" s="12">
        <f>(Sell_Price-Std_Cost)*(1-$D16)*Lost_Sale_Fact*Avg_Dmd*365+NORMSINV($D16)*SQRT(Dmd_StdDev^2*Leadtime+LT_StdDev^2*Avg_Dmd^2)*Std_Cost*Inv_Cost+IF(365/AR$3+Safety_Stock/Avg_Dmd&gt;Plan_Shelf,(365/AR$3+Safety_Stock/Avg_Dmd-Plan_Shelf)*Avg_Dmd*Std_Cost*AR$3,0)+Avg_Dmd*365/AR$3/2*Std_Cost*Inv_Cost+AR$3*Setup</f>
        <v>27593.585354759918</v>
      </c>
      <c r="AS16" s="12">
        <f>(Sell_Price-Std_Cost)*(1-$D16)*Lost_Sale_Fact*Avg_Dmd*365+NORMSINV($D16)*SQRT(Dmd_StdDev^2*Leadtime+LT_StdDev^2*Avg_Dmd^2)*Std_Cost*Inv_Cost+IF(365/AS$3+Safety_Stock/Avg_Dmd&gt;Plan_Shelf,(365/AS$3+Safety_Stock/Avg_Dmd-Plan_Shelf)*Avg_Dmd*Std_Cost*AS$3,0)+Avg_Dmd*365/AS$3/2*Std_Cost*Inv_Cost+AS$3*Setup</f>
        <v>27618.951208418453</v>
      </c>
      <c r="AT16" s="12">
        <f>(Sell_Price-Std_Cost)*(1-$D16)*Lost_Sale_Fact*Avg_Dmd*365+NORMSINV($D16)*SQRT(Dmd_StdDev^2*Leadtime+LT_StdDev^2*Avg_Dmd^2)*Std_Cost*Inv_Cost+IF(365/AT$3+Safety_Stock/Avg_Dmd&gt;Plan_Shelf,(365/AT$3+Safety_Stock/Avg_Dmd-Plan_Shelf)*Avg_Dmd*Std_Cost*AT$3,0)+Avg_Dmd*365/AT$3/2*Std_Cost*Inv_Cost+AT$3*Setup</f>
        <v>27650.252021426582</v>
      </c>
      <c r="AU16" s="12">
        <f>(Sell_Price-Std_Cost)*(1-$D16)*Lost_Sale_Fact*Avg_Dmd*365+NORMSINV($D16)*SQRT(Dmd_StdDev^2*Leadtime+LT_StdDev^2*Avg_Dmd^2)*Std_Cost*Inv_Cost+IF(365/AU$3+Safety_Stock/Avg_Dmd&gt;Plan_Shelf,(365/AU$3+Safety_Stock/Avg_Dmd-Plan_Shelf)*Avg_Dmd*Std_Cost*AU$3,0)+Avg_Dmd*365/AU$3/2*Std_Cost*Inv_Cost+AU$3*Setup</f>
        <v>27687.073726852941</v>
      </c>
      <c r="AV16" s="12">
        <f>(Sell_Price-Std_Cost)*(1-$D16)*Lost_Sale_Fact*Avg_Dmd*365+NORMSINV($D16)*SQRT(Dmd_StdDev^2*Leadtime+LT_StdDev^2*Avg_Dmd^2)*Std_Cost*Inv_Cost+IF(365/AV$3+Safety_Stock/Avg_Dmd&gt;Plan_Shelf,(365/AV$3+Safety_Stock/Avg_Dmd-Plan_Shelf)*Avg_Dmd*Std_Cost*AV$3,0)+Avg_Dmd*365/AV$3/2*Std_Cost*Inv_Cost+AV$3*Setup</f>
        <v>27729.039900214462</v>
      </c>
      <c r="AW16" s="12">
        <f>(Sell_Price-Std_Cost)*(1-$D16)*Lost_Sale_Fact*Avg_Dmd*365+NORMSINV($D16)*SQRT(Dmd_StdDev^2*Leadtime+LT_StdDev^2*Avg_Dmd^2)*Std_Cost*Inv_Cost+IF(365/AW$3+Safety_Stock/Avg_Dmd&gt;Plan_Shelf,(365/AW$3+Safety_Stock/Avg_Dmd-Plan_Shelf)*Avg_Dmd*Std_Cost*AW$3,0)+Avg_Dmd*365/AW$3/2*Std_Cost*Inv_Cost+AW$3*Setup</f>
        <v>27775.807576982141</v>
      </c>
      <c r="AX16" s="12">
        <f>(Sell_Price-Std_Cost)*(1-$D16)*Lost_Sale_Fact*Avg_Dmd*365+NORMSINV($D16)*SQRT(Dmd_StdDev^2*Leadtime+LT_StdDev^2*Avg_Dmd^2)*Std_Cost*Inv_Cost+IF(365/AX$3+Safety_Stock/Avg_Dmd&gt;Plan_Shelf,(365/AX$3+Safety_Stock/Avg_Dmd-Plan_Shelf)*Avg_Dmd*Std_Cost*AX$3,0)+Avg_Dmd*365/AX$3/2*Std_Cost*Inv_Cost+AX$3*Setup</f>
        <v>27827.063615629482</v>
      </c>
      <c r="AY16" s="12">
        <f>(Sell_Price-Std_Cost)*(1-$D16)*Lost_Sale_Fact*Avg_Dmd*365+NORMSINV($D16)*SQRT(Dmd_StdDev^2*Leadtime+LT_StdDev^2*Avg_Dmd^2)*Std_Cost*Inv_Cost+IF(365/AY$3+Safety_Stock/Avg_Dmd&gt;Plan_Shelf,(365/AY$3+Safety_Stock/Avg_Dmd-Plan_Shelf)*Avg_Dmd*Std_Cost*AY$3,0)+Avg_Dmd*365/AY$3/2*Std_Cost*Inv_Cost+AY$3*Setup</f>
        <v>27882.521524972683</v>
      </c>
      <c r="AZ16" s="12">
        <f>(Sell_Price-Std_Cost)*(1-$D16)*Lost_Sale_Fact*Avg_Dmd*365+NORMSINV($D16)*SQRT(Dmd_StdDev^2*Leadtime+LT_StdDev^2*Avg_Dmd^2)*Std_Cost*Inv_Cost+IF(365/AZ$3+Safety_Stock/Avg_Dmd&gt;Plan_Shelf,(365/AZ$3+Safety_Stock/Avg_Dmd-Plan_Shelf)*Avg_Dmd*Std_Cost*AZ$3,0)+Avg_Dmd*365/AZ$3/2*Std_Cost*Inv_Cost+AZ$3*Setup</f>
        <v>27941.91868809325</v>
      </c>
      <c r="BA16" s="12">
        <f>(Sell_Price-Std_Cost)*(1-$D16)*Lost_Sale_Fact*Avg_Dmd*365+NORMSINV($D16)*SQRT(Dmd_StdDev^2*Leadtime+LT_StdDev^2*Avg_Dmd^2)*Std_Cost*Inv_Cost+IF(365/BA$3+Safety_Stock/Avg_Dmd&gt;Plan_Shelf,(365/BA$3+Safety_Stock/Avg_Dmd-Plan_Shelf)*Avg_Dmd*Std_Cost*BA$3,0)+Avg_Dmd*365/BA$3/2*Std_Cost*Inv_Cost+BA$3*Setup</f>
        <v>28005.013926188491</v>
      </c>
      <c r="BB16" s="12">
        <f>(Sell_Price-Std_Cost)*(1-$D16)*Lost_Sale_Fact*Avg_Dmd*365+NORMSINV($D16)*SQRT(Dmd_StdDev^2*Leadtime+LT_StdDev^2*Avg_Dmd^2)*Std_Cost*Inv_Cost+IF(365/BB$3+Safety_Stock/Avg_Dmd&gt;Plan_Shelf,(365/BB$3+Safety_Stock/Avg_Dmd-Plan_Shelf)*Avg_Dmd*Std_Cost*BB$3,0)+Avg_Dmd*365/BB$3/2*Std_Cost*Inv_Cost+BB$3*Setup</f>
        <v>28071.585354759918</v>
      </c>
      <c r="BC16" s="12">
        <f>(Sell_Price-Std_Cost)*(1-$D16)*Lost_Sale_Fact*Avg_Dmd*365+NORMSINV($D16)*SQRT(Dmd_StdDev^2*Leadtime+LT_StdDev^2*Avg_Dmd^2)*Std_Cost*Inv_Cost+IF(365/BC$3+Safety_Stock/Avg_Dmd&gt;Plan_Shelf,(365/BC$3+Safety_Stock/Avg_Dmd-Plan_Shelf)*Avg_Dmd*Std_Cost*BC$3,0)+Avg_Dmd*365/BC$3/2*Std_Cost*Inv_Cost+BC$3*Setup</f>
        <v>28141.42849201482</v>
      </c>
      <c r="BD16" s="12">
        <f>(Sell_Price-Std_Cost)*(1-$D16)*Lost_Sale_Fact*Avg_Dmd*365+NORMSINV($D16)*SQRT(Dmd_StdDev^2*Leadtime+LT_StdDev^2*Avg_Dmd^2)*Std_Cost*Inv_Cost+IF(365/BD$3+Safety_Stock/Avg_Dmd&gt;Plan_Shelf,(365/BD$3+Safety_Stock/Avg_Dmd-Plan_Shelf)*Avg_Dmd*Std_Cost*BD$3,0)+Avg_Dmd*365/BD$3/2*Std_Cost*Inv_Cost+BD$3*Setup</f>
        <v>28214.354585529149</v>
      </c>
      <c r="BE16" s="12">
        <f>(Sell_Price-Std_Cost)*(1-$D16)*Lost_Sale_Fact*Avg_Dmd*365+NORMSINV($D16)*SQRT(Dmd_StdDev^2*Leadtime+LT_StdDev^2*Avg_Dmd^2)*Std_Cost*Inv_Cost+IF(365/BE$3+Safety_Stock/Avg_Dmd&gt;Plan_Shelf,(365/BE$3+Safety_Stock/Avg_Dmd-Plan_Shelf)*Avg_Dmd*Std_Cost*BE$3,0)+Avg_Dmd*365/BE$3/2*Std_Cost*Inv_Cost+BE$3*Setup</f>
        <v>28290.189128344824</v>
      </c>
      <c r="BF16" s="12">
        <f>(Sell_Price-Std_Cost)*(1-$D16)*Lost_Sale_Fact*Avg_Dmd*365+NORMSINV($D16)*SQRT(Dmd_StdDev^2*Leadtime+LT_StdDev^2*Avg_Dmd^2)*Std_Cost*Inv_Cost+IF(365/BF$3+Safety_Stock/Avg_Dmd&gt;Plan_Shelf,(365/BF$3+Safety_Stock/Avg_Dmd-Plan_Shelf)*Avg_Dmd*Std_Cost*BF$3,0)+Avg_Dmd*365/BF$3/2*Std_Cost*Inv_Cost+BF$3*Setup</f>
        <v>28368.770539945104</v>
      </c>
      <c r="BG16" s="12">
        <f>(Sell_Price-Std_Cost)*(1-$D16)*Lost_Sale_Fact*Avg_Dmd*365+NORMSINV($D16)*SQRT(Dmd_StdDev^2*Leadtime+LT_StdDev^2*Avg_Dmd^2)*Std_Cost*Inv_Cost+IF(365/BG$3+Safety_Stock/Avg_Dmd&gt;Plan_Shelf,(365/BG$3+Safety_Stock/Avg_Dmd-Plan_Shelf)*Avg_Dmd*Std_Cost*BG$3,0)+Avg_Dmd*365/BG$3/2*Std_Cost*Inv_Cost+BG$3*Setup</f>
        <v>28449.948991123554</v>
      </c>
      <c r="BH16" s="12">
        <f>(Sell_Price-Std_Cost)*(1-$D16)*Lost_Sale_Fact*Avg_Dmd*365+NORMSINV($D16)*SQRT(Dmd_StdDev^2*Leadtime+LT_StdDev^2*Avg_Dmd^2)*Std_Cost*Inv_Cost+IF(365/BH$3+Safety_Stock/Avg_Dmd&gt;Plan_Shelf,(365/BH$3+Safety_Stock/Avg_Dmd-Plan_Shelf)*Avg_Dmd*Std_Cost*BH$3,0)+Avg_Dmd*365/BH$3/2*Std_Cost*Inv_Cost+BH$3*Setup</f>
        <v>28533.585354759918</v>
      </c>
      <c r="BI16" s="12">
        <f>(Sell_Price-Std_Cost)*(1-$D16)*Lost_Sale_Fact*Avg_Dmd*365+NORMSINV($D16)*SQRT(Dmd_StdDev^2*Leadtime+LT_StdDev^2*Avg_Dmd^2)*Std_Cost*Inv_Cost+IF(365/BI$3+Safety_Stock/Avg_Dmd&gt;Plan_Shelf,(365/BI$3+Safety_Stock/Avg_Dmd-Plan_Shelf)*Avg_Dmd*Std_Cost*BI$3,0)+Avg_Dmd*365/BI$3/2*Std_Cost*Inv_Cost+BI$3*Setup</f>
        <v>28619.55026704062</v>
      </c>
      <c r="BJ16" s="12">
        <f>(Sell_Price-Std_Cost)*(1-$D16)*Lost_Sale_Fact*Avg_Dmd*365+NORMSINV($D16)*SQRT(Dmd_StdDev^2*Leadtime+LT_StdDev^2*Avg_Dmd^2)*Std_Cost*Inv_Cost+IF(365/BJ$3+Safety_Stock/Avg_Dmd&gt;Plan_Shelf,(365/BJ$3+Safety_Stock/Avg_Dmd-Plan_Shelf)*Avg_Dmd*Std_Cost*BJ$3,0)+Avg_Dmd*365/BJ$3/2*Std_Cost*Inv_Cost+BJ$3*Setup</f>
        <v>28707.7232857944</v>
      </c>
      <c r="BK16" s="12">
        <f>(Sell_Price-Std_Cost)*(1-$D16)*Lost_Sale_Fact*Avg_Dmd*365+NORMSINV($D16)*SQRT(Dmd_StdDev^2*Leadtime+LT_StdDev^2*Avg_Dmd^2)*Std_Cost*Inv_Cost+IF(365/BK$3+Safety_Stock/Avg_Dmd&gt;Plan_Shelf,(365/BK$3+Safety_Stock/Avg_Dmd-Plan_Shelf)*Avg_Dmd*Std_Cost*BK$3,0)+Avg_Dmd*365/BK$3/2*Std_Cost*Inv_Cost+BK$3*Setup</f>
        <v>28797.992134420936</v>
      </c>
      <c r="BL16" s="12">
        <f>(Sell_Price-Std_Cost)*(1-$D16)*Lost_Sale_Fact*Avg_Dmd*365+NORMSINV($D16)*SQRT(Dmd_StdDev^2*Leadtime+LT_StdDev^2*Avg_Dmd^2)*Std_Cost*Inv_Cost+IF(365/BL$3+Safety_Stock/Avg_Dmd&gt;Plan_Shelf,(365/BL$3+Safety_Stock/Avg_Dmd-Plan_Shelf)*Avg_Dmd*Std_Cost*BL$3,0)+Avg_Dmd*365/BL$3/2*Std_Cost*Inv_Cost+BL$3*Setup</f>
        <v>28890.252021426586</v>
      </c>
      <c r="BM16" s="12">
        <f>(Sell_Price-Std_Cost)*(1-$D16)*Lost_Sale_Fact*Avg_Dmd*365+NORMSINV($D16)*SQRT(Dmd_StdDev^2*Leadtime+LT_StdDev^2*Avg_Dmd^2)*Std_Cost*Inv_Cost+IF(365/BM$3+Safety_Stock/Avg_Dmd&gt;Plan_Shelf,(365/BM$3+Safety_Stock/Avg_Dmd-Plan_Shelf)*Avg_Dmd*Std_Cost*BM$3,0)+Avg_Dmd*365/BM$3/2*Std_Cost*Inv_Cost+BM$3*Setup</f>
        <v>28984.405026891065</v>
      </c>
      <c r="BN16" s="12">
        <f>(Sell_Price-Std_Cost)*(1-$D16)*Lost_Sale_Fact*Avg_Dmd*365+NORMSINV($D16)*SQRT(Dmd_StdDev^2*Leadtime+LT_StdDev^2*Avg_Dmd^2)*Std_Cost*Inv_Cost+IF(365/BN$3+Safety_Stock/Avg_Dmd&gt;Plan_Shelf,(365/BN$3+Safety_Stock/Avg_Dmd-Plan_Shelf)*Avg_Dmd*Std_Cost*BN$3,0)+Avg_Dmd*365/BN$3/2*Std_Cost*Inv_Cost+BN$3*Setup</f>
        <v>29080.359548308305</v>
      </c>
      <c r="BO16" s="12">
        <f>(Sell_Price-Std_Cost)*(1-$D16)*Lost_Sale_Fact*Avg_Dmd*365+NORMSINV($D16)*SQRT(Dmd_StdDev^2*Leadtime+LT_StdDev^2*Avg_Dmd^2)*Std_Cost*Inv_Cost+IF(365/BO$3+Safety_Stock/Avg_Dmd&gt;Plan_Shelf,(365/BO$3+Safety_Stock/Avg_Dmd-Plan_Shelf)*Avg_Dmd*Std_Cost*BO$3,0)+Avg_Dmd*365/BO$3/2*Std_Cost*Inv_Cost+BO$3*Setup</f>
        <v>29178.029799204363</v>
      </c>
      <c r="BP16" s="12">
        <f>(Sell_Price-Std_Cost)*(1-$D16)*Lost_Sale_Fact*Avg_Dmd*365+NORMSINV($D16)*SQRT(Dmd_StdDev^2*Leadtime+LT_StdDev^2*Avg_Dmd^2)*Std_Cost*Inv_Cost+IF(365/BP$3+Safety_Stock/Avg_Dmd&gt;Plan_Shelf,(365/BP$3+Safety_Stock/Avg_Dmd-Plan_Shelf)*Avg_Dmd*Std_Cost*BP$3,0)+Avg_Dmd*365/BP$3/2*Std_Cost*Inv_Cost+BP$3*Setup</f>
        <v>29277.335354759918</v>
      </c>
      <c r="BQ16" s="12">
        <f>(Sell_Price-Std_Cost)*(1-$D16)*Lost_Sale_Fact*Avg_Dmd*365+NORMSINV($D16)*SQRT(Dmd_StdDev^2*Leadtime+LT_StdDev^2*Avg_Dmd^2)*Std_Cost*Inv_Cost+IF(365/BQ$3+Safety_Stock/Avg_Dmd&gt;Plan_Shelf,(365/BQ$3+Safety_Stock/Avg_Dmd-Plan_Shelf)*Avg_Dmd*Std_Cost*BQ$3,0)+Avg_Dmd*365/BQ$3/2*Std_Cost*Inv_Cost+BQ$3*Setup</f>
        <v>29378.200739375301</v>
      </c>
      <c r="BR16" s="12">
        <f>(Sell_Price-Std_Cost)*(1-$D16)*Lost_Sale_Fact*Avg_Dmd*365+NORMSINV($D16)*SQRT(Dmd_StdDev^2*Leadtime+LT_StdDev^2*Avg_Dmd^2)*Std_Cost*Inv_Cost+IF(365/BR$3+Safety_Stock/Avg_Dmd&gt;Plan_Shelf,(365/BR$3+Safety_Stock/Avg_Dmd-Plan_Shelf)*Avg_Dmd*Std_Cost*BR$3,0)+Avg_Dmd*365/BR$3/2*Std_Cost*Inv_Cost+BR$3*Setup</f>
        <v>29480.555051729614</v>
      </c>
      <c r="BS16" s="12">
        <f>(Sell_Price-Std_Cost)*(1-$D16)*Lost_Sale_Fact*Avg_Dmd*365+NORMSINV($D16)*SQRT(Dmd_StdDev^2*Leadtime+LT_StdDev^2*Avg_Dmd^2)*Std_Cost*Inv_Cost+IF(365/BS$3+Safety_Stock/Avg_Dmd&gt;Plan_Shelf,(365/BS$3+Safety_Stock/Avg_Dmd-Plan_Shelf)*Avg_Dmd*Std_Cost*BS$3,0)+Avg_Dmd*365/BS$3/2*Std_Cost*Inv_Cost+BS$3*Setup</f>
        <v>29584.331623416634</v>
      </c>
      <c r="BT16" s="12">
        <f>(Sell_Price-Std_Cost)*(1-$D16)*Lost_Sale_Fact*Avg_Dmd*365+NORMSINV($D16)*SQRT(Dmd_StdDev^2*Leadtime+LT_StdDev^2*Avg_Dmd^2)*Std_Cost*Inv_Cost+IF(365/BT$3+Safety_Stock/Avg_Dmd&gt;Plan_Shelf,(365/BT$3+Safety_Stock/Avg_Dmd-Plan_Shelf)*Avg_Dmd*Std_Cost*BT$3,0)+Avg_Dmd*365/BT$3/2*Std_Cost*Inv_Cost+BT$3*Setup</f>
        <v>29689.467707701093</v>
      </c>
      <c r="BU16" s="12">
        <f>(Sell_Price-Std_Cost)*(1-$D16)*Lost_Sale_Fact*Avg_Dmd*365+NORMSINV($D16)*SQRT(Dmd_StdDev^2*Leadtime+LT_StdDev^2*Avg_Dmd^2)*Std_Cost*Inv_Cost+IF(365/BU$3+Safety_Stock/Avg_Dmd&gt;Plan_Shelf,(365/BU$3+Safety_Stock/Avg_Dmd-Plan_Shelf)*Avg_Dmd*Std_Cost*BU$3,0)+Avg_Dmd*365/BU$3/2*Std_Cost*Inv_Cost+BU$3*Setup</f>
        <v>29795.904195339626</v>
      </c>
      <c r="BV16" s="12">
        <f>(Sell_Price-Std_Cost)*(1-$D16)*Lost_Sale_Fact*Avg_Dmd*365+NORMSINV($D16)*SQRT(Dmd_StdDev^2*Leadtime+LT_StdDev^2*Avg_Dmd^2)*Std_Cost*Inv_Cost+IF(365/BV$3+Safety_Stock/Avg_Dmd&gt;Plan_Shelf,(365/BV$3+Safety_Stock/Avg_Dmd-Plan_Shelf)*Avg_Dmd*Std_Cost*BV$3,0)+Avg_Dmd*365/BV$3/2*Std_Cost*Inv_Cost+BV$3*Setup</f>
        <v>29903.585354759918</v>
      </c>
      <c r="BW16" s="12">
        <f>(Sell_Price-Std_Cost)*(1-$D16)*Lost_Sale_Fact*Avg_Dmd*365+NORMSINV($D16)*SQRT(Dmd_StdDev^2*Leadtime+LT_StdDev^2*Avg_Dmd^2)*Std_Cost*Inv_Cost+IF(365/BW$3+Safety_Stock/Avg_Dmd&gt;Plan_Shelf,(365/BW$3+Safety_Stock/Avg_Dmd-Plan_Shelf)*Avg_Dmd*Std_Cost*BW$3,0)+Avg_Dmd*365/BW$3/2*Std_Cost*Inv_Cost+BW$3*Setup</f>
        <v>30012.458594196538</v>
      </c>
      <c r="BX16" s="12">
        <f>(Sell_Price-Std_Cost)*(1-$D16)*Lost_Sale_Fact*Avg_Dmd*365+NORMSINV($D16)*SQRT(Dmd_StdDev^2*Leadtime+LT_StdDev^2*Avg_Dmd^2)*Std_Cost*Inv_Cost+IF(365/BX$3+Safety_Stock/Avg_Dmd&gt;Plan_Shelf,(365/BX$3+Safety_Stock/Avg_Dmd-Plan_Shelf)*Avg_Dmd*Std_Cost*BX$3,0)+Avg_Dmd*365/BX$3/2*Std_Cost*Inv_Cost+BX$3*Setup</f>
        <v>30122.474243648809</v>
      </c>
      <c r="BY16" s="12">
        <f>(Sell_Price-Std_Cost)*(1-$D16)*Lost_Sale_Fact*Avg_Dmd*365+NORMSINV($D16)*SQRT(Dmd_StdDev^2*Leadtime+LT_StdDev^2*Avg_Dmd^2)*Std_Cost*Inv_Cost+IF(365/BY$3+Safety_Stock/Avg_Dmd&gt;Plan_Shelf,(365/BY$3+Safety_Stock/Avg_Dmd-Plan_Shelf)*Avg_Dmd*Std_Cost*BY$3,0)+Avg_Dmd*365/BY$3/2*Std_Cost*Inv_Cost+BY$3*Setup</f>
        <v>30233.585354759918</v>
      </c>
      <c r="BZ16" s="12">
        <f>(Sell_Price-Std_Cost)*(1-$D16)*Lost_Sale_Fact*Avg_Dmd*365+NORMSINV($D16)*SQRT(Dmd_StdDev^2*Leadtime+LT_StdDev^2*Avg_Dmd^2)*Std_Cost*Inv_Cost+IF(365/BZ$3+Safety_Stock/Avg_Dmd&gt;Plan_Shelf,(365/BZ$3+Safety_Stock/Avg_Dmd-Plan_Shelf)*Avg_Dmd*Std_Cost*BZ$3,0)+Avg_Dmd*365/BZ$3/2*Std_Cost*Inv_Cost+BZ$3*Setup</f>
        <v>30345.747516922082</v>
      </c>
      <c r="CA16" s="12">
        <f>(Sell_Price-Std_Cost)*(1-$D16)*Lost_Sale_Fact*Avg_Dmd*365+NORMSINV($D16)*SQRT(Dmd_StdDev^2*Leadtime+LT_StdDev^2*Avg_Dmd^2)*Std_Cost*Inv_Cost+IF(365/CA$3+Safety_Stock/Avg_Dmd&gt;Plan_Shelf,(365/CA$3+Safety_Stock/Avg_Dmd-Plan_Shelf)*Avg_Dmd*Std_Cost*CA$3,0)+Avg_Dmd*365/CA$3/2*Std_Cost*Inv_Cost+CA$3*Setup</f>
        <v>30458.91868809325</v>
      </c>
      <c r="CB16" s="12">
        <f>(Sell_Price-Std_Cost)*(1-$D16)*Lost_Sale_Fact*Avg_Dmd*365+NORMSINV($D16)*SQRT(Dmd_StdDev^2*Leadtime+LT_StdDev^2*Avg_Dmd^2)*Std_Cost*Inv_Cost+IF(365/CB$3+Safety_Stock/Avg_Dmd&gt;Plan_Shelf,(365/CB$3+Safety_Stock/Avg_Dmd-Plan_Shelf)*Avg_Dmd*Std_Cost*CB$3,0)+Avg_Dmd*365/CB$3/2*Std_Cost*Inv_Cost+CB$3*Setup</f>
        <v>30573.059038970445</v>
      </c>
      <c r="CC16" s="12">
        <f>(Sell_Price-Std_Cost)*(1-$D16)*Lost_Sale_Fact*Avg_Dmd*365+NORMSINV($D16)*SQRT(Dmd_StdDev^2*Leadtime+LT_StdDev^2*Avg_Dmd^2)*Std_Cost*Inv_Cost+IF(365/CC$3+Safety_Stock/Avg_Dmd&gt;Plan_Shelf,(365/CC$3+Safety_Stock/Avg_Dmd-Plan_Shelf)*Avg_Dmd*Std_Cost*CC$3,0)+Avg_Dmd*365/CC$3/2*Std_Cost*Inv_Cost+CC$3*Setup</f>
        <v>30688.130809305374</v>
      </c>
      <c r="CD16" s="12">
        <f>(Sell_Price-Std_Cost)*(1-$D16)*Lost_Sale_Fact*Avg_Dmd*365+NORMSINV($D16)*SQRT(Dmd_StdDev^2*Leadtime+LT_StdDev^2*Avg_Dmd^2)*Std_Cost*Inv_Cost+IF(365/CD$3+Safety_Stock/Avg_Dmd&gt;Plan_Shelf,(365/CD$3+Safety_Stock/Avg_Dmd-Plan_Shelf)*Avg_Dmd*Std_Cost*CD$3,0)+Avg_Dmd*365/CD$3/2*Std_Cost*Inv_Cost+CD$3*Setup</f>
        <v>30804.098175272738</v>
      </c>
      <c r="CE16" s="12">
        <f>(Sell_Price-Std_Cost)*(1-$D16)*Lost_Sale_Fact*Avg_Dmd*365+NORMSINV($D16)*SQRT(Dmd_StdDev^2*Leadtime+LT_StdDev^2*Avg_Dmd^2)*Std_Cost*Inv_Cost+IF(365/CE$3+Safety_Stock/Avg_Dmd&gt;Plan_Shelf,(365/CE$3+Safety_Stock/Avg_Dmd-Plan_Shelf)*Avg_Dmd*Std_Cost*CE$3,0)+Avg_Dmd*365/CE$3/2*Std_Cost*Inv_Cost+CE$3*Setup</f>
        <v>30920.927126911818</v>
      </c>
      <c r="CF16" s="12">
        <f>(Sell_Price-Std_Cost)*(1-$D16)*Lost_Sale_Fact*Avg_Dmd*365+NORMSINV($D16)*SQRT(Dmd_StdDev^2*Leadtime+LT_StdDev^2*Avg_Dmd^2)*Std_Cost*Inv_Cost+IF(365/CF$3+Safety_Stock/Avg_Dmd&gt;Plan_Shelf,(365/CF$3+Safety_Stock/Avg_Dmd-Plan_Shelf)*Avg_Dmd*Std_Cost*CF$3,0)+Avg_Dmd*365/CF$3/2*Std_Cost*Inv_Cost+CF$3*Setup</f>
        <v>31038.585354759918</v>
      </c>
      <c r="CG16" s="12">
        <f>(Sell_Price-Std_Cost)*(1-$D16)*Lost_Sale_Fact*Avg_Dmd*365+NORMSINV($D16)*SQRT(Dmd_StdDev^2*Leadtime+LT_StdDev^2*Avg_Dmd^2)*Std_Cost*Inv_Cost+IF(365/CG$3+Safety_Stock/Avg_Dmd&gt;Plan_Shelf,(365/CG$3+Safety_Stock/Avg_Dmd-Plan_Shelf)*Avg_Dmd*Std_Cost*CG$3,0)+Avg_Dmd*365/CG$3/2*Std_Cost*Inv_Cost+CG$3*Setup</f>
        <v>31157.042144883373</v>
      </c>
      <c r="CH16" s="12">
        <f>(Sell_Price-Std_Cost)*(1-$D16)*Lost_Sale_Fact*Avg_Dmd*365+NORMSINV($D16)*SQRT(Dmd_StdDev^2*Leadtime+LT_StdDev^2*Avg_Dmd^2)*Std_Cost*Inv_Cost+IF(365/CH$3+Safety_Stock/Avg_Dmd&gt;Plan_Shelf,(365/CH$3+Safety_Stock/Avg_Dmd-Plan_Shelf)*Avg_Dmd*Std_Cost*CH$3,0)+Avg_Dmd*365/CH$3/2*Std_Cost*Inv_Cost+CH$3*Setup</f>
        <v>31276.268281589186</v>
      </c>
      <c r="CI16" s="12">
        <f>(Sell_Price-Std_Cost)*(1-$D16)*Lost_Sale_Fact*Avg_Dmd*365+NORMSINV($D16)*SQRT(Dmd_StdDev^2*Leadtime+LT_StdDev^2*Avg_Dmd^2)*Std_Cost*Inv_Cost+IF(365/CI$3+Safety_Stock/Avg_Dmd&gt;Plan_Shelf,(365/CI$3+Safety_Stock/Avg_Dmd-Plan_Shelf)*Avg_Dmd*Std_Cost*CI$3,0)+Avg_Dmd*365/CI$3/2*Std_Cost*Inv_Cost+CI$3*Setup</f>
        <v>31396.235957169556</v>
      </c>
      <c r="CJ16" s="12">
        <f>(Sell_Price-Std_Cost)*(1-$D16)*Lost_Sale_Fact*Avg_Dmd*365+NORMSINV($D16)*SQRT(Dmd_StdDev^2*Leadtime+LT_StdDev^2*Avg_Dmd^2)*Std_Cost*Inv_Cost+IF(365/CJ$3+Safety_Stock/Avg_Dmd&gt;Plan_Shelf,(365/CJ$3+Safety_Stock/Avg_Dmd-Plan_Shelf)*Avg_Dmd*Std_Cost*CJ$3,0)+Avg_Dmd*365/CJ$3/2*Std_Cost*Inv_Cost+CJ$3*Setup</f>
        <v>31516.91868809325</v>
      </c>
      <c r="CK16" s="12">
        <f>(Sell_Price-Std_Cost)*(1-$D16)*Lost_Sale_Fact*Avg_Dmd*365+NORMSINV($D16)*SQRT(Dmd_StdDev^2*Leadtime+LT_StdDev^2*Avg_Dmd^2)*Std_Cost*Inv_Cost+IF(365/CK$3+Safety_Stock/Avg_Dmd&gt;Plan_Shelf,(365/CK$3+Safety_Stock/Avg_Dmd-Plan_Shelf)*Avg_Dmd*Std_Cost*CK$3,0)+Avg_Dmd*365/CK$3/2*Std_Cost*Inv_Cost+CK$3*Setup</f>
        <v>31638.291237112859</v>
      </c>
      <c r="CL16" s="12">
        <f>(Sell_Price-Std_Cost)*(1-$D16)*Lost_Sale_Fact*Avg_Dmd*365+NORMSINV($D16)*SQRT(Dmd_StdDev^2*Leadtime+LT_StdDev^2*Avg_Dmd^2)*Std_Cost*Inv_Cost+IF(365/CL$3+Safety_Stock/Avg_Dmd&gt;Plan_Shelf,(365/CL$3+Safety_Stock/Avg_Dmd-Plan_Shelf)*Avg_Dmd*Std_Cost*CL$3,0)+Avg_Dmd*365/CL$3/2*Std_Cost*Inv_Cost+CL$3*Setup</f>
        <v>31760.32954080643</v>
      </c>
      <c r="CM16" s="12">
        <f>(Sell_Price-Std_Cost)*(1-$D16)*Lost_Sale_Fact*Avg_Dmd*365+NORMSINV($D16)*SQRT(Dmd_StdDev^2*Leadtime+LT_StdDev^2*Avg_Dmd^2)*Std_Cost*Inv_Cost+IF(365/CM$3+Safety_Stock/Avg_Dmd&gt;Plan_Shelf,(365/CM$3+Safety_Stock/Avg_Dmd-Plan_Shelf)*Avg_Dmd*Std_Cost*CM$3,0)+Avg_Dmd*365/CM$3/2*Std_Cost*Inv_Cost+CM$3*Setup</f>
        <v>31883.010642116242</v>
      </c>
      <c r="CN16" s="12">
        <f>(Sell_Price-Std_Cost)*(1-$D16)*Lost_Sale_Fact*Avg_Dmd*365+NORMSINV($D16)*SQRT(Dmd_StdDev^2*Leadtime+LT_StdDev^2*Avg_Dmd^2)*Std_Cost*Inv_Cost+IF(365/CN$3+Safety_Stock/Avg_Dmd&gt;Plan_Shelf,(365/CN$3+Safety_Stock/Avg_Dmd-Plan_Shelf)*Avg_Dmd*Std_Cost*CN$3,0)+Avg_Dmd*365/CN$3/2*Std_Cost*Inv_Cost+CN$3*Setup</f>
        <v>32006.31262748719</v>
      </c>
      <c r="CO16" s="12">
        <f>(Sell_Price-Std_Cost)*(1-$D16)*Lost_Sale_Fact*Avg_Dmd*365+NORMSINV($D16)*SQRT(Dmd_StdDev^2*Leadtime+LT_StdDev^2*Avg_Dmd^2)*Std_Cost*Inv_Cost+IF(365/CO$3+Safety_Stock/Avg_Dmd&gt;Plan_Shelf,(365/CO$3+Safety_Stock/Avg_Dmd-Plan_Shelf)*Avg_Dmd*Std_Cost*CO$3,0)+Avg_Dmd*365/CO$3/2*Std_Cost*Inv_Cost+CO$3*Setup</f>
        <v>32130.214568243064</v>
      </c>
      <c r="CP16" s="12">
        <f>(Sell_Price-Std_Cost)*(1-$D16)*Lost_Sale_Fact*Avg_Dmd*365+NORMSINV($D16)*SQRT(Dmd_StdDev^2*Leadtime+LT_StdDev^2*Avg_Dmd^2)*Std_Cost*Inv_Cost+IF(365/CP$3+Safety_Stock/Avg_Dmd&gt;Plan_Shelf,(365/CP$3+Safety_Stock/Avg_Dmd-Plan_Shelf)*Avg_Dmd*Std_Cost*CP$3,0)+Avg_Dmd*365/CP$3/2*Std_Cost*Inv_Cost+CP$3*Setup</f>
        <v>32254.696465871028</v>
      </c>
      <c r="CQ16" s="12">
        <f>(Sell_Price-Std_Cost)*(1-$D16)*Lost_Sale_Fact*Avg_Dmd*365+NORMSINV($D16)*SQRT(Dmd_StdDev^2*Leadtime+LT_StdDev^2*Avg_Dmd^2)*Std_Cost*Inv_Cost+IF(365/CQ$3+Safety_Stock/Avg_Dmd&gt;Plan_Shelf,(365/CQ$3+Safety_Stock/Avg_Dmd-Plan_Shelf)*Avg_Dmd*Std_Cost*CQ$3,0)+Avg_Dmd*365/CQ$3/2*Std_Cost*Inv_Cost+CQ$3*Setup</f>
        <v>32379.739200913762</v>
      </c>
      <c r="CR16" s="12">
        <f>(Sell_Price-Std_Cost)*(1-$D16)*Lost_Sale_Fact*Avg_Dmd*365+NORMSINV($D16)*SQRT(Dmd_StdDev^2*Leadtime+LT_StdDev^2*Avg_Dmd^2)*Std_Cost*Inv_Cost+IF(365/CR$3+Safety_Stock/Avg_Dmd&gt;Plan_Shelf,(365/CR$3+Safety_Stock/Avg_Dmd-Plan_Shelf)*Avg_Dmd*Std_Cost*CR$3,0)+Avg_Dmd*365/CR$3/2*Std_Cost*Inv_Cost+CR$3*Setup</f>
        <v>32505.324485194702</v>
      </c>
      <c r="CS16" s="12">
        <f>(Sell_Price-Std_Cost)*(1-$D16)*Lost_Sale_Fact*Avg_Dmd*365+NORMSINV($D16)*SQRT(Dmd_StdDev^2*Leadtime+LT_StdDev^2*Avg_Dmd^2)*Std_Cost*Inv_Cost+IF(365/CS$3+Safety_Stock/Avg_Dmd&gt;Plan_Shelf,(365/CS$3+Safety_Stock/Avg_Dmd-Plan_Shelf)*Avg_Dmd*Std_Cost*CS$3,0)+Avg_Dmd*365/CS$3/2*Std_Cost*Inv_Cost+CS$3*Setup</f>
        <v>32631.434817125511</v>
      </c>
      <c r="CT16" s="12">
        <f>(Sell_Price-Std_Cost)*(1-$D16)*Lost_Sale_Fact*Avg_Dmd*365+NORMSINV($D16)*SQRT(Dmd_StdDev^2*Leadtime+LT_StdDev^2*Avg_Dmd^2)*Std_Cost*Inv_Cost+IF(365/CT$3+Safety_Stock/Avg_Dmd&gt;Plan_Shelf,(365/CT$3+Safety_Stock/Avg_Dmd-Plan_Shelf)*Avg_Dmd*Std_Cost*CT$3,0)+Avg_Dmd*365/CT$3/2*Std_Cost*Inv_Cost+CT$3*Setup</f>
        <v>32758.0534398663</v>
      </c>
      <c r="CU16" s="12">
        <f>(Sell_Price-Std_Cost)*(1-$D16)*Lost_Sale_Fact*Avg_Dmd*365+NORMSINV($D16)*SQRT(Dmd_StdDev^2*Leadtime+LT_StdDev^2*Avg_Dmd^2)*Std_Cost*Inv_Cost+IF(365/CU$3+Safety_Stock/Avg_Dmd&gt;Plan_Shelf,(365/CU$3+Safety_Stock/Avg_Dmd-Plan_Shelf)*Avg_Dmd*Std_Cost*CU$3,0)+Avg_Dmd*365/CU$3/2*Std_Cost*Inv_Cost+CU$3*Setup</f>
        <v>32885.164302128338</v>
      </c>
      <c r="CV16" s="12">
        <f>(Sell_Price-Std_Cost)*(1-$D16)*Lost_Sale_Fact*Avg_Dmd*365+NORMSINV($D16)*SQRT(Dmd_StdDev^2*Leadtime+LT_StdDev^2*Avg_Dmd^2)*Std_Cost*Inv_Cost+IF(365/CV$3+Safety_Stock/Avg_Dmd&gt;Plan_Shelf,(365/CV$3+Safety_Stock/Avg_Dmd-Plan_Shelf)*Avg_Dmd*Std_Cost*CV$3,0)+Avg_Dmd*365/CV$3/2*Std_Cost*Inv_Cost+CV$3*Setup</f>
        <v>33012.752021426582</v>
      </c>
      <c r="CW16" s="12">
        <f>(Sell_Price-Std_Cost)*(1-$D16)*Lost_Sale_Fact*Avg_Dmd*365+NORMSINV($D16)*SQRT(Dmd_StdDev^2*Leadtime+LT_StdDev^2*Avg_Dmd^2)*Std_Cost*Inv_Cost+IF(365/CW$3+Safety_Stock/Avg_Dmd&gt;Plan_Shelf,(365/CW$3+Safety_Stock/Avg_Dmd-Plan_Shelf)*Avg_Dmd*Std_Cost*CW$3,0)+Avg_Dmd*365/CW$3/2*Std_Cost*Inv_Cost+CW$3*Setup</f>
        <v>33140.801849605283</v>
      </c>
      <c r="CX16" s="12">
        <f>(Sell_Price-Std_Cost)*(1-$D16)*Lost_Sale_Fact*Avg_Dmd*365+NORMSINV($D16)*SQRT(Dmd_StdDev^2*Leadtime+LT_StdDev^2*Avg_Dmd^2)*Std_Cost*Inv_Cost+IF(365/CX$3+Safety_Stock/Avg_Dmd&gt;Plan_Shelf,(365/CX$3+Safety_Stock/Avg_Dmd-Plan_Shelf)*Avg_Dmd*Std_Cost*CX$3,0)+Avg_Dmd*365/CX$3/2*Std_Cost*Inv_Cost+CX$3*Setup</f>
        <v>33269.299640474201</v>
      </c>
      <c r="CY16" s="12">
        <f>(Sell_Price-Std_Cost)*(1-$D16)*Lost_Sale_Fact*Avg_Dmd*365+NORMSINV($D16)*SQRT(Dmd_StdDev^2*Leadtime+LT_StdDev^2*Avg_Dmd^2)*Std_Cost*Inv_Cost+IF(365/CY$3+Safety_Stock/Avg_Dmd&gt;Plan_Shelf,(365/CY$3+Safety_Stock/Avg_Dmd-Plan_Shelf)*Avg_Dmd*Std_Cost*CY$3,0)+Avg_Dmd*365/CY$3/2*Std_Cost*Inv_Cost+CY$3*Setup</f>
        <v>33398.231819406385</v>
      </c>
      <c r="CZ16" s="12">
        <f>(Sell_Price-Std_Cost)*(1-$D16)*Lost_Sale_Fact*Avg_Dmd*365+NORMSINV($D16)*SQRT(Dmd_StdDev^2*Leadtime+LT_StdDev^2*Avg_Dmd^2)*Std_Cost*Inv_Cost+IF(365/CZ$3+Safety_Stock/Avg_Dmd&gt;Plan_Shelf,(365/CZ$3+Safety_Stock/Avg_Dmd-Plan_Shelf)*Avg_Dmd*Std_Cost*CZ$3,0)+Avg_Dmd*365/CZ$3/2*Std_Cost*Inv_Cost+CZ$3*Setup</f>
        <v>33527.585354759918</v>
      </c>
      <c r="DA16" s="28">
        <f t="shared" si="0"/>
        <v>27557.909679084241</v>
      </c>
      <c r="DB16" s="43">
        <f t="shared" si="1"/>
        <v>0.98699999999999999</v>
      </c>
    </row>
    <row r="17" spans="1:108" ht="14.1" customHeight="1" x14ac:dyDescent="0.5">
      <c r="A17" s="53"/>
      <c r="B17" s="52"/>
      <c r="C17" s="52"/>
      <c r="D17" s="9">
        <v>0.98599999999999999</v>
      </c>
      <c r="E17" s="12">
        <f>(Sell_Price-Std_Cost)*(1-$D17)*Lost_Sale_Fact*Avg_Dmd*365+NORMSINV($D17)*SQRT(Dmd_StdDev^2*Leadtime+LT_StdDev^2*Avg_Dmd^2)*Std_Cost*Inv_Cost+IF(365/E$3+Safety_Stock/Avg_Dmd&gt;Plan_Shelf,(365/E$3+Safety_Stock/Avg_Dmd-Plan_Shelf)*Avg_Dmd*Std_Cost*E$3,0)+Avg_Dmd*365/E$3/2*Std_Cost*Inv_Cost+E$3*Setup</f>
        <v>1327817.9718544635</v>
      </c>
      <c r="F17" s="12">
        <f>(Sell_Price-Std_Cost)*(1-$D17)*Lost_Sale_Fact*Avg_Dmd*365+NORMSINV($D17)*SQRT(Dmd_StdDev^2*Leadtime+LT_StdDev^2*Avg_Dmd^2)*Std_Cost*Inv_Cost+IF(365/F$3+Safety_Stock/Avg_Dmd&gt;Plan_Shelf,(365/F$3+Safety_Stock/Avg_Dmd-Plan_Shelf)*Avg_Dmd*Std_Cost*F$3,0)+Avg_Dmd*365/F$3/2*Std_Cost*Inv_Cost+F$3*Setup</f>
        <v>1164664.1346884558</v>
      </c>
      <c r="G17" s="12">
        <f>(Sell_Price-Std_Cost)*(1-$D17)*Lost_Sale_Fact*Avg_Dmd*365+NORMSINV($D17)*SQRT(Dmd_StdDev^2*Leadtime+LT_StdDev^2*Avg_Dmd^2)*Std_Cost*Inv_Cost+IF(365/G$3+Safety_Stock/Avg_Dmd&gt;Plan_Shelf,(365/G$3+Safety_Stock/Avg_Dmd-Plan_Shelf)*Avg_Dmd*Std_Cost*G$3,0)+Avg_Dmd*365/G$3/2*Std_Cost*Inv_Cost+G$3*Setup</f>
        <v>1069643.6308557817</v>
      </c>
      <c r="H17" s="12">
        <f>(Sell_Price-Std_Cost)*(1-$D17)*Lost_Sale_Fact*Avg_Dmd*365+NORMSINV($D17)*SQRT(Dmd_StdDev^2*Leadtime+LT_StdDev^2*Avg_Dmd^2)*Std_Cost*Inv_Cost+IF(365/H$3+Safety_Stock/Avg_Dmd&gt;Plan_Shelf,(365/H$3+Safety_Stock/Avg_Dmd-Plan_Shelf)*Avg_Dmd*Std_Cost*H$3,0)+Avg_Dmd*365/H$3/2*Std_Cost*Inv_Cost+H$3*Setup</f>
        <v>991656.46035644086</v>
      </c>
      <c r="I17" s="12">
        <f>(Sell_Price-Std_Cost)*(1-$D17)*Lost_Sale_Fact*Avg_Dmd*365+NORMSINV($D17)*SQRT(Dmd_StdDev^2*Leadtime+LT_StdDev^2*Avg_Dmd^2)*Std_Cost*Inv_Cost+IF(365/I$3+Safety_Stock/Avg_Dmd&gt;Plan_Shelf,(365/I$3+Safety_Stock/Avg_Dmd-Plan_Shelf)*Avg_Dmd*Std_Cost*I$3,0)+Avg_Dmd*365/I$3/2*Std_Cost*Inv_Cost+I$3*Setup</f>
        <v>920482.62319043325</v>
      </c>
      <c r="J17" s="12">
        <f>(Sell_Price-Std_Cost)*(1-$D17)*Lost_Sale_Fact*Avg_Dmd*365+NORMSINV($D17)*SQRT(Dmd_StdDev^2*Leadtime+LT_StdDev^2*Avg_Dmd^2)*Std_Cost*Inv_Cost+IF(365/J$3+Safety_Stock/Avg_Dmd&gt;Plan_Shelf,(365/J$3+Safety_Stock/Avg_Dmd-Plan_Shelf)*Avg_Dmd*Std_Cost*J$3,0)+Avg_Dmd*365/J$3/2*Std_Cost*Inv_Cost+J$3*Setup</f>
        <v>852715.45269109227</v>
      </c>
      <c r="K17" s="12">
        <f>(Sell_Price-Std_Cost)*(1-$D17)*Lost_Sale_Fact*Avg_Dmd*365+NORMSINV($D17)*SQRT(Dmd_StdDev^2*Leadtime+LT_StdDev^2*Avg_Dmd^2)*Std_Cost*Inv_Cost+IF(365/K$3+Safety_Stock/Avg_Dmd&gt;Plan_Shelf,(365/K$3+Safety_Stock/Avg_Dmd-Plan_Shelf)*Avg_Dmd*Std_Cost*K$3,0)+Avg_Dmd*365/K$3/2*Std_Cost*Inv_Cost+K$3*Setup</f>
        <v>786894.94885841815</v>
      </c>
      <c r="L17" s="12">
        <f>(Sell_Price-Std_Cost)*(1-$D17)*Lost_Sale_Fact*Avg_Dmd*365+NORMSINV($D17)*SQRT(Dmd_StdDev^2*Leadtime+LT_StdDev^2*Avg_Dmd^2)*Std_Cost*Inv_Cost+IF(365/L$3+Safety_Stock/Avg_Dmd&gt;Plan_Shelf,(365/L$3+Safety_Stock/Avg_Dmd-Plan_Shelf)*Avg_Dmd*Std_Cost*L$3,0)+Avg_Dmd*365/L$3/2*Std_Cost*Inv_Cost+L$3*Setup</f>
        <v>722291.11169241054</v>
      </c>
      <c r="M17" s="12">
        <f>(Sell_Price-Std_Cost)*(1-$D17)*Lost_Sale_Fact*Avg_Dmd*365+NORMSINV($D17)*SQRT(Dmd_StdDev^2*Leadtime+LT_StdDev^2*Avg_Dmd^2)*Std_Cost*Inv_Cost+IF(365/M$3+Safety_Stock/Avg_Dmd&gt;Plan_Shelf,(365/M$3+Safety_Stock/Avg_Dmd-Plan_Shelf)*Avg_Dmd*Std_Cost*M$3,0)+Avg_Dmd*365/M$3/2*Std_Cost*Inv_Cost+M$3*Setup</f>
        <v>658498.38563751418</v>
      </c>
      <c r="N17" s="12">
        <f>(Sell_Price-Std_Cost)*(1-$D17)*Lost_Sale_Fact*Avg_Dmd*365+NORMSINV($D17)*SQRT(Dmd_StdDev^2*Leadtime+LT_StdDev^2*Avg_Dmd^2)*Std_Cost*Inv_Cost+IF(365/N$3+Safety_Stock/Avg_Dmd&gt;Plan_Shelf,(365/N$3+Safety_Stock/Avg_Dmd-Plan_Shelf)*Avg_Dmd*Std_Cost*N$3,0)+Avg_Dmd*365/N$3/2*Std_Cost*Inv_Cost+N$3*Setup</f>
        <v>595273.43736039544</v>
      </c>
      <c r="O17" s="12">
        <f>(Sell_Price-Std_Cost)*(1-$D17)*Lost_Sale_Fact*Avg_Dmd*365+NORMSINV($D17)*SQRT(Dmd_StdDev^2*Leadtime+LT_StdDev^2*Avg_Dmd^2)*Std_Cost*Inv_Cost+IF(365/O$3+Safety_Stock/Avg_Dmd&gt;Plan_Shelf,(365/O$3+Safety_Stock/Avg_Dmd-Plan_Shelf)*Avg_Dmd*Std_Cost*O$3,0)+Avg_Dmd*365/O$3/2*Std_Cost*Inv_Cost+O$3*Setup</f>
        <v>532461.41837620595</v>
      </c>
      <c r="P17" s="12">
        <f>(Sell_Price-Std_Cost)*(1-$D17)*Lost_Sale_Fact*Avg_Dmd*365+NORMSINV($D17)*SQRT(Dmd_StdDev^2*Leadtime+LT_StdDev^2*Avg_Dmd^2)*Std_Cost*Inv_Cost+IF(365/P$3+Safety_Stock/Avg_Dmd&gt;Plan_Shelf,(365/P$3+Safety_Stock/Avg_Dmd-Plan_Shelf)*Avg_Dmd*Std_Cost*P$3,0)+Avg_Dmd*365/P$3/2*Std_Cost*Inv_Cost+P$3*Setup</f>
        <v>469959.09636171372</v>
      </c>
      <c r="Q17" s="12">
        <f>(Sell_Price-Std_Cost)*(1-$D17)*Lost_Sale_Fact*Avg_Dmd*365+NORMSINV($D17)*SQRT(Dmd_StdDev^2*Leadtime+LT_StdDev^2*Avg_Dmd^2)*Std_Cost*Inv_Cost+IF(365/Q$3+Safety_Stock/Avg_Dmd&gt;Plan_Shelf,(365/Q$3+Safety_Stock/Avg_Dmd-Plan_Shelf)*Avg_Dmd*Std_Cost*Q$3,0)+Avg_Dmd*365/Q$3/2*Std_Cost*Inv_Cost+Q$3*Setup</f>
        <v>407695.00278544973</v>
      </c>
      <c r="R17" s="12">
        <f>(Sell_Price-Std_Cost)*(1-$D17)*Lost_Sale_Fact*Avg_Dmd*365+NORMSINV($D17)*SQRT(Dmd_StdDev^2*Leadtime+LT_StdDev^2*Avg_Dmd^2)*Std_Cost*Inv_Cost+IF(365/R$3+Safety_Stock/Avg_Dmd&gt;Plan_Shelf,(365/R$3+Safety_Stock/Avg_Dmd-Plan_Shelf)*Avg_Dmd*Std_Cost*R$3,0)+Avg_Dmd*365/R$3/2*Std_Cost*Inv_Cost+R$3*Setup</f>
        <v>345618.0886963653</v>
      </c>
      <c r="S17" s="12">
        <f>(Sell_Price-Std_Cost)*(1-$D17)*Lost_Sale_Fact*Avg_Dmd*365+NORMSINV($D17)*SQRT(Dmd_StdDev^2*Leadtime+LT_StdDev^2*Avg_Dmd^2)*Std_Cost*Inv_Cost+IF(365/S$3+Safety_Stock/Avg_Dmd&gt;Plan_Shelf,(365/S$3+Safety_Stock/Avg_Dmd-Plan_Shelf)*Avg_Dmd*Std_Cost*S$3,0)+Avg_Dmd*365/S$3/2*Std_Cost*Inv_Cost+S$3*Setup</f>
        <v>283690.91819702432</v>
      </c>
      <c r="T17" s="12">
        <f>(Sell_Price-Std_Cost)*(1-$D17)*Lost_Sale_Fact*Avg_Dmd*365+NORMSINV($D17)*SQRT(Dmd_StdDev^2*Leadtime+LT_StdDev^2*Avg_Dmd^2)*Std_Cost*Inv_Cost+IF(365/T$3+Safety_Stock/Avg_Dmd&gt;Plan_Shelf,(365/T$3+Safety_Stock/Avg_Dmd-Plan_Shelf)*Avg_Dmd*Std_Cost*T$3,0)+Avg_Dmd*365/T$3/2*Std_Cost*Inv_Cost+T$3*Setup</f>
        <v>221885.41436435</v>
      </c>
      <c r="U17" s="12">
        <f>(Sell_Price-Std_Cost)*(1-$D17)*Lost_Sale_Fact*Avg_Dmd*365+NORMSINV($D17)*SQRT(Dmd_StdDev^2*Leadtime+LT_StdDev^2*Avg_Dmd^2)*Std_Cost*Inv_Cost+IF(365/U$3+Safety_Stock/Avg_Dmd&gt;Plan_Shelf,(365/U$3+Safety_Stock/Avg_Dmd-Plan_Shelf)*Avg_Dmd*Std_Cost*U$3,0)+Avg_Dmd*365/U$3/2*Std_Cost*Inv_Cost+U$3*Setup</f>
        <v>160180.10661010703</v>
      </c>
      <c r="V17" s="12">
        <f>(Sell_Price-Std_Cost)*(1-$D17)*Lost_Sale_Fact*Avg_Dmd*365+NORMSINV($D17)*SQRT(Dmd_StdDev^2*Leadtime+LT_StdDev^2*Avg_Dmd^2)*Std_Cost*Inv_Cost+IF(365/V$3+Safety_Stock/Avg_Dmd&gt;Plan_Shelf,(365/V$3+Safety_Stock/Avg_Dmd-Plan_Shelf)*Avg_Dmd*Std_Cost*V$3,0)+Avg_Dmd*365/V$3/2*Std_Cost*Inv_Cost+V$3*Setup</f>
        <v>98558.295587890461</v>
      </c>
      <c r="W17" s="12">
        <f>(Sell_Price-Std_Cost)*(1-$D17)*Lost_Sale_Fact*Avg_Dmd*365+NORMSINV($D17)*SQRT(Dmd_StdDev^2*Leadtime+LT_StdDev^2*Avg_Dmd^2)*Std_Cost*Inv_Cost+IF(365/W$3+Safety_Stock/Avg_Dmd&gt;Plan_Shelf,(365/W$3+Safety_Stock/Avg_Dmd-Plan_Shelf)*Avg_Dmd*Std_Cost*W$3,0)+Avg_Dmd*365/W$3/2*Std_Cost*Inv_Cost+W$3*Setup</f>
        <v>37006.797603169325</v>
      </c>
      <c r="X17" s="12">
        <f>(Sell_Price-Std_Cost)*(1-$D17)*Lost_Sale_Fact*Avg_Dmd*365+NORMSINV($D17)*SQRT(Dmd_StdDev^2*Leadtime+LT_StdDev^2*Avg_Dmd^2)*Std_Cost*Inv_Cost+IF(365/X$3+Safety_Stock/Avg_Dmd&gt;Plan_Shelf,(365/X$3+Safety_Stock/Avg_Dmd-Plan_Shelf)*Avg_Dmd*Std_Cost*X$3,0)+Avg_Dmd*365/X$3/2*Std_Cost*Inv_Cost+X$3*Setup</f>
        <v>29591.809020471028</v>
      </c>
      <c r="Y17" s="12">
        <f>(Sell_Price-Std_Cost)*(1-$D17)*Lost_Sale_Fact*Avg_Dmd*365+NORMSINV($D17)*SQRT(Dmd_StdDev^2*Leadtime+LT_StdDev^2*Avg_Dmd^2)*Std_Cost*Inv_Cost+IF(365/Y$3+Safety_Stock/Avg_Dmd&gt;Plan_Shelf,(365/Y$3+Safety_Stock/Avg_Dmd-Plan_Shelf)*Avg_Dmd*Std_Cost*Y$3,0)+Avg_Dmd*365/Y$3/2*Std_Cost*Inv_Cost+Y$3*Setup</f>
        <v>29255.14235380436</v>
      </c>
      <c r="Z17" s="12">
        <f>(Sell_Price-Std_Cost)*(1-$D17)*Lost_Sale_Fact*Avg_Dmd*365+NORMSINV($D17)*SQRT(Dmd_StdDev^2*Leadtime+LT_StdDev^2*Avg_Dmd^2)*Std_Cost*Inv_Cost+IF(365/Z$3+Safety_Stock/Avg_Dmd&gt;Plan_Shelf,(365/Z$3+Safety_Stock/Avg_Dmd-Plan_Shelf)*Avg_Dmd*Std_Cost*Z$3,0)+Avg_Dmd*365/Z$3/2*Std_Cost*Inv_Cost+Z$3*Setup</f>
        <v>28962.71811138012</v>
      </c>
      <c r="AA17" s="12">
        <f>(Sell_Price-Std_Cost)*(1-$D17)*Lost_Sale_Fact*Avg_Dmd*365+NORMSINV($D17)*SQRT(Dmd_StdDev^2*Leadtime+LT_StdDev^2*Avg_Dmd^2)*Std_Cost*Inv_Cost+IF(365/AA$3+Safety_Stock/Avg_Dmd&gt;Plan_Shelf,(365/AA$3+Safety_Stock/Avg_Dmd-Plan_Shelf)*Avg_Dmd*Std_Cost*AA$3,0)+Avg_Dmd*365/AA$3/2*Std_Cost*Inv_Cost+AA$3*Setup</f>
        <v>28708.76554221016</v>
      </c>
      <c r="AB17" s="12">
        <f>(Sell_Price-Std_Cost)*(1-$D17)*Lost_Sale_Fact*Avg_Dmd*365+NORMSINV($D17)*SQRT(Dmd_StdDev^2*Leadtime+LT_StdDev^2*Avg_Dmd^2)*Std_Cost*Inv_Cost+IF(365/AB$3+Safety_Stock/Avg_Dmd&gt;Plan_Shelf,(365/AB$3+Safety_Stock/Avg_Dmd-Plan_Shelf)*Avg_Dmd*Std_Cost*AB$3,0)+Avg_Dmd*365/AB$3/2*Std_Cost*Inv_Cost+AB$3*Setup</f>
        <v>28488.475687137696</v>
      </c>
      <c r="AC17" s="12">
        <f>(Sell_Price-Std_Cost)*(1-$D17)*Lost_Sale_Fact*Avg_Dmd*365+NORMSINV($D17)*SQRT(Dmd_StdDev^2*Leadtime+LT_StdDev^2*Avg_Dmd^2)*Std_Cost*Inv_Cost+IF(365/AC$3+Safety_Stock/Avg_Dmd&gt;Plan_Shelf,(365/AC$3+Safety_Stock/Avg_Dmd-Plan_Shelf)*Avg_Dmd*Std_Cost*AC$3,0)+Avg_Dmd*365/AC$3/2*Std_Cost*Inv_Cost+AC$3*Setup</f>
        <v>28297.809020471028</v>
      </c>
      <c r="AD17" s="12">
        <f>(Sell_Price-Std_Cost)*(1-$D17)*Lost_Sale_Fact*Avg_Dmd*365+NORMSINV($D17)*SQRT(Dmd_StdDev^2*Leadtime+LT_StdDev^2*Avg_Dmd^2)*Std_Cost*Inv_Cost+IF(365/AD$3+Safety_Stock/Avg_Dmd&gt;Plan_Shelf,(365/AD$3+Safety_Stock/Avg_Dmd-Plan_Shelf)*Avg_Dmd*Std_Cost*AD$3,0)+Avg_Dmd*365/AD$3/2*Std_Cost*Inv_Cost+AD$3*Setup</f>
        <v>28133.347482009489</v>
      </c>
      <c r="AE17" s="12">
        <f>(Sell_Price-Std_Cost)*(1-$D17)*Lost_Sale_Fact*Avg_Dmd*365+NORMSINV($D17)*SQRT(Dmd_StdDev^2*Leadtime+LT_StdDev^2*Avg_Dmd^2)*Std_Cost*Inv_Cost+IF(365/AE$3+Safety_Stock/Avg_Dmd&gt;Plan_Shelf,(365/AE$3+Safety_Stock/Avg_Dmd-Plan_Shelf)*Avg_Dmd*Std_Cost*AE$3,0)+Avg_Dmd*365/AE$3/2*Std_Cost*Inv_Cost+AE$3*Setup</f>
        <v>27992.179390841397</v>
      </c>
      <c r="AF17" s="12">
        <f>(Sell_Price-Std_Cost)*(1-$D17)*Lost_Sale_Fact*Avg_Dmd*365+NORMSINV($D17)*SQRT(Dmd_StdDev^2*Leadtime+LT_StdDev^2*Avg_Dmd^2)*Std_Cost*Inv_Cost+IF(365/AF$3+Safety_Stock/Avg_Dmd&gt;Plan_Shelf,(365/AF$3+Safety_Stock/Avg_Dmd-Plan_Shelf)*Avg_Dmd*Std_Cost*AF$3,0)+Avg_Dmd*365/AF$3/2*Std_Cost*Inv_Cost+AF$3*Setup</f>
        <v>27871.809020471028</v>
      </c>
      <c r="AG17" s="12">
        <f>(Sell_Price-Std_Cost)*(1-$D17)*Lost_Sale_Fact*Avg_Dmd*365+NORMSINV($D17)*SQRT(Dmd_StdDev^2*Leadtime+LT_StdDev^2*Avg_Dmd^2)*Std_Cost*Inv_Cost+IF(365/AG$3+Safety_Stock/Avg_Dmd&gt;Plan_Shelf,(365/AG$3+Safety_Stock/Avg_Dmd-Plan_Shelf)*Avg_Dmd*Std_Cost*AG$3,0)+Avg_Dmd*365/AG$3/2*Std_Cost*Inv_Cost+AG$3*Setup</f>
        <v>27770.084882539992</v>
      </c>
      <c r="AH17" s="12">
        <f>(Sell_Price-Std_Cost)*(1-$D17)*Lost_Sale_Fact*Avg_Dmd*365+NORMSINV($D17)*SQRT(Dmd_StdDev^2*Leadtime+LT_StdDev^2*Avg_Dmd^2)*Std_Cost*Inv_Cost+IF(365/AH$3+Safety_Stock/Avg_Dmd&gt;Plan_Shelf,(365/AH$3+Safety_Stock/Avg_Dmd-Plan_Shelf)*Avg_Dmd*Std_Cost*AH$3,0)+Avg_Dmd*365/AH$3/2*Std_Cost*Inv_Cost+AH$3*Setup</f>
        <v>27685.14235380436</v>
      </c>
      <c r="AI17" s="12">
        <f>(Sell_Price-Std_Cost)*(1-$D17)*Lost_Sale_Fact*Avg_Dmd*365+NORMSINV($D17)*SQRT(Dmd_StdDev^2*Leadtime+LT_StdDev^2*Avg_Dmd^2)*Std_Cost*Inv_Cost+IF(365/AI$3+Safety_Stock/Avg_Dmd&gt;Plan_Shelf,(365/AI$3+Safety_Stock/Avg_Dmd-Plan_Shelf)*Avg_Dmd*Std_Cost*AI$3,0)+Avg_Dmd*365/AI$3/2*Std_Cost*Inv_Cost+AI$3*Setup</f>
        <v>27615.357407567804</v>
      </c>
      <c r="AJ17" s="12">
        <f>(Sell_Price-Std_Cost)*(1-$D17)*Lost_Sale_Fact*Avg_Dmd*365+NORMSINV($D17)*SQRT(Dmd_StdDev^2*Leadtime+LT_StdDev^2*Avg_Dmd^2)*Std_Cost*Inv_Cost+IF(365/AJ$3+Safety_Stock/Avg_Dmd&gt;Plan_Shelf,(365/AJ$3+Safety_Stock/Avg_Dmd-Plan_Shelf)*Avg_Dmd*Std_Cost*AJ$3,0)+Avg_Dmd*365/AJ$3/2*Std_Cost*Inv_Cost+AJ$3*Setup</f>
        <v>27559.309020471028</v>
      </c>
      <c r="AK17" s="12">
        <f>(Sell_Price-Std_Cost)*(1-$D17)*Lost_Sale_Fact*Avg_Dmd*365+NORMSINV($D17)*SQRT(Dmd_StdDev^2*Leadtime+LT_StdDev^2*Avg_Dmd^2)*Std_Cost*Inv_Cost+IF(365/AK$3+Safety_Stock/Avg_Dmd&gt;Plan_Shelf,(365/AK$3+Safety_Stock/Avg_Dmd-Plan_Shelf)*Avg_Dmd*Std_Cost*AK$3,0)+Avg_Dmd*365/AK$3/2*Std_Cost*Inv_Cost+AK$3*Setup</f>
        <v>27515.74841441042</v>
      </c>
      <c r="AL17" s="12">
        <f>(Sell_Price-Std_Cost)*(1-$D17)*Lost_Sale_Fact*Avg_Dmd*365+NORMSINV($D17)*SQRT(Dmd_StdDev^2*Leadtime+LT_StdDev^2*Avg_Dmd^2)*Std_Cost*Inv_Cost+IF(365/AL$3+Safety_Stock/Avg_Dmd&gt;Plan_Shelf,(365/AL$3+Safety_Stock/Avg_Dmd-Plan_Shelf)*Avg_Dmd*Std_Cost*AL$3,0)+Avg_Dmd*365/AL$3/2*Std_Cost*Inv_Cost+AL$3*Setup</f>
        <v>27483.573726353381</v>
      </c>
      <c r="AM17" s="12">
        <f>(Sell_Price-Std_Cost)*(1-$D17)*Lost_Sale_Fact*Avg_Dmd*365+NORMSINV($D17)*SQRT(Dmd_StdDev^2*Leadtime+LT_StdDev^2*Avg_Dmd^2)*Std_Cost*Inv_Cost+IF(365/AM$3+Safety_Stock/Avg_Dmd&gt;Plan_Shelf,(365/AM$3+Safety_Stock/Avg_Dmd-Plan_Shelf)*Avg_Dmd*Std_Cost*AM$3,0)+Avg_Dmd*365/AM$3/2*Std_Cost*Inv_Cost+AM$3*Setup</f>
        <v>27461.809020471028</v>
      </c>
      <c r="AN17" s="12">
        <f>(Sell_Price-Std_Cost)*(1-$D17)*Lost_Sale_Fact*Avg_Dmd*365+NORMSINV($D17)*SQRT(Dmd_StdDev^2*Leadtime+LT_StdDev^2*Avg_Dmd^2)*Std_Cost*Inv_Cost+IF(365/AN$3+Safety_Stock/Avg_Dmd&gt;Plan_Shelf,(365/AN$3+Safety_Stock/Avg_Dmd-Plan_Shelf)*Avg_Dmd*Std_Cost*AN$3,0)+Avg_Dmd*365/AN$3/2*Std_Cost*Inv_Cost+AN$3*Setup</f>
        <v>27449.586798248805</v>
      </c>
      <c r="AO17" s="12">
        <f>(Sell_Price-Std_Cost)*(1-$D17)*Lost_Sale_Fact*Avg_Dmd*365+NORMSINV($D17)*SQRT(Dmd_StdDev^2*Leadtime+LT_StdDev^2*Avg_Dmd^2)*Std_Cost*Inv_Cost+IF(365/AO$3+Safety_Stock/Avg_Dmd&gt;Plan_Shelf,(365/AO$3+Safety_Stock/Avg_Dmd-Plan_Shelf)*Avg_Dmd*Std_Cost*AO$3,0)+Avg_Dmd*365/AO$3/2*Std_Cost*Inv_Cost+AO$3*Setup</f>
        <v>27446.133344795351</v>
      </c>
      <c r="AP17" s="12">
        <f>(Sell_Price-Std_Cost)*(1-$D17)*Lost_Sale_Fact*Avg_Dmd*365+NORMSINV($D17)*SQRT(Dmd_StdDev^2*Leadtime+LT_StdDev^2*Avg_Dmd^2)*Std_Cost*Inv_Cost+IF(365/AP$3+Safety_Stock/Avg_Dmd&gt;Plan_Shelf,(365/AP$3+Safety_Stock/Avg_Dmd-Plan_Shelf)*Avg_Dmd*Std_Cost*AP$3,0)+Avg_Dmd*365/AP$3/2*Std_Cost*Inv_Cost+AP$3*Setup</f>
        <v>27450.756388892081</v>
      </c>
      <c r="AQ17" s="12">
        <f>(Sell_Price-Std_Cost)*(1-$D17)*Lost_Sale_Fact*Avg_Dmd*365+NORMSINV($D17)*SQRT(Dmd_StdDev^2*Leadtime+LT_StdDev^2*Avg_Dmd^2)*Std_Cost*Inv_Cost+IF(365/AQ$3+Safety_Stock/Avg_Dmd&gt;Plan_Shelf,(365/AQ$3+Safety_Stock/Avg_Dmd-Plan_Shelf)*Avg_Dmd*Std_Cost*AQ$3,0)+Avg_Dmd*365/AQ$3/2*Std_Cost*Inv_Cost+AQ$3*Setup</f>
        <v>27462.834661496669</v>
      </c>
      <c r="AR17" s="12">
        <f>(Sell_Price-Std_Cost)*(1-$D17)*Lost_Sale_Fact*Avg_Dmd*365+NORMSINV($D17)*SQRT(Dmd_StdDev^2*Leadtime+LT_StdDev^2*Avg_Dmd^2)*Std_Cost*Inv_Cost+IF(365/AR$3+Safety_Stock/Avg_Dmd&gt;Plan_Shelf,(365/AR$3+Safety_Stock/Avg_Dmd-Plan_Shelf)*Avg_Dmd*Std_Cost*AR$3,0)+Avg_Dmd*365/AR$3/2*Std_Cost*Inv_Cost+AR$3*Setup</f>
        <v>27481.809020471028</v>
      </c>
      <c r="AS17" s="12">
        <f>(Sell_Price-Std_Cost)*(1-$D17)*Lost_Sale_Fact*Avg_Dmd*365+NORMSINV($D17)*SQRT(Dmd_StdDev^2*Leadtime+LT_StdDev^2*Avg_Dmd^2)*Std_Cost*Inv_Cost+IF(365/AS$3+Safety_Stock/Avg_Dmd&gt;Plan_Shelf,(365/AS$3+Safety_Stock/Avg_Dmd-Plan_Shelf)*Avg_Dmd*Std_Cost*AS$3,0)+Avg_Dmd*365/AS$3/2*Std_Cost*Inv_Cost+AS$3*Setup</f>
        <v>27507.174874129563</v>
      </c>
      <c r="AT17" s="12">
        <f>(Sell_Price-Std_Cost)*(1-$D17)*Lost_Sale_Fact*Avg_Dmd*365+NORMSINV($D17)*SQRT(Dmd_StdDev^2*Leadtime+LT_StdDev^2*Avg_Dmd^2)*Std_Cost*Inv_Cost+IF(365/AT$3+Safety_Stock/Avg_Dmd&gt;Plan_Shelf,(365/AT$3+Safety_Stock/Avg_Dmd-Plan_Shelf)*Avg_Dmd*Std_Cost*AT$3,0)+Avg_Dmd*365/AT$3/2*Std_Cost*Inv_Cost+AT$3*Setup</f>
        <v>27538.475687137696</v>
      </c>
      <c r="AU17" s="12">
        <f>(Sell_Price-Std_Cost)*(1-$D17)*Lost_Sale_Fact*Avg_Dmd*365+NORMSINV($D17)*SQRT(Dmd_StdDev^2*Leadtime+LT_StdDev^2*Avg_Dmd^2)*Std_Cost*Inv_Cost+IF(365/AU$3+Safety_Stock/Avg_Dmd&gt;Plan_Shelf,(365/AU$3+Safety_Stock/Avg_Dmd-Plan_Shelf)*Avg_Dmd*Std_Cost*AU$3,0)+Avg_Dmd*365/AU$3/2*Std_Cost*Inv_Cost+AU$3*Setup</f>
        <v>27575.297392564051</v>
      </c>
      <c r="AV17" s="12">
        <f>(Sell_Price-Std_Cost)*(1-$D17)*Lost_Sale_Fact*Avg_Dmd*365+NORMSINV($D17)*SQRT(Dmd_StdDev^2*Leadtime+LT_StdDev^2*Avg_Dmd^2)*Std_Cost*Inv_Cost+IF(365/AV$3+Safety_Stock/Avg_Dmd&gt;Plan_Shelf,(365/AV$3+Safety_Stock/Avg_Dmd-Plan_Shelf)*Avg_Dmd*Std_Cost*AV$3,0)+Avg_Dmd*365/AV$3/2*Std_Cost*Inv_Cost+AV$3*Setup</f>
        <v>27617.263565925572</v>
      </c>
      <c r="AW17" s="12">
        <f>(Sell_Price-Std_Cost)*(1-$D17)*Lost_Sale_Fact*Avg_Dmd*365+NORMSINV($D17)*SQRT(Dmd_StdDev^2*Leadtime+LT_StdDev^2*Avg_Dmd^2)*Std_Cost*Inv_Cost+IF(365/AW$3+Safety_Stock/Avg_Dmd&gt;Plan_Shelf,(365/AW$3+Safety_Stock/Avg_Dmd-Plan_Shelf)*Avg_Dmd*Std_Cost*AW$3,0)+Avg_Dmd*365/AW$3/2*Std_Cost*Inv_Cost+AW$3*Setup</f>
        <v>27664.031242693251</v>
      </c>
      <c r="AX17" s="12">
        <f>(Sell_Price-Std_Cost)*(1-$D17)*Lost_Sale_Fact*Avg_Dmd*365+NORMSINV($D17)*SQRT(Dmd_StdDev^2*Leadtime+LT_StdDev^2*Avg_Dmd^2)*Std_Cost*Inv_Cost+IF(365/AX$3+Safety_Stock/Avg_Dmd&gt;Plan_Shelf,(365/AX$3+Safety_Stock/Avg_Dmd-Plan_Shelf)*Avg_Dmd*Std_Cost*AX$3,0)+Avg_Dmd*365/AX$3/2*Std_Cost*Inv_Cost+AX$3*Setup</f>
        <v>27715.287281340592</v>
      </c>
      <c r="AY17" s="12">
        <f>(Sell_Price-Std_Cost)*(1-$D17)*Lost_Sale_Fact*Avg_Dmd*365+NORMSINV($D17)*SQRT(Dmd_StdDev^2*Leadtime+LT_StdDev^2*Avg_Dmd^2)*Std_Cost*Inv_Cost+IF(365/AY$3+Safety_Stock/Avg_Dmd&gt;Plan_Shelf,(365/AY$3+Safety_Stock/Avg_Dmd-Plan_Shelf)*Avg_Dmd*Std_Cost*AY$3,0)+Avg_Dmd*365/AY$3/2*Std_Cost*Inv_Cost+AY$3*Setup</f>
        <v>27770.745190683796</v>
      </c>
      <c r="AZ17" s="12">
        <f>(Sell_Price-Std_Cost)*(1-$D17)*Lost_Sale_Fact*Avg_Dmd*365+NORMSINV($D17)*SQRT(Dmd_StdDev^2*Leadtime+LT_StdDev^2*Avg_Dmd^2)*Std_Cost*Inv_Cost+IF(365/AZ$3+Safety_Stock/Avg_Dmd&gt;Plan_Shelf,(365/AZ$3+Safety_Stock/Avg_Dmd-Plan_Shelf)*Avg_Dmd*Std_Cost*AZ$3,0)+Avg_Dmd*365/AZ$3/2*Std_Cost*Inv_Cost+AZ$3*Setup</f>
        <v>27830.14235380436</v>
      </c>
      <c r="BA17" s="12">
        <f>(Sell_Price-Std_Cost)*(1-$D17)*Lost_Sale_Fact*Avg_Dmd*365+NORMSINV($D17)*SQRT(Dmd_StdDev^2*Leadtime+LT_StdDev^2*Avg_Dmd^2)*Std_Cost*Inv_Cost+IF(365/BA$3+Safety_Stock/Avg_Dmd&gt;Plan_Shelf,(365/BA$3+Safety_Stock/Avg_Dmd-Plan_Shelf)*Avg_Dmd*Std_Cost*BA$3,0)+Avg_Dmd*365/BA$3/2*Std_Cost*Inv_Cost+BA$3*Setup</f>
        <v>27893.2375918996</v>
      </c>
      <c r="BB17" s="12">
        <f>(Sell_Price-Std_Cost)*(1-$D17)*Lost_Sale_Fact*Avg_Dmd*365+NORMSINV($D17)*SQRT(Dmd_StdDev^2*Leadtime+LT_StdDev^2*Avg_Dmd^2)*Std_Cost*Inv_Cost+IF(365/BB$3+Safety_Stock/Avg_Dmd&gt;Plan_Shelf,(365/BB$3+Safety_Stock/Avg_Dmd-Plan_Shelf)*Avg_Dmd*Std_Cost*BB$3,0)+Avg_Dmd*365/BB$3/2*Std_Cost*Inv_Cost+BB$3*Setup</f>
        <v>27959.809020471028</v>
      </c>
      <c r="BC17" s="12">
        <f>(Sell_Price-Std_Cost)*(1-$D17)*Lost_Sale_Fact*Avg_Dmd*365+NORMSINV($D17)*SQRT(Dmd_StdDev^2*Leadtime+LT_StdDev^2*Avg_Dmd^2)*Std_Cost*Inv_Cost+IF(365/BC$3+Safety_Stock/Avg_Dmd&gt;Plan_Shelf,(365/BC$3+Safety_Stock/Avg_Dmd-Plan_Shelf)*Avg_Dmd*Std_Cost*BC$3,0)+Avg_Dmd*365/BC$3/2*Std_Cost*Inv_Cost+BC$3*Setup</f>
        <v>28029.65215772593</v>
      </c>
      <c r="BD17" s="12">
        <f>(Sell_Price-Std_Cost)*(1-$D17)*Lost_Sale_Fact*Avg_Dmd*365+NORMSINV($D17)*SQRT(Dmd_StdDev^2*Leadtime+LT_StdDev^2*Avg_Dmd^2)*Std_Cost*Inv_Cost+IF(365/BD$3+Safety_Stock/Avg_Dmd&gt;Plan_Shelf,(365/BD$3+Safety_Stock/Avg_Dmd-Plan_Shelf)*Avg_Dmd*Std_Cost*BD$3,0)+Avg_Dmd*365/BD$3/2*Std_Cost*Inv_Cost+BD$3*Setup</f>
        <v>28102.578251240258</v>
      </c>
      <c r="BE17" s="12">
        <f>(Sell_Price-Std_Cost)*(1-$D17)*Lost_Sale_Fact*Avg_Dmd*365+NORMSINV($D17)*SQRT(Dmd_StdDev^2*Leadtime+LT_StdDev^2*Avg_Dmd^2)*Std_Cost*Inv_Cost+IF(365/BE$3+Safety_Stock/Avg_Dmd&gt;Plan_Shelf,(365/BE$3+Safety_Stock/Avg_Dmd-Plan_Shelf)*Avg_Dmd*Std_Cost*BE$3,0)+Avg_Dmd*365/BE$3/2*Std_Cost*Inv_Cost+BE$3*Setup</f>
        <v>28178.412794055934</v>
      </c>
      <c r="BF17" s="12">
        <f>(Sell_Price-Std_Cost)*(1-$D17)*Lost_Sale_Fact*Avg_Dmd*365+NORMSINV($D17)*SQRT(Dmd_StdDev^2*Leadtime+LT_StdDev^2*Avg_Dmd^2)*Std_Cost*Inv_Cost+IF(365/BF$3+Safety_Stock/Avg_Dmd&gt;Plan_Shelf,(365/BF$3+Safety_Stock/Avg_Dmd-Plan_Shelf)*Avg_Dmd*Std_Cost*BF$3,0)+Avg_Dmd*365/BF$3/2*Std_Cost*Inv_Cost+BF$3*Setup</f>
        <v>28256.994205656214</v>
      </c>
      <c r="BG17" s="12">
        <f>(Sell_Price-Std_Cost)*(1-$D17)*Lost_Sale_Fact*Avg_Dmd*365+NORMSINV($D17)*SQRT(Dmd_StdDev^2*Leadtime+LT_StdDev^2*Avg_Dmd^2)*Std_Cost*Inv_Cost+IF(365/BG$3+Safety_Stock/Avg_Dmd&gt;Plan_Shelf,(365/BG$3+Safety_Stock/Avg_Dmd-Plan_Shelf)*Avg_Dmd*Std_Cost*BG$3,0)+Avg_Dmd*365/BG$3/2*Std_Cost*Inv_Cost+BG$3*Setup</f>
        <v>28338.172656834664</v>
      </c>
      <c r="BH17" s="12">
        <f>(Sell_Price-Std_Cost)*(1-$D17)*Lost_Sale_Fact*Avg_Dmd*365+NORMSINV($D17)*SQRT(Dmd_StdDev^2*Leadtime+LT_StdDev^2*Avg_Dmd^2)*Std_Cost*Inv_Cost+IF(365/BH$3+Safety_Stock/Avg_Dmd&gt;Plan_Shelf,(365/BH$3+Safety_Stock/Avg_Dmd-Plan_Shelf)*Avg_Dmd*Std_Cost*BH$3,0)+Avg_Dmd*365/BH$3/2*Std_Cost*Inv_Cost+BH$3*Setup</f>
        <v>28421.809020471028</v>
      </c>
      <c r="BI17" s="12">
        <f>(Sell_Price-Std_Cost)*(1-$D17)*Lost_Sale_Fact*Avg_Dmd*365+NORMSINV($D17)*SQRT(Dmd_StdDev^2*Leadtime+LT_StdDev^2*Avg_Dmd^2)*Std_Cost*Inv_Cost+IF(365/BI$3+Safety_Stock/Avg_Dmd&gt;Plan_Shelf,(365/BI$3+Safety_Stock/Avg_Dmd-Plan_Shelf)*Avg_Dmd*Std_Cost*BI$3,0)+Avg_Dmd*365/BI$3/2*Std_Cost*Inv_Cost+BI$3*Setup</f>
        <v>28507.77393275173</v>
      </c>
      <c r="BJ17" s="12">
        <f>(Sell_Price-Std_Cost)*(1-$D17)*Lost_Sale_Fact*Avg_Dmd*365+NORMSINV($D17)*SQRT(Dmd_StdDev^2*Leadtime+LT_StdDev^2*Avg_Dmd^2)*Std_Cost*Inv_Cost+IF(365/BJ$3+Safety_Stock/Avg_Dmd&gt;Plan_Shelf,(365/BJ$3+Safety_Stock/Avg_Dmd-Plan_Shelf)*Avg_Dmd*Std_Cost*BJ$3,0)+Avg_Dmd*365/BJ$3/2*Std_Cost*Inv_Cost+BJ$3*Setup</f>
        <v>28595.94695150551</v>
      </c>
      <c r="BK17" s="12">
        <f>(Sell_Price-Std_Cost)*(1-$D17)*Lost_Sale_Fact*Avg_Dmd*365+NORMSINV($D17)*SQRT(Dmd_StdDev^2*Leadtime+LT_StdDev^2*Avg_Dmd^2)*Std_Cost*Inv_Cost+IF(365/BK$3+Safety_Stock/Avg_Dmd&gt;Plan_Shelf,(365/BK$3+Safety_Stock/Avg_Dmd-Plan_Shelf)*Avg_Dmd*Std_Cost*BK$3,0)+Avg_Dmd*365/BK$3/2*Std_Cost*Inv_Cost+BK$3*Setup</f>
        <v>28686.215800132046</v>
      </c>
      <c r="BL17" s="12">
        <f>(Sell_Price-Std_Cost)*(1-$D17)*Lost_Sale_Fact*Avg_Dmd*365+NORMSINV($D17)*SQRT(Dmd_StdDev^2*Leadtime+LT_StdDev^2*Avg_Dmd^2)*Std_Cost*Inv_Cost+IF(365/BL$3+Safety_Stock/Avg_Dmd&gt;Plan_Shelf,(365/BL$3+Safety_Stock/Avg_Dmd-Plan_Shelf)*Avg_Dmd*Std_Cost*BL$3,0)+Avg_Dmd*365/BL$3/2*Std_Cost*Inv_Cost+BL$3*Setup</f>
        <v>28778.475687137696</v>
      </c>
      <c r="BM17" s="12">
        <f>(Sell_Price-Std_Cost)*(1-$D17)*Lost_Sale_Fact*Avg_Dmd*365+NORMSINV($D17)*SQRT(Dmd_StdDev^2*Leadtime+LT_StdDev^2*Avg_Dmd^2)*Std_Cost*Inv_Cost+IF(365/BM$3+Safety_Stock/Avg_Dmd&gt;Plan_Shelf,(365/BM$3+Safety_Stock/Avg_Dmd-Plan_Shelf)*Avg_Dmd*Std_Cost*BM$3,0)+Avg_Dmd*365/BM$3/2*Std_Cost*Inv_Cost+BM$3*Setup</f>
        <v>28872.628692602175</v>
      </c>
      <c r="BN17" s="12">
        <f>(Sell_Price-Std_Cost)*(1-$D17)*Lost_Sale_Fact*Avg_Dmd*365+NORMSINV($D17)*SQRT(Dmd_StdDev^2*Leadtime+LT_StdDev^2*Avg_Dmd^2)*Std_Cost*Inv_Cost+IF(365/BN$3+Safety_Stock/Avg_Dmd&gt;Plan_Shelf,(365/BN$3+Safety_Stock/Avg_Dmd-Plan_Shelf)*Avg_Dmd*Std_Cost*BN$3,0)+Avg_Dmd*365/BN$3/2*Std_Cost*Inv_Cost+BN$3*Setup</f>
        <v>28968.583214019414</v>
      </c>
      <c r="BO17" s="12">
        <f>(Sell_Price-Std_Cost)*(1-$D17)*Lost_Sale_Fact*Avg_Dmd*365+NORMSINV($D17)*SQRT(Dmd_StdDev^2*Leadtime+LT_StdDev^2*Avg_Dmd^2)*Std_Cost*Inv_Cost+IF(365/BO$3+Safety_Stock/Avg_Dmd&gt;Plan_Shelf,(365/BO$3+Safety_Stock/Avg_Dmd-Plan_Shelf)*Avg_Dmd*Std_Cost*BO$3,0)+Avg_Dmd*365/BO$3/2*Std_Cost*Inv_Cost+BO$3*Setup</f>
        <v>29066.253464915473</v>
      </c>
      <c r="BP17" s="12">
        <f>(Sell_Price-Std_Cost)*(1-$D17)*Lost_Sale_Fact*Avg_Dmd*365+NORMSINV($D17)*SQRT(Dmd_StdDev^2*Leadtime+LT_StdDev^2*Avg_Dmd^2)*Std_Cost*Inv_Cost+IF(365/BP$3+Safety_Stock/Avg_Dmd&gt;Plan_Shelf,(365/BP$3+Safety_Stock/Avg_Dmd-Plan_Shelf)*Avg_Dmd*Std_Cost*BP$3,0)+Avg_Dmd*365/BP$3/2*Std_Cost*Inv_Cost+BP$3*Setup</f>
        <v>29165.559020471028</v>
      </c>
      <c r="BQ17" s="12">
        <f>(Sell_Price-Std_Cost)*(1-$D17)*Lost_Sale_Fact*Avg_Dmd*365+NORMSINV($D17)*SQRT(Dmd_StdDev^2*Leadtime+LT_StdDev^2*Avg_Dmd^2)*Std_Cost*Inv_Cost+IF(365/BQ$3+Safety_Stock/Avg_Dmd&gt;Plan_Shelf,(365/BQ$3+Safety_Stock/Avg_Dmd-Plan_Shelf)*Avg_Dmd*Std_Cost*BQ$3,0)+Avg_Dmd*365/BQ$3/2*Std_Cost*Inv_Cost+BQ$3*Setup</f>
        <v>29266.424405086411</v>
      </c>
      <c r="BR17" s="12">
        <f>(Sell_Price-Std_Cost)*(1-$D17)*Lost_Sale_Fact*Avg_Dmd*365+NORMSINV($D17)*SQRT(Dmd_StdDev^2*Leadtime+LT_StdDev^2*Avg_Dmd^2)*Std_Cost*Inv_Cost+IF(365/BR$3+Safety_Stock/Avg_Dmd&gt;Plan_Shelf,(365/BR$3+Safety_Stock/Avg_Dmd-Plan_Shelf)*Avg_Dmd*Std_Cost*BR$3,0)+Avg_Dmd*365/BR$3/2*Std_Cost*Inv_Cost+BR$3*Setup</f>
        <v>29368.778717440724</v>
      </c>
      <c r="BS17" s="12">
        <f>(Sell_Price-Std_Cost)*(1-$D17)*Lost_Sale_Fact*Avg_Dmd*365+NORMSINV($D17)*SQRT(Dmd_StdDev^2*Leadtime+LT_StdDev^2*Avg_Dmd^2)*Std_Cost*Inv_Cost+IF(365/BS$3+Safety_Stock/Avg_Dmd&gt;Plan_Shelf,(365/BS$3+Safety_Stock/Avg_Dmd-Plan_Shelf)*Avg_Dmd*Std_Cost*BS$3,0)+Avg_Dmd*365/BS$3/2*Std_Cost*Inv_Cost+BS$3*Setup</f>
        <v>29472.555289127744</v>
      </c>
      <c r="BT17" s="12">
        <f>(Sell_Price-Std_Cost)*(1-$D17)*Lost_Sale_Fact*Avg_Dmd*365+NORMSINV($D17)*SQRT(Dmd_StdDev^2*Leadtime+LT_StdDev^2*Avg_Dmd^2)*Std_Cost*Inv_Cost+IF(365/BT$3+Safety_Stock/Avg_Dmd&gt;Plan_Shelf,(365/BT$3+Safety_Stock/Avg_Dmd-Plan_Shelf)*Avg_Dmd*Std_Cost*BT$3,0)+Avg_Dmd*365/BT$3/2*Std_Cost*Inv_Cost+BT$3*Setup</f>
        <v>29577.691373412203</v>
      </c>
      <c r="BU17" s="12">
        <f>(Sell_Price-Std_Cost)*(1-$D17)*Lost_Sale_Fact*Avg_Dmd*365+NORMSINV($D17)*SQRT(Dmd_StdDev^2*Leadtime+LT_StdDev^2*Avg_Dmd^2)*Std_Cost*Inv_Cost+IF(365/BU$3+Safety_Stock/Avg_Dmd&gt;Plan_Shelf,(365/BU$3+Safety_Stock/Avg_Dmd-Plan_Shelf)*Avg_Dmd*Std_Cost*BU$3,0)+Avg_Dmd*365/BU$3/2*Std_Cost*Inv_Cost+BU$3*Setup</f>
        <v>29684.127861050736</v>
      </c>
      <c r="BV17" s="12">
        <f>(Sell_Price-Std_Cost)*(1-$D17)*Lost_Sale_Fact*Avg_Dmd*365+NORMSINV($D17)*SQRT(Dmd_StdDev^2*Leadtime+LT_StdDev^2*Avg_Dmd^2)*Std_Cost*Inv_Cost+IF(365/BV$3+Safety_Stock/Avg_Dmd&gt;Plan_Shelf,(365/BV$3+Safety_Stock/Avg_Dmd-Plan_Shelf)*Avg_Dmd*Std_Cost*BV$3,0)+Avg_Dmd*365/BV$3/2*Std_Cost*Inv_Cost+BV$3*Setup</f>
        <v>29791.809020471028</v>
      </c>
      <c r="BW17" s="12">
        <f>(Sell_Price-Std_Cost)*(1-$D17)*Lost_Sale_Fact*Avg_Dmd*365+NORMSINV($D17)*SQRT(Dmd_StdDev^2*Leadtime+LT_StdDev^2*Avg_Dmd^2)*Std_Cost*Inv_Cost+IF(365/BW$3+Safety_Stock/Avg_Dmd&gt;Plan_Shelf,(365/BW$3+Safety_Stock/Avg_Dmd-Plan_Shelf)*Avg_Dmd*Std_Cost*BW$3,0)+Avg_Dmd*365/BW$3/2*Std_Cost*Inv_Cost+BW$3*Setup</f>
        <v>29900.682259907648</v>
      </c>
      <c r="BX17" s="12">
        <f>(Sell_Price-Std_Cost)*(1-$D17)*Lost_Sale_Fact*Avg_Dmd*365+NORMSINV($D17)*SQRT(Dmd_StdDev^2*Leadtime+LT_StdDev^2*Avg_Dmd^2)*Std_Cost*Inv_Cost+IF(365/BX$3+Safety_Stock/Avg_Dmd&gt;Plan_Shelf,(365/BX$3+Safety_Stock/Avg_Dmd-Plan_Shelf)*Avg_Dmd*Std_Cost*BX$3,0)+Avg_Dmd*365/BX$3/2*Std_Cost*Inv_Cost+BX$3*Setup</f>
        <v>30010.697909359915</v>
      </c>
      <c r="BY17" s="12">
        <f>(Sell_Price-Std_Cost)*(1-$D17)*Lost_Sale_Fact*Avg_Dmd*365+NORMSINV($D17)*SQRT(Dmd_StdDev^2*Leadtime+LT_StdDev^2*Avg_Dmd^2)*Std_Cost*Inv_Cost+IF(365/BY$3+Safety_Stock/Avg_Dmd&gt;Plan_Shelf,(365/BY$3+Safety_Stock/Avg_Dmd-Plan_Shelf)*Avg_Dmd*Std_Cost*BY$3,0)+Avg_Dmd*365/BY$3/2*Std_Cost*Inv_Cost+BY$3*Setup</f>
        <v>30121.809020471028</v>
      </c>
      <c r="BZ17" s="12">
        <f>(Sell_Price-Std_Cost)*(1-$D17)*Lost_Sale_Fact*Avg_Dmd*365+NORMSINV($D17)*SQRT(Dmd_StdDev^2*Leadtime+LT_StdDev^2*Avg_Dmd^2)*Std_Cost*Inv_Cost+IF(365/BZ$3+Safety_Stock/Avg_Dmd&gt;Plan_Shelf,(365/BZ$3+Safety_Stock/Avg_Dmd-Plan_Shelf)*Avg_Dmd*Std_Cost*BZ$3,0)+Avg_Dmd*365/BZ$3/2*Std_Cost*Inv_Cost+BZ$3*Setup</f>
        <v>30233.971182633191</v>
      </c>
      <c r="CA17" s="12">
        <f>(Sell_Price-Std_Cost)*(1-$D17)*Lost_Sale_Fact*Avg_Dmd*365+NORMSINV($D17)*SQRT(Dmd_StdDev^2*Leadtime+LT_StdDev^2*Avg_Dmd^2)*Std_Cost*Inv_Cost+IF(365/CA$3+Safety_Stock/Avg_Dmd&gt;Plan_Shelf,(365/CA$3+Safety_Stock/Avg_Dmd-Plan_Shelf)*Avg_Dmd*Std_Cost*CA$3,0)+Avg_Dmd*365/CA$3/2*Std_Cost*Inv_Cost+CA$3*Setup</f>
        <v>30347.14235380436</v>
      </c>
      <c r="CB17" s="12">
        <f>(Sell_Price-Std_Cost)*(1-$D17)*Lost_Sale_Fact*Avg_Dmd*365+NORMSINV($D17)*SQRT(Dmd_StdDev^2*Leadtime+LT_StdDev^2*Avg_Dmd^2)*Std_Cost*Inv_Cost+IF(365/CB$3+Safety_Stock/Avg_Dmd&gt;Plan_Shelf,(365/CB$3+Safety_Stock/Avg_Dmd-Plan_Shelf)*Avg_Dmd*Std_Cost*CB$3,0)+Avg_Dmd*365/CB$3/2*Std_Cost*Inv_Cost+CB$3*Setup</f>
        <v>30461.282704681555</v>
      </c>
      <c r="CC17" s="12">
        <f>(Sell_Price-Std_Cost)*(1-$D17)*Lost_Sale_Fact*Avg_Dmd*365+NORMSINV($D17)*SQRT(Dmd_StdDev^2*Leadtime+LT_StdDev^2*Avg_Dmd^2)*Std_Cost*Inv_Cost+IF(365/CC$3+Safety_Stock/Avg_Dmd&gt;Plan_Shelf,(365/CC$3+Safety_Stock/Avg_Dmd-Plan_Shelf)*Avg_Dmd*Std_Cost*CC$3,0)+Avg_Dmd*365/CC$3/2*Std_Cost*Inv_Cost+CC$3*Setup</f>
        <v>30576.354475016484</v>
      </c>
      <c r="CD17" s="12">
        <f>(Sell_Price-Std_Cost)*(1-$D17)*Lost_Sale_Fact*Avg_Dmd*365+NORMSINV($D17)*SQRT(Dmd_StdDev^2*Leadtime+LT_StdDev^2*Avg_Dmd^2)*Std_Cost*Inv_Cost+IF(365/CD$3+Safety_Stock/Avg_Dmd&gt;Plan_Shelf,(365/CD$3+Safety_Stock/Avg_Dmd-Plan_Shelf)*Avg_Dmd*Std_Cost*CD$3,0)+Avg_Dmd*365/CD$3/2*Std_Cost*Inv_Cost+CD$3*Setup</f>
        <v>30692.321840983848</v>
      </c>
      <c r="CE17" s="12">
        <f>(Sell_Price-Std_Cost)*(1-$D17)*Lost_Sale_Fact*Avg_Dmd*365+NORMSINV($D17)*SQRT(Dmd_StdDev^2*Leadtime+LT_StdDev^2*Avg_Dmd^2)*Std_Cost*Inv_Cost+IF(365/CE$3+Safety_Stock/Avg_Dmd&gt;Plan_Shelf,(365/CE$3+Safety_Stock/Avg_Dmd-Plan_Shelf)*Avg_Dmd*Std_Cost*CE$3,0)+Avg_Dmd*365/CE$3/2*Std_Cost*Inv_Cost+CE$3*Setup</f>
        <v>30809.150792622928</v>
      </c>
      <c r="CF17" s="12">
        <f>(Sell_Price-Std_Cost)*(1-$D17)*Lost_Sale_Fact*Avg_Dmd*365+NORMSINV($D17)*SQRT(Dmd_StdDev^2*Leadtime+LT_StdDev^2*Avg_Dmd^2)*Std_Cost*Inv_Cost+IF(365/CF$3+Safety_Stock/Avg_Dmd&gt;Plan_Shelf,(365/CF$3+Safety_Stock/Avg_Dmd-Plan_Shelf)*Avg_Dmd*Std_Cost*CF$3,0)+Avg_Dmd*365/CF$3/2*Std_Cost*Inv_Cost+CF$3*Setup</f>
        <v>30926.809020471028</v>
      </c>
      <c r="CG17" s="12">
        <f>(Sell_Price-Std_Cost)*(1-$D17)*Lost_Sale_Fact*Avg_Dmd*365+NORMSINV($D17)*SQRT(Dmd_StdDev^2*Leadtime+LT_StdDev^2*Avg_Dmd^2)*Std_Cost*Inv_Cost+IF(365/CG$3+Safety_Stock/Avg_Dmd&gt;Plan_Shelf,(365/CG$3+Safety_Stock/Avg_Dmd-Plan_Shelf)*Avg_Dmd*Std_Cost*CG$3,0)+Avg_Dmd*365/CG$3/2*Std_Cost*Inv_Cost+CG$3*Setup</f>
        <v>31045.265810594483</v>
      </c>
      <c r="CH17" s="12">
        <f>(Sell_Price-Std_Cost)*(1-$D17)*Lost_Sale_Fact*Avg_Dmd*365+NORMSINV($D17)*SQRT(Dmd_StdDev^2*Leadtime+LT_StdDev^2*Avg_Dmd^2)*Std_Cost*Inv_Cost+IF(365/CH$3+Safety_Stock/Avg_Dmd&gt;Plan_Shelf,(365/CH$3+Safety_Stock/Avg_Dmd-Plan_Shelf)*Avg_Dmd*Std_Cost*CH$3,0)+Avg_Dmd*365/CH$3/2*Std_Cost*Inv_Cost+CH$3*Setup</f>
        <v>31164.491947300296</v>
      </c>
      <c r="CI17" s="12">
        <f>(Sell_Price-Std_Cost)*(1-$D17)*Lost_Sale_Fact*Avg_Dmd*365+NORMSINV($D17)*SQRT(Dmd_StdDev^2*Leadtime+LT_StdDev^2*Avg_Dmd^2)*Std_Cost*Inv_Cost+IF(365/CI$3+Safety_Stock/Avg_Dmd&gt;Plan_Shelf,(365/CI$3+Safety_Stock/Avg_Dmd-Plan_Shelf)*Avg_Dmd*Std_Cost*CI$3,0)+Avg_Dmd*365/CI$3/2*Std_Cost*Inv_Cost+CI$3*Setup</f>
        <v>31284.459622880666</v>
      </c>
      <c r="CJ17" s="12">
        <f>(Sell_Price-Std_Cost)*(1-$D17)*Lost_Sale_Fact*Avg_Dmd*365+NORMSINV($D17)*SQRT(Dmd_StdDev^2*Leadtime+LT_StdDev^2*Avg_Dmd^2)*Std_Cost*Inv_Cost+IF(365/CJ$3+Safety_Stock/Avg_Dmd&gt;Plan_Shelf,(365/CJ$3+Safety_Stock/Avg_Dmd-Plan_Shelf)*Avg_Dmd*Std_Cost*CJ$3,0)+Avg_Dmd*365/CJ$3/2*Std_Cost*Inv_Cost+CJ$3*Setup</f>
        <v>31405.14235380436</v>
      </c>
      <c r="CK17" s="12">
        <f>(Sell_Price-Std_Cost)*(1-$D17)*Lost_Sale_Fact*Avg_Dmd*365+NORMSINV($D17)*SQRT(Dmd_StdDev^2*Leadtime+LT_StdDev^2*Avg_Dmd^2)*Std_Cost*Inv_Cost+IF(365/CK$3+Safety_Stock/Avg_Dmd&gt;Plan_Shelf,(365/CK$3+Safety_Stock/Avg_Dmd-Plan_Shelf)*Avg_Dmd*Std_Cost*CK$3,0)+Avg_Dmd*365/CK$3/2*Std_Cost*Inv_Cost+CK$3*Setup</f>
        <v>31526.514902823968</v>
      </c>
      <c r="CL17" s="12">
        <f>(Sell_Price-Std_Cost)*(1-$D17)*Lost_Sale_Fact*Avg_Dmd*365+NORMSINV($D17)*SQRT(Dmd_StdDev^2*Leadtime+LT_StdDev^2*Avg_Dmd^2)*Std_Cost*Inv_Cost+IF(365/CL$3+Safety_Stock/Avg_Dmd&gt;Plan_Shelf,(365/CL$3+Safety_Stock/Avg_Dmd-Plan_Shelf)*Avg_Dmd*Std_Cost*CL$3,0)+Avg_Dmd*365/CL$3/2*Std_Cost*Inv_Cost+CL$3*Setup</f>
        <v>31648.553206517539</v>
      </c>
      <c r="CM17" s="12">
        <f>(Sell_Price-Std_Cost)*(1-$D17)*Lost_Sale_Fact*Avg_Dmd*365+NORMSINV($D17)*SQRT(Dmd_StdDev^2*Leadtime+LT_StdDev^2*Avg_Dmd^2)*Std_Cost*Inv_Cost+IF(365/CM$3+Safety_Stock/Avg_Dmd&gt;Plan_Shelf,(365/CM$3+Safety_Stock/Avg_Dmd-Plan_Shelf)*Avg_Dmd*Std_Cost*CM$3,0)+Avg_Dmd*365/CM$3/2*Std_Cost*Inv_Cost+CM$3*Setup</f>
        <v>31771.234307827348</v>
      </c>
      <c r="CN17" s="12">
        <f>(Sell_Price-Std_Cost)*(1-$D17)*Lost_Sale_Fact*Avg_Dmd*365+NORMSINV($D17)*SQRT(Dmd_StdDev^2*Leadtime+LT_StdDev^2*Avg_Dmd^2)*Std_Cost*Inv_Cost+IF(365/CN$3+Safety_Stock/Avg_Dmd&gt;Plan_Shelf,(365/CN$3+Safety_Stock/Avg_Dmd-Plan_Shelf)*Avg_Dmd*Std_Cost*CN$3,0)+Avg_Dmd*365/CN$3/2*Std_Cost*Inv_Cost+CN$3*Setup</f>
        <v>31894.5362931983</v>
      </c>
      <c r="CO17" s="12">
        <f>(Sell_Price-Std_Cost)*(1-$D17)*Lost_Sale_Fact*Avg_Dmd*365+NORMSINV($D17)*SQRT(Dmd_StdDev^2*Leadtime+LT_StdDev^2*Avg_Dmd^2)*Std_Cost*Inv_Cost+IF(365/CO$3+Safety_Stock/Avg_Dmd&gt;Plan_Shelf,(365/CO$3+Safety_Stock/Avg_Dmd-Plan_Shelf)*Avg_Dmd*Std_Cost*CO$3,0)+Avg_Dmd*365/CO$3/2*Std_Cost*Inv_Cost+CO$3*Setup</f>
        <v>32018.438233954173</v>
      </c>
      <c r="CP17" s="12">
        <f>(Sell_Price-Std_Cost)*(1-$D17)*Lost_Sale_Fact*Avg_Dmd*365+NORMSINV($D17)*SQRT(Dmd_StdDev^2*Leadtime+LT_StdDev^2*Avg_Dmd^2)*Std_Cost*Inv_Cost+IF(365/CP$3+Safety_Stock/Avg_Dmd&gt;Plan_Shelf,(365/CP$3+Safety_Stock/Avg_Dmd-Plan_Shelf)*Avg_Dmd*Std_Cost*CP$3,0)+Avg_Dmd*365/CP$3/2*Std_Cost*Inv_Cost+CP$3*Setup</f>
        <v>32142.920131582137</v>
      </c>
      <c r="CQ17" s="12">
        <f>(Sell_Price-Std_Cost)*(1-$D17)*Lost_Sale_Fact*Avg_Dmd*365+NORMSINV($D17)*SQRT(Dmd_StdDev^2*Leadtime+LT_StdDev^2*Avg_Dmd^2)*Std_Cost*Inv_Cost+IF(365/CQ$3+Safety_Stock/Avg_Dmd&gt;Plan_Shelf,(365/CQ$3+Safety_Stock/Avg_Dmd-Plan_Shelf)*Avg_Dmd*Std_Cost*CQ$3,0)+Avg_Dmd*365/CQ$3/2*Std_Cost*Inv_Cost+CQ$3*Setup</f>
        <v>32267.962866624875</v>
      </c>
      <c r="CR17" s="12">
        <f>(Sell_Price-Std_Cost)*(1-$D17)*Lost_Sale_Fact*Avg_Dmd*365+NORMSINV($D17)*SQRT(Dmd_StdDev^2*Leadtime+LT_StdDev^2*Avg_Dmd^2)*Std_Cost*Inv_Cost+IF(365/CR$3+Safety_Stock/Avg_Dmd&gt;Plan_Shelf,(365/CR$3+Safety_Stock/Avg_Dmd-Plan_Shelf)*Avg_Dmd*Std_Cost*CR$3,0)+Avg_Dmd*365/CR$3/2*Std_Cost*Inv_Cost+CR$3*Setup</f>
        <v>32393.548150905812</v>
      </c>
      <c r="CS17" s="12">
        <f>(Sell_Price-Std_Cost)*(1-$D17)*Lost_Sale_Fact*Avg_Dmd*365+NORMSINV($D17)*SQRT(Dmd_StdDev^2*Leadtime+LT_StdDev^2*Avg_Dmd^2)*Std_Cost*Inv_Cost+IF(365/CS$3+Safety_Stock/Avg_Dmd&gt;Plan_Shelf,(365/CS$3+Safety_Stock/Avg_Dmd-Plan_Shelf)*Avg_Dmd*Std_Cost*CS$3,0)+Avg_Dmd*365/CS$3/2*Std_Cost*Inv_Cost+CS$3*Setup</f>
        <v>32519.658482836618</v>
      </c>
      <c r="CT17" s="12">
        <f>(Sell_Price-Std_Cost)*(1-$D17)*Lost_Sale_Fact*Avg_Dmd*365+NORMSINV($D17)*SQRT(Dmd_StdDev^2*Leadtime+LT_StdDev^2*Avg_Dmd^2)*Std_Cost*Inv_Cost+IF(365/CT$3+Safety_Stock/Avg_Dmd&gt;Plan_Shelf,(365/CT$3+Safety_Stock/Avg_Dmd-Plan_Shelf)*Avg_Dmd*Std_Cost*CT$3,0)+Avg_Dmd*365/CT$3/2*Std_Cost*Inv_Cost+CT$3*Setup</f>
        <v>32646.27710557741</v>
      </c>
      <c r="CU17" s="12">
        <f>(Sell_Price-Std_Cost)*(1-$D17)*Lost_Sale_Fact*Avg_Dmd*365+NORMSINV($D17)*SQRT(Dmd_StdDev^2*Leadtime+LT_StdDev^2*Avg_Dmd^2)*Std_Cost*Inv_Cost+IF(365/CU$3+Safety_Stock/Avg_Dmd&gt;Plan_Shelf,(365/CU$3+Safety_Stock/Avg_Dmd-Plan_Shelf)*Avg_Dmd*Std_Cost*CU$3,0)+Avg_Dmd*365/CU$3/2*Std_Cost*Inv_Cost+CU$3*Setup</f>
        <v>32773.387967839444</v>
      </c>
      <c r="CV17" s="12">
        <f>(Sell_Price-Std_Cost)*(1-$D17)*Lost_Sale_Fact*Avg_Dmd*365+NORMSINV($D17)*SQRT(Dmd_StdDev^2*Leadtime+LT_StdDev^2*Avg_Dmd^2)*Std_Cost*Inv_Cost+IF(365/CV$3+Safety_Stock/Avg_Dmd&gt;Plan_Shelf,(365/CV$3+Safety_Stock/Avg_Dmd-Plan_Shelf)*Avg_Dmd*Std_Cost*CV$3,0)+Avg_Dmd*365/CV$3/2*Std_Cost*Inv_Cost+CV$3*Setup</f>
        <v>32900.975687137696</v>
      </c>
      <c r="CW17" s="12">
        <f>(Sell_Price-Std_Cost)*(1-$D17)*Lost_Sale_Fact*Avg_Dmd*365+NORMSINV($D17)*SQRT(Dmd_StdDev^2*Leadtime+LT_StdDev^2*Avg_Dmd^2)*Std_Cost*Inv_Cost+IF(365/CW$3+Safety_Stock/Avg_Dmd&gt;Plan_Shelf,(365/CW$3+Safety_Stock/Avg_Dmd-Plan_Shelf)*Avg_Dmd*Std_Cost*CW$3,0)+Avg_Dmd*365/CW$3/2*Std_Cost*Inv_Cost+CW$3*Setup</f>
        <v>33029.025515316389</v>
      </c>
      <c r="CX17" s="12">
        <f>(Sell_Price-Std_Cost)*(1-$D17)*Lost_Sale_Fact*Avg_Dmd*365+NORMSINV($D17)*SQRT(Dmd_StdDev^2*Leadtime+LT_StdDev^2*Avg_Dmd^2)*Std_Cost*Inv_Cost+IF(365/CX$3+Safety_Stock/Avg_Dmd&gt;Plan_Shelf,(365/CX$3+Safety_Stock/Avg_Dmd-Plan_Shelf)*Avg_Dmd*Std_Cost*CX$3,0)+Avg_Dmd*365/CX$3/2*Std_Cost*Inv_Cost+CX$3*Setup</f>
        <v>33157.523306185314</v>
      </c>
      <c r="CY17" s="12">
        <f>(Sell_Price-Std_Cost)*(1-$D17)*Lost_Sale_Fact*Avg_Dmd*365+NORMSINV($D17)*SQRT(Dmd_StdDev^2*Leadtime+LT_StdDev^2*Avg_Dmd^2)*Std_Cost*Inv_Cost+IF(365/CY$3+Safety_Stock/Avg_Dmd&gt;Plan_Shelf,(365/CY$3+Safety_Stock/Avg_Dmd-Plan_Shelf)*Avg_Dmd*Std_Cost*CY$3,0)+Avg_Dmd*365/CY$3/2*Std_Cost*Inv_Cost+CY$3*Setup</f>
        <v>33286.455485117491</v>
      </c>
      <c r="CZ17" s="12">
        <f>(Sell_Price-Std_Cost)*(1-$D17)*Lost_Sale_Fact*Avg_Dmd*365+NORMSINV($D17)*SQRT(Dmd_StdDev^2*Leadtime+LT_StdDev^2*Avg_Dmd^2)*Std_Cost*Inv_Cost+IF(365/CZ$3+Safety_Stock/Avg_Dmd&gt;Plan_Shelf,(365/CZ$3+Safety_Stock/Avg_Dmd-Plan_Shelf)*Avg_Dmd*Std_Cost*CZ$3,0)+Avg_Dmd*365/CZ$3/2*Std_Cost*Inv_Cost+CZ$3*Setup</f>
        <v>33415.809020471032</v>
      </c>
      <c r="DA17" s="28">
        <f t="shared" si="0"/>
        <v>27446.133344795351</v>
      </c>
      <c r="DB17" s="43">
        <f t="shared" si="1"/>
        <v>0.98599999999999999</v>
      </c>
      <c r="DD17" s="40"/>
    </row>
    <row r="18" spans="1:108" ht="14.1" customHeight="1" x14ac:dyDescent="0.5">
      <c r="A18" s="53"/>
      <c r="B18" s="52"/>
      <c r="C18" s="52"/>
      <c r="D18" s="9">
        <v>0.98499999999999999</v>
      </c>
      <c r="E18" s="12">
        <f>(Sell_Price-Std_Cost)*(1-$D18)*Lost_Sale_Fact*Avg_Dmd*365+NORMSINV($D18)*SQRT(Dmd_StdDev^2*Leadtime+LT_StdDev^2*Avg_Dmd^2)*Std_Cost*Inv_Cost+IF(365/E$3+Safety_Stock/Avg_Dmd&gt;Plan_Shelf,(365/E$3+Safety_Stock/Avg_Dmd-Plan_Shelf)*Avg_Dmd*Std_Cost*E$3,0)+Avg_Dmd*365/E$3/2*Std_Cost*Inv_Cost+E$3*Setup</f>
        <v>1327718.1158479047</v>
      </c>
      <c r="F18" s="12">
        <f>(Sell_Price-Std_Cost)*(1-$D18)*Lost_Sale_Fact*Avg_Dmd*365+NORMSINV($D18)*SQRT(Dmd_StdDev^2*Leadtime+LT_StdDev^2*Avg_Dmd^2)*Std_Cost*Inv_Cost+IF(365/F$3+Safety_Stock/Avg_Dmd&gt;Plan_Shelf,(365/F$3+Safety_Stock/Avg_Dmd-Plan_Shelf)*Avg_Dmd*Std_Cost*F$3,0)+Avg_Dmd*365/F$3/2*Std_Cost*Inv_Cost+F$3*Setup</f>
        <v>1164564.2786818973</v>
      </c>
      <c r="G18" s="12">
        <f>(Sell_Price-Std_Cost)*(1-$D18)*Lost_Sale_Fact*Avg_Dmd*365+NORMSINV($D18)*SQRT(Dmd_StdDev^2*Leadtime+LT_StdDev^2*Avg_Dmd^2)*Std_Cost*Inv_Cost+IF(365/G$3+Safety_Stock/Avg_Dmd&gt;Plan_Shelf,(365/G$3+Safety_Stock/Avg_Dmd-Plan_Shelf)*Avg_Dmd*Std_Cost*G$3,0)+Avg_Dmd*365/G$3/2*Std_Cost*Inv_Cost+G$3*Setup</f>
        <v>1069543.774849223</v>
      </c>
      <c r="H18" s="12">
        <f>(Sell_Price-Std_Cost)*(1-$D18)*Lost_Sale_Fact*Avg_Dmd*365+NORMSINV($D18)*SQRT(Dmd_StdDev^2*Leadtime+LT_StdDev^2*Avg_Dmd^2)*Std_Cost*Inv_Cost+IF(365/H$3+Safety_Stock/Avg_Dmd&gt;Plan_Shelf,(365/H$3+Safety_Stock/Avg_Dmd-Plan_Shelf)*Avg_Dmd*Std_Cost*H$3,0)+Avg_Dmd*365/H$3/2*Std_Cost*Inv_Cost+H$3*Setup</f>
        <v>991556.60434988211</v>
      </c>
      <c r="I18" s="12">
        <f>(Sell_Price-Std_Cost)*(1-$D18)*Lost_Sale_Fact*Avg_Dmd*365+NORMSINV($D18)*SQRT(Dmd_StdDev^2*Leadtime+LT_StdDev^2*Avg_Dmd^2)*Std_Cost*Inv_Cost+IF(365/I$3+Safety_Stock/Avg_Dmd&gt;Plan_Shelf,(365/I$3+Safety_Stock/Avg_Dmd-Plan_Shelf)*Avg_Dmd*Std_Cost*I$3,0)+Avg_Dmd*365/I$3/2*Std_Cost*Inv_Cost+I$3*Setup</f>
        <v>920382.7671838745</v>
      </c>
      <c r="J18" s="12">
        <f>(Sell_Price-Std_Cost)*(1-$D18)*Lost_Sale_Fact*Avg_Dmd*365+NORMSINV($D18)*SQRT(Dmd_StdDev^2*Leadtime+LT_StdDev^2*Avg_Dmd^2)*Std_Cost*Inv_Cost+IF(365/J$3+Safety_Stock/Avg_Dmd&gt;Plan_Shelf,(365/J$3+Safety_Stock/Avg_Dmd-Plan_Shelf)*Avg_Dmd*Std_Cost*J$3,0)+Avg_Dmd*365/J$3/2*Std_Cost*Inv_Cost+J$3*Setup</f>
        <v>852615.59668453352</v>
      </c>
      <c r="K18" s="12">
        <f>(Sell_Price-Std_Cost)*(1-$D18)*Lost_Sale_Fact*Avg_Dmd*365+NORMSINV($D18)*SQRT(Dmd_StdDev^2*Leadtime+LT_StdDev^2*Avg_Dmd^2)*Std_Cost*Inv_Cost+IF(365/K$3+Safety_Stock/Avg_Dmd&gt;Plan_Shelf,(365/K$3+Safety_Stock/Avg_Dmd-Plan_Shelf)*Avg_Dmd*Std_Cost*K$3,0)+Avg_Dmd*365/K$3/2*Std_Cost*Inv_Cost+K$3*Setup</f>
        <v>786795.0928518594</v>
      </c>
      <c r="L18" s="12">
        <f>(Sell_Price-Std_Cost)*(1-$D18)*Lost_Sale_Fact*Avg_Dmd*365+NORMSINV($D18)*SQRT(Dmd_StdDev^2*Leadtime+LT_StdDev^2*Avg_Dmd^2)*Std_Cost*Inv_Cost+IF(365/L$3+Safety_Stock/Avg_Dmd&gt;Plan_Shelf,(365/L$3+Safety_Stock/Avg_Dmd-Plan_Shelf)*Avg_Dmd*Std_Cost*L$3,0)+Avg_Dmd*365/L$3/2*Std_Cost*Inv_Cost+L$3*Setup</f>
        <v>722191.25568585179</v>
      </c>
      <c r="M18" s="12">
        <f>(Sell_Price-Std_Cost)*(1-$D18)*Lost_Sale_Fact*Avg_Dmd*365+NORMSINV($D18)*SQRT(Dmd_StdDev^2*Leadtime+LT_StdDev^2*Avg_Dmd^2)*Std_Cost*Inv_Cost+IF(365/M$3+Safety_Stock/Avg_Dmd&gt;Plan_Shelf,(365/M$3+Safety_Stock/Avg_Dmd-Plan_Shelf)*Avg_Dmd*Std_Cost*M$3,0)+Avg_Dmd*365/M$3/2*Std_Cost*Inv_Cost+M$3*Setup</f>
        <v>658398.52963095543</v>
      </c>
      <c r="N18" s="12">
        <f>(Sell_Price-Std_Cost)*(1-$D18)*Lost_Sale_Fact*Avg_Dmd*365+NORMSINV($D18)*SQRT(Dmd_StdDev^2*Leadtime+LT_StdDev^2*Avg_Dmd^2)*Std_Cost*Inv_Cost+IF(365/N$3+Safety_Stock/Avg_Dmd&gt;Plan_Shelf,(365/N$3+Safety_Stock/Avg_Dmd-Plan_Shelf)*Avg_Dmd*Std_Cost*N$3,0)+Avg_Dmd*365/N$3/2*Std_Cost*Inv_Cost+N$3*Setup</f>
        <v>595173.58135383669</v>
      </c>
      <c r="O18" s="12">
        <f>(Sell_Price-Std_Cost)*(1-$D18)*Lost_Sale_Fact*Avg_Dmd*365+NORMSINV($D18)*SQRT(Dmd_StdDev^2*Leadtime+LT_StdDev^2*Avg_Dmd^2)*Std_Cost*Inv_Cost+IF(365/O$3+Safety_Stock/Avg_Dmd&gt;Plan_Shelf,(365/O$3+Safety_Stock/Avg_Dmd-Plan_Shelf)*Avg_Dmd*Std_Cost*O$3,0)+Avg_Dmd*365/O$3/2*Std_Cost*Inv_Cost+O$3*Setup</f>
        <v>532361.56236964732</v>
      </c>
      <c r="P18" s="12">
        <f>(Sell_Price-Std_Cost)*(1-$D18)*Lost_Sale_Fact*Avg_Dmd*365+NORMSINV($D18)*SQRT(Dmd_StdDev^2*Leadtime+LT_StdDev^2*Avg_Dmd^2)*Std_Cost*Inv_Cost+IF(365/P$3+Safety_Stock/Avg_Dmd&gt;Plan_Shelf,(365/P$3+Safety_Stock/Avg_Dmd-Plan_Shelf)*Avg_Dmd*Std_Cost*P$3,0)+Avg_Dmd*365/P$3/2*Std_Cost*Inv_Cost+P$3*Setup</f>
        <v>469859.24035515508</v>
      </c>
      <c r="Q18" s="12">
        <f>(Sell_Price-Std_Cost)*(1-$D18)*Lost_Sale_Fact*Avg_Dmd*365+NORMSINV($D18)*SQRT(Dmd_StdDev^2*Leadtime+LT_StdDev^2*Avg_Dmd^2)*Std_Cost*Inv_Cost+IF(365/Q$3+Safety_Stock/Avg_Dmd&gt;Plan_Shelf,(365/Q$3+Safety_Stock/Avg_Dmd-Plan_Shelf)*Avg_Dmd*Std_Cost*Q$3,0)+Avg_Dmd*365/Q$3/2*Std_Cost*Inv_Cost+Q$3*Setup</f>
        <v>407595.1467788911</v>
      </c>
      <c r="R18" s="12">
        <f>(Sell_Price-Std_Cost)*(1-$D18)*Lost_Sale_Fact*Avg_Dmd*365+NORMSINV($D18)*SQRT(Dmd_StdDev^2*Leadtime+LT_StdDev^2*Avg_Dmd^2)*Std_Cost*Inv_Cost+IF(365/R$3+Safety_Stock/Avg_Dmd&gt;Plan_Shelf,(365/R$3+Safety_Stock/Avg_Dmd-Plan_Shelf)*Avg_Dmd*Std_Cost*R$3,0)+Avg_Dmd*365/R$3/2*Std_Cost*Inv_Cost+R$3*Setup</f>
        <v>345518.23268980667</v>
      </c>
      <c r="S18" s="12">
        <f>(Sell_Price-Std_Cost)*(1-$D18)*Lost_Sale_Fact*Avg_Dmd*365+NORMSINV($D18)*SQRT(Dmd_StdDev^2*Leadtime+LT_StdDev^2*Avg_Dmd^2)*Std_Cost*Inv_Cost+IF(365/S$3+Safety_Stock/Avg_Dmd&gt;Plan_Shelf,(365/S$3+Safety_Stock/Avg_Dmd-Plan_Shelf)*Avg_Dmd*Std_Cost*S$3,0)+Avg_Dmd*365/S$3/2*Std_Cost*Inv_Cost+S$3*Setup</f>
        <v>283591.06219046563</v>
      </c>
      <c r="T18" s="12">
        <f>(Sell_Price-Std_Cost)*(1-$D18)*Lost_Sale_Fact*Avg_Dmd*365+NORMSINV($D18)*SQRT(Dmd_StdDev^2*Leadtime+LT_StdDev^2*Avg_Dmd^2)*Std_Cost*Inv_Cost+IF(365/T$3+Safety_Stock/Avg_Dmd&gt;Plan_Shelf,(365/T$3+Safety_Stock/Avg_Dmd-Plan_Shelf)*Avg_Dmd*Std_Cost*T$3,0)+Avg_Dmd*365/T$3/2*Std_Cost*Inv_Cost+T$3*Setup</f>
        <v>221785.55835779133</v>
      </c>
      <c r="U18" s="12">
        <f>(Sell_Price-Std_Cost)*(1-$D18)*Lost_Sale_Fact*Avg_Dmd*365+NORMSINV($D18)*SQRT(Dmd_StdDev^2*Leadtime+LT_StdDev^2*Avg_Dmd^2)*Std_Cost*Inv_Cost+IF(365/U$3+Safety_Stock/Avg_Dmd&gt;Plan_Shelf,(365/U$3+Safety_Stock/Avg_Dmd-Plan_Shelf)*Avg_Dmd*Std_Cost*U$3,0)+Avg_Dmd*365/U$3/2*Std_Cost*Inv_Cost+U$3*Setup</f>
        <v>160080.25060354837</v>
      </c>
      <c r="V18" s="12">
        <f>(Sell_Price-Std_Cost)*(1-$D18)*Lost_Sale_Fact*Avg_Dmd*365+NORMSINV($D18)*SQRT(Dmd_StdDev^2*Leadtime+LT_StdDev^2*Avg_Dmd^2)*Std_Cost*Inv_Cost+IF(365/V$3+Safety_Stock/Avg_Dmd&gt;Plan_Shelf,(365/V$3+Safety_Stock/Avg_Dmd-Plan_Shelf)*Avg_Dmd*Std_Cost*V$3,0)+Avg_Dmd*365/V$3/2*Std_Cost*Inv_Cost+V$3*Setup</f>
        <v>98458.439581331768</v>
      </c>
      <c r="W18" s="12">
        <f>(Sell_Price-Std_Cost)*(1-$D18)*Lost_Sale_Fact*Avg_Dmd*365+NORMSINV($D18)*SQRT(Dmd_StdDev^2*Leadtime+LT_StdDev^2*Avg_Dmd^2)*Std_Cost*Inv_Cost+IF(365/W$3+Safety_Stock/Avg_Dmd&gt;Plan_Shelf,(365/W$3+Safety_Stock/Avg_Dmd-Plan_Shelf)*Avg_Dmd*Std_Cost*W$3,0)+Avg_Dmd*365/W$3/2*Std_Cost*Inv_Cost+W$3*Setup</f>
        <v>36906.941596610654</v>
      </c>
      <c r="X18" s="12">
        <f>(Sell_Price-Std_Cost)*(1-$D18)*Lost_Sale_Fact*Avg_Dmd*365+NORMSINV($D18)*SQRT(Dmd_StdDev^2*Leadtime+LT_StdDev^2*Avg_Dmd^2)*Std_Cost*Inv_Cost+IF(365/X$3+Safety_Stock/Avg_Dmd&gt;Plan_Shelf,(365/X$3+Safety_Stock/Avg_Dmd-Plan_Shelf)*Avg_Dmd*Std_Cost*X$3,0)+Avg_Dmd*365/X$3/2*Std_Cost*Inv_Cost+X$3*Setup</f>
        <v>29491.95301391236</v>
      </c>
      <c r="Y18" s="12">
        <f>(Sell_Price-Std_Cost)*(1-$D18)*Lost_Sale_Fact*Avg_Dmd*365+NORMSINV($D18)*SQRT(Dmd_StdDev^2*Leadtime+LT_StdDev^2*Avg_Dmd^2)*Std_Cost*Inv_Cost+IF(365/Y$3+Safety_Stock/Avg_Dmd&gt;Plan_Shelf,(365/Y$3+Safety_Stock/Avg_Dmd-Plan_Shelf)*Avg_Dmd*Std_Cost*Y$3,0)+Avg_Dmd*365/Y$3/2*Std_Cost*Inv_Cost+Y$3*Setup</f>
        <v>29155.286347245688</v>
      </c>
      <c r="Z18" s="12">
        <f>(Sell_Price-Std_Cost)*(1-$D18)*Lost_Sale_Fact*Avg_Dmd*365+NORMSINV($D18)*SQRT(Dmd_StdDev^2*Leadtime+LT_StdDev^2*Avg_Dmd^2)*Std_Cost*Inv_Cost+IF(365/Z$3+Safety_Stock/Avg_Dmd&gt;Plan_Shelf,(365/Z$3+Safety_Stock/Avg_Dmd-Plan_Shelf)*Avg_Dmd*Std_Cost*Z$3,0)+Avg_Dmd*365/Z$3/2*Std_Cost*Inv_Cost+Z$3*Setup</f>
        <v>28862.862104821448</v>
      </c>
      <c r="AA18" s="12">
        <f>(Sell_Price-Std_Cost)*(1-$D18)*Lost_Sale_Fact*Avg_Dmd*365+NORMSINV($D18)*SQRT(Dmd_StdDev^2*Leadtime+LT_StdDev^2*Avg_Dmd^2)*Std_Cost*Inv_Cost+IF(365/AA$3+Safety_Stock/Avg_Dmd&gt;Plan_Shelf,(365/AA$3+Safety_Stock/Avg_Dmd-Plan_Shelf)*Avg_Dmd*Std_Cost*AA$3,0)+Avg_Dmd*365/AA$3/2*Std_Cost*Inv_Cost+AA$3*Setup</f>
        <v>28608.909535651488</v>
      </c>
      <c r="AB18" s="12">
        <f>(Sell_Price-Std_Cost)*(1-$D18)*Lost_Sale_Fact*Avg_Dmd*365+NORMSINV($D18)*SQRT(Dmd_StdDev^2*Leadtime+LT_StdDev^2*Avg_Dmd^2)*Std_Cost*Inv_Cost+IF(365/AB$3+Safety_Stock/Avg_Dmd&gt;Plan_Shelf,(365/AB$3+Safety_Stock/Avg_Dmd-Plan_Shelf)*Avg_Dmd*Std_Cost*AB$3,0)+Avg_Dmd*365/AB$3/2*Std_Cost*Inv_Cost+AB$3*Setup</f>
        <v>28388.619680579024</v>
      </c>
      <c r="AC18" s="12">
        <f>(Sell_Price-Std_Cost)*(1-$D18)*Lost_Sale_Fact*Avg_Dmd*365+NORMSINV($D18)*SQRT(Dmd_StdDev^2*Leadtime+LT_StdDev^2*Avg_Dmd^2)*Std_Cost*Inv_Cost+IF(365/AC$3+Safety_Stock/Avg_Dmd&gt;Plan_Shelf,(365/AC$3+Safety_Stock/Avg_Dmd-Plan_Shelf)*Avg_Dmd*Std_Cost*AC$3,0)+Avg_Dmd*365/AC$3/2*Std_Cost*Inv_Cost+AC$3*Setup</f>
        <v>28197.953013912356</v>
      </c>
      <c r="AD18" s="12">
        <f>(Sell_Price-Std_Cost)*(1-$D18)*Lost_Sale_Fact*Avg_Dmd*365+NORMSINV($D18)*SQRT(Dmd_StdDev^2*Leadtime+LT_StdDev^2*Avg_Dmd^2)*Std_Cost*Inv_Cost+IF(365/AD$3+Safety_Stock/Avg_Dmd&gt;Plan_Shelf,(365/AD$3+Safety_Stock/Avg_Dmd-Plan_Shelf)*Avg_Dmd*Std_Cost*AD$3,0)+Avg_Dmd*365/AD$3/2*Std_Cost*Inv_Cost+AD$3*Setup</f>
        <v>28033.491475450821</v>
      </c>
      <c r="AE18" s="12">
        <f>(Sell_Price-Std_Cost)*(1-$D18)*Lost_Sale_Fact*Avg_Dmd*365+NORMSINV($D18)*SQRT(Dmd_StdDev^2*Leadtime+LT_StdDev^2*Avg_Dmd^2)*Std_Cost*Inv_Cost+IF(365/AE$3+Safety_Stock/Avg_Dmd&gt;Plan_Shelf,(365/AE$3+Safety_Stock/Avg_Dmd-Plan_Shelf)*Avg_Dmd*Std_Cost*AE$3,0)+Avg_Dmd*365/AE$3/2*Std_Cost*Inv_Cost+AE$3*Setup</f>
        <v>27892.323384282729</v>
      </c>
      <c r="AF18" s="12">
        <f>(Sell_Price-Std_Cost)*(1-$D18)*Lost_Sale_Fact*Avg_Dmd*365+NORMSINV($D18)*SQRT(Dmd_StdDev^2*Leadtime+LT_StdDev^2*Avg_Dmd^2)*Std_Cost*Inv_Cost+IF(365/AF$3+Safety_Stock/Avg_Dmd&gt;Plan_Shelf,(365/AF$3+Safety_Stock/Avg_Dmd-Plan_Shelf)*Avg_Dmd*Std_Cost*AF$3,0)+Avg_Dmd*365/AF$3/2*Std_Cost*Inv_Cost+AF$3*Setup</f>
        <v>27771.95301391236</v>
      </c>
      <c r="AG18" s="12">
        <f>(Sell_Price-Std_Cost)*(1-$D18)*Lost_Sale_Fact*Avg_Dmd*365+NORMSINV($D18)*SQRT(Dmd_StdDev^2*Leadtime+LT_StdDev^2*Avg_Dmd^2)*Std_Cost*Inv_Cost+IF(365/AG$3+Safety_Stock/Avg_Dmd&gt;Plan_Shelf,(365/AG$3+Safety_Stock/Avg_Dmd-Plan_Shelf)*Avg_Dmd*Std_Cost*AG$3,0)+Avg_Dmd*365/AG$3/2*Std_Cost*Inv_Cost+AG$3*Setup</f>
        <v>27670.228875981324</v>
      </c>
      <c r="AH18" s="12">
        <f>(Sell_Price-Std_Cost)*(1-$D18)*Lost_Sale_Fact*Avg_Dmd*365+NORMSINV($D18)*SQRT(Dmd_StdDev^2*Leadtime+LT_StdDev^2*Avg_Dmd^2)*Std_Cost*Inv_Cost+IF(365/AH$3+Safety_Stock/Avg_Dmd&gt;Plan_Shelf,(365/AH$3+Safety_Stock/Avg_Dmd-Plan_Shelf)*Avg_Dmd*Std_Cost*AH$3,0)+Avg_Dmd*365/AH$3/2*Std_Cost*Inv_Cost+AH$3*Setup</f>
        <v>27585.286347245692</v>
      </c>
      <c r="AI18" s="12">
        <f>(Sell_Price-Std_Cost)*(1-$D18)*Lost_Sale_Fact*Avg_Dmd*365+NORMSINV($D18)*SQRT(Dmd_StdDev^2*Leadtime+LT_StdDev^2*Avg_Dmd^2)*Std_Cost*Inv_Cost+IF(365/AI$3+Safety_Stock/Avg_Dmd&gt;Plan_Shelf,(365/AI$3+Safety_Stock/Avg_Dmd-Plan_Shelf)*Avg_Dmd*Std_Cost*AI$3,0)+Avg_Dmd*365/AI$3/2*Std_Cost*Inv_Cost+AI$3*Setup</f>
        <v>27515.501401009133</v>
      </c>
      <c r="AJ18" s="12">
        <f>(Sell_Price-Std_Cost)*(1-$D18)*Lost_Sale_Fact*Avg_Dmd*365+NORMSINV($D18)*SQRT(Dmd_StdDev^2*Leadtime+LT_StdDev^2*Avg_Dmd^2)*Std_Cost*Inv_Cost+IF(365/AJ$3+Safety_Stock/Avg_Dmd&gt;Plan_Shelf,(365/AJ$3+Safety_Stock/Avg_Dmd-Plan_Shelf)*Avg_Dmd*Std_Cost*AJ$3,0)+Avg_Dmd*365/AJ$3/2*Std_Cost*Inv_Cost+AJ$3*Setup</f>
        <v>27459.45301391236</v>
      </c>
      <c r="AK18" s="12">
        <f>(Sell_Price-Std_Cost)*(1-$D18)*Lost_Sale_Fact*Avg_Dmd*365+NORMSINV($D18)*SQRT(Dmd_StdDev^2*Leadtime+LT_StdDev^2*Avg_Dmd^2)*Std_Cost*Inv_Cost+IF(365/AK$3+Safety_Stock/Avg_Dmd&gt;Plan_Shelf,(365/AK$3+Safety_Stock/Avg_Dmd-Plan_Shelf)*Avg_Dmd*Std_Cost*AK$3,0)+Avg_Dmd*365/AK$3/2*Std_Cost*Inv_Cost+AK$3*Setup</f>
        <v>27415.892407851752</v>
      </c>
      <c r="AL18" s="12">
        <f>(Sell_Price-Std_Cost)*(1-$D18)*Lost_Sale_Fact*Avg_Dmd*365+NORMSINV($D18)*SQRT(Dmd_StdDev^2*Leadtime+LT_StdDev^2*Avg_Dmd^2)*Std_Cost*Inv_Cost+IF(365/AL$3+Safety_Stock/Avg_Dmd&gt;Plan_Shelf,(365/AL$3+Safety_Stock/Avg_Dmd-Plan_Shelf)*Avg_Dmd*Std_Cost*AL$3,0)+Avg_Dmd*365/AL$3/2*Std_Cost*Inv_Cost+AL$3*Setup</f>
        <v>27383.717719794709</v>
      </c>
      <c r="AM18" s="12">
        <f>(Sell_Price-Std_Cost)*(1-$D18)*Lost_Sale_Fact*Avg_Dmd*365+NORMSINV($D18)*SQRT(Dmd_StdDev^2*Leadtime+LT_StdDev^2*Avg_Dmd^2)*Std_Cost*Inv_Cost+IF(365/AM$3+Safety_Stock/Avg_Dmd&gt;Plan_Shelf,(365/AM$3+Safety_Stock/Avg_Dmd-Plan_Shelf)*Avg_Dmd*Std_Cost*AM$3,0)+Avg_Dmd*365/AM$3/2*Std_Cost*Inv_Cost+AM$3*Setup</f>
        <v>27361.95301391236</v>
      </c>
      <c r="AN18" s="12">
        <f>(Sell_Price-Std_Cost)*(1-$D18)*Lost_Sale_Fact*Avg_Dmd*365+NORMSINV($D18)*SQRT(Dmd_StdDev^2*Leadtime+LT_StdDev^2*Avg_Dmd^2)*Std_Cost*Inv_Cost+IF(365/AN$3+Safety_Stock/Avg_Dmd&gt;Plan_Shelf,(365/AN$3+Safety_Stock/Avg_Dmd-Plan_Shelf)*Avg_Dmd*Std_Cost*AN$3,0)+Avg_Dmd*365/AN$3/2*Std_Cost*Inv_Cost+AN$3*Setup</f>
        <v>27349.730791690134</v>
      </c>
      <c r="AO18" s="12">
        <f>(Sell_Price-Std_Cost)*(1-$D18)*Lost_Sale_Fact*Avg_Dmd*365+NORMSINV($D18)*SQRT(Dmd_StdDev^2*Leadtime+LT_StdDev^2*Avg_Dmd^2)*Std_Cost*Inv_Cost+IF(365/AO$3+Safety_Stock/Avg_Dmd&gt;Plan_Shelf,(365/AO$3+Safety_Stock/Avg_Dmd-Plan_Shelf)*Avg_Dmd*Std_Cost*AO$3,0)+Avg_Dmd*365/AO$3/2*Std_Cost*Inv_Cost+AO$3*Setup</f>
        <v>27346.277338236683</v>
      </c>
      <c r="AP18" s="12">
        <f>(Sell_Price-Std_Cost)*(1-$D18)*Lost_Sale_Fact*Avg_Dmd*365+NORMSINV($D18)*SQRT(Dmd_StdDev^2*Leadtime+LT_StdDev^2*Avg_Dmd^2)*Std_Cost*Inv_Cost+IF(365/AP$3+Safety_Stock/Avg_Dmd&gt;Plan_Shelf,(365/AP$3+Safety_Stock/Avg_Dmd-Plan_Shelf)*Avg_Dmd*Std_Cost*AP$3,0)+Avg_Dmd*365/AP$3/2*Std_Cost*Inv_Cost+AP$3*Setup</f>
        <v>27350.90038233341</v>
      </c>
      <c r="AQ18" s="12">
        <f>(Sell_Price-Std_Cost)*(1-$D18)*Lost_Sale_Fact*Avg_Dmd*365+NORMSINV($D18)*SQRT(Dmd_StdDev^2*Leadtime+LT_StdDev^2*Avg_Dmd^2)*Std_Cost*Inv_Cost+IF(365/AQ$3+Safety_Stock/Avg_Dmd&gt;Plan_Shelf,(365/AQ$3+Safety_Stock/Avg_Dmd-Plan_Shelf)*Avg_Dmd*Std_Cost*AQ$3,0)+Avg_Dmd*365/AQ$3/2*Std_Cost*Inv_Cost+AQ$3*Setup</f>
        <v>27362.978654938001</v>
      </c>
      <c r="AR18" s="12">
        <f>(Sell_Price-Std_Cost)*(1-$D18)*Lost_Sale_Fact*Avg_Dmd*365+NORMSINV($D18)*SQRT(Dmd_StdDev^2*Leadtime+LT_StdDev^2*Avg_Dmd^2)*Std_Cost*Inv_Cost+IF(365/AR$3+Safety_Stock/Avg_Dmd&gt;Plan_Shelf,(365/AR$3+Safety_Stock/Avg_Dmd-Plan_Shelf)*Avg_Dmd*Std_Cost*AR$3,0)+Avg_Dmd*365/AR$3/2*Std_Cost*Inv_Cost+AR$3*Setup</f>
        <v>27381.95301391236</v>
      </c>
      <c r="AS18" s="12">
        <f>(Sell_Price-Std_Cost)*(1-$D18)*Lost_Sale_Fact*Avg_Dmd*365+NORMSINV($D18)*SQRT(Dmd_StdDev^2*Leadtime+LT_StdDev^2*Avg_Dmd^2)*Std_Cost*Inv_Cost+IF(365/AS$3+Safety_Stock/Avg_Dmd&gt;Plan_Shelf,(365/AS$3+Safety_Stock/Avg_Dmd-Plan_Shelf)*Avg_Dmd*Std_Cost*AS$3,0)+Avg_Dmd*365/AS$3/2*Std_Cost*Inv_Cost+AS$3*Setup</f>
        <v>27407.318867570895</v>
      </c>
      <c r="AT18" s="12">
        <f>(Sell_Price-Std_Cost)*(1-$D18)*Lost_Sale_Fact*Avg_Dmd*365+NORMSINV($D18)*SQRT(Dmd_StdDev^2*Leadtime+LT_StdDev^2*Avg_Dmd^2)*Std_Cost*Inv_Cost+IF(365/AT$3+Safety_Stock/Avg_Dmd&gt;Plan_Shelf,(365/AT$3+Safety_Stock/Avg_Dmd-Plan_Shelf)*Avg_Dmd*Std_Cost*AT$3,0)+Avg_Dmd*365/AT$3/2*Std_Cost*Inv_Cost+AT$3*Setup</f>
        <v>27438.619680579024</v>
      </c>
      <c r="AU18" s="12">
        <f>(Sell_Price-Std_Cost)*(1-$D18)*Lost_Sale_Fact*Avg_Dmd*365+NORMSINV($D18)*SQRT(Dmd_StdDev^2*Leadtime+LT_StdDev^2*Avg_Dmd^2)*Std_Cost*Inv_Cost+IF(365/AU$3+Safety_Stock/Avg_Dmd&gt;Plan_Shelf,(365/AU$3+Safety_Stock/Avg_Dmd-Plan_Shelf)*Avg_Dmd*Std_Cost*AU$3,0)+Avg_Dmd*365/AU$3/2*Std_Cost*Inv_Cost+AU$3*Setup</f>
        <v>27475.441386005383</v>
      </c>
      <c r="AV18" s="12">
        <f>(Sell_Price-Std_Cost)*(1-$D18)*Lost_Sale_Fact*Avg_Dmd*365+NORMSINV($D18)*SQRT(Dmd_StdDev^2*Leadtime+LT_StdDev^2*Avg_Dmd^2)*Std_Cost*Inv_Cost+IF(365/AV$3+Safety_Stock/Avg_Dmd&gt;Plan_Shelf,(365/AV$3+Safety_Stock/Avg_Dmd-Plan_Shelf)*Avg_Dmd*Std_Cost*AV$3,0)+Avg_Dmd*365/AV$3/2*Std_Cost*Inv_Cost+AV$3*Setup</f>
        <v>27517.407559366904</v>
      </c>
      <c r="AW18" s="12">
        <f>(Sell_Price-Std_Cost)*(1-$D18)*Lost_Sale_Fact*Avg_Dmd*365+NORMSINV($D18)*SQRT(Dmd_StdDev^2*Leadtime+LT_StdDev^2*Avg_Dmd^2)*Std_Cost*Inv_Cost+IF(365/AW$3+Safety_Stock/Avg_Dmd&gt;Plan_Shelf,(365/AW$3+Safety_Stock/Avg_Dmd-Plan_Shelf)*Avg_Dmd*Std_Cost*AW$3,0)+Avg_Dmd*365/AW$3/2*Std_Cost*Inv_Cost+AW$3*Setup</f>
        <v>27564.175236134579</v>
      </c>
      <c r="AX18" s="12">
        <f>(Sell_Price-Std_Cost)*(1-$D18)*Lost_Sale_Fact*Avg_Dmd*365+NORMSINV($D18)*SQRT(Dmd_StdDev^2*Leadtime+LT_StdDev^2*Avg_Dmd^2)*Std_Cost*Inv_Cost+IF(365/AX$3+Safety_Stock/Avg_Dmd&gt;Plan_Shelf,(365/AX$3+Safety_Stock/Avg_Dmd-Plan_Shelf)*Avg_Dmd*Std_Cost*AX$3,0)+Avg_Dmd*365/AX$3/2*Std_Cost*Inv_Cost+AX$3*Setup</f>
        <v>27615.431274781924</v>
      </c>
      <c r="AY18" s="12">
        <f>(Sell_Price-Std_Cost)*(1-$D18)*Lost_Sale_Fact*Avg_Dmd*365+NORMSINV($D18)*SQRT(Dmd_StdDev^2*Leadtime+LT_StdDev^2*Avg_Dmd^2)*Std_Cost*Inv_Cost+IF(365/AY$3+Safety_Stock/Avg_Dmd&gt;Plan_Shelf,(365/AY$3+Safety_Stock/Avg_Dmd-Plan_Shelf)*Avg_Dmd*Std_Cost*AY$3,0)+Avg_Dmd*365/AY$3/2*Std_Cost*Inv_Cost+AY$3*Setup</f>
        <v>27670.889184125124</v>
      </c>
      <c r="AZ18" s="12">
        <f>(Sell_Price-Std_Cost)*(1-$D18)*Lost_Sale_Fact*Avg_Dmd*365+NORMSINV($D18)*SQRT(Dmd_StdDev^2*Leadtime+LT_StdDev^2*Avg_Dmd^2)*Std_Cost*Inv_Cost+IF(365/AZ$3+Safety_Stock/Avg_Dmd&gt;Plan_Shelf,(365/AZ$3+Safety_Stock/Avg_Dmd-Plan_Shelf)*Avg_Dmd*Std_Cost*AZ$3,0)+Avg_Dmd*365/AZ$3/2*Std_Cost*Inv_Cost+AZ$3*Setup</f>
        <v>27730.286347245692</v>
      </c>
      <c r="BA18" s="12">
        <f>(Sell_Price-Std_Cost)*(1-$D18)*Lost_Sale_Fact*Avg_Dmd*365+NORMSINV($D18)*SQRT(Dmd_StdDev^2*Leadtime+LT_StdDev^2*Avg_Dmd^2)*Std_Cost*Inv_Cost+IF(365/BA$3+Safety_Stock/Avg_Dmd&gt;Plan_Shelf,(365/BA$3+Safety_Stock/Avg_Dmd-Plan_Shelf)*Avg_Dmd*Std_Cost*BA$3,0)+Avg_Dmd*365/BA$3/2*Std_Cost*Inv_Cost+BA$3*Setup</f>
        <v>27793.381585340929</v>
      </c>
      <c r="BB18" s="12">
        <f>(Sell_Price-Std_Cost)*(1-$D18)*Lost_Sale_Fact*Avg_Dmd*365+NORMSINV($D18)*SQRT(Dmd_StdDev^2*Leadtime+LT_StdDev^2*Avg_Dmd^2)*Std_Cost*Inv_Cost+IF(365/BB$3+Safety_Stock/Avg_Dmd&gt;Plan_Shelf,(365/BB$3+Safety_Stock/Avg_Dmd-Plan_Shelf)*Avg_Dmd*Std_Cost*BB$3,0)+Avg_Dmd*365/BB$3/2*Std_Cost*Inv_Cost+BB$3*Setup</f>
        <v>27859.953013912356</v>
      </c>
      <c r="BC18" s="12">
        <f>(Sell_Price-Std_Cost)*(1-$D18)*Lost_Sale_Fact*Avg_Dmd*365+NORMSINV($D18)*SQRT(Dmd_StdDev^2*Leadtime+LT_StdDev^2*Avg_Dmd^2)*Std_Cost*Inv_Cost+IF(365/BC$3+Safety_Stock/Avg_Dmd&gt;Plan_Shelf,(365/BC$3+Safety_Stock/Avg_Dmd-Plan_Shelf)*Avg_Dmd*Std_Cost*BC$3,0)+Avg_Dmd*365/BC$3/2*Std_Cost*Inv_Cost+BC$3*Setup</f>
        <v>27929.796151167258</v>
      </c>
      <c r="BD18" s="12">
        <f>(Sell_Price-Std_Cost)*(1-$D18)*Lost_Sale_Fact*Avg_Dmd*365+NORMSINV($D18)*SQRT(Dmd_StdDev^2*Leadtime+LT_StdDev^2*Avg_Dmd^2)*Std_Cost*Inv_Cost+IF(365/BD$3+Safety_Stock/Avg_Dmd&gt;Plan_Shelf,(365/BD$3+Safety_Stock/Avg_Dmd-Plan_Shelf)*Avg_Dmd*Std_Cost*BD$3,0)+Avg_Dmd*365/BD$3/2*Std_Cost*Inv_Cost+BD$3*Setup</f>
        <v>28002.722244681587</v>
      </c>
      <c r="BE18" s="12">
        <f>(Sell_Price-Std_Cost)*(1-$D18)*Lost_Sale_Fact*Avg_Dmd*365+NORMSINV($D18)*SQRT(Dmd_StdDev^2*Leadtime+LT_StdDev^2*Avg_Dmd^2)*Std_Cost*Inv_Cost+IF(365/BE$3+Safety_Stock/Avg_Dmd&gt;Plan_Shelf,(365/BE$3+Safety_Stock/Avg_Dmd-Plan_Shelf)*Avg_Dmd*Std_Cost*BE$3,0)+Avg_Dmd*365/BE$3/2*Std_Cost*Inv_Cost+BE$3*Setup</f>
        <v>28078.556787497262</v>
      </c>
      <c r="BF18" s="12">
        <f>(Sell_Price-Std_Cost)*(1-$D18)*Lost_Sale_Fact*Avg_Dmd*365+NORMSINV($D18)*SQRT(Dmd_StdDev^2*Leadtime+LT_StdDev^2*Avg_Dmd^2)*Std_Cost*Inv_Cost+IF(365/BF$3+Safety_Stock/Avg_Dmd&gt;Plan_Shelf,(365/BF$3+Safety_Stock/Avg_Dmd-Plan_Shelf)*Avg_Dmd*Std_Cost*BF$3,0)+Avg_Dmd*365/BF$3/2*Std_Cost*Inv_Cost+BF$3*Setup</f>
        <v>28157.138199097542</v>
      </c>
      <c r="BG18" s="12">
        <f>(Sell_Price-Std_Cost)*(1-$D18)*Lost_Sale_Fact*Avg_Dmd*365+NORMSINV($D18)*SQRT(Dmd_StdDev^2*Leadtime+LT_StdDev^2*Avg_Dmd^2)*Std_Cost*Inv_Cost+IF(365/BG$3+Safety_Stock/Avg_Dmd&gt;Plan_Shelf,(365/BG$3+Safety_Stock/Avg_Dmd-Plan_Shelf)*Avg_Dmd*Std_Cost*BG$3,0)+Avg_Dmd*365/BG$3/2*Std_Cost*Inv_Cost+BG$3*Setup</f>
        <v>28238.316650275992</v>
      </c>
      <c r="BH18" s="12">
        <f>(Sell_Price-Std_Cost)*(1-$D18)*Lost_Sale_Fact*Avg_Dmd*365+NORMSINV($D18)*SQRT(Dmd_StdDev^2*Leadtime+LT_StdDev^2*Avg_Dmd^2)*Std_Cost*Inv_Cost+IF(365/BH$3+Safety_Stock/Avg_Dmd&gt;Plan_Shelf,(365/BH$3+Safety_Stock/Avg_Dmd-Plan_Shelf)*Avg_Dmd*Std_Cost*BH$3,0)+Avg_Dmd*365/BH$3/2*Std_Cost*Inv_Cost+BH$3*Setup</f>
        <v>28321.95301391236</v>
      </c>
      <c r="BI18" s="12">
        <f>(Sell_Price-Std_Cost)*(1-$D18)*Lost_Sale_Fact*Avg_Dmd*365+NORMSINV($D18)*SQRT(Dmd_StdDev^2*Leadtime+LT_StdDev^2*Avg_Dmd^2)*Std_Cost*Inv_Cost+IF(365/BI$3+Safety_Stock/Avg_Dmd&gt;Plan_Shelf,(365/BI$3+Safety_Stock/Avg_Dmd-Plan_Shelf)*Avg_Dmd*Std_Cost*BI$3,0)+Avg_Dmd*365/BI$3/2*Std_Cost*Inv_Cost+BI$3*Setup</f>
        <v>28407.917926193059</v>
      </c>
      <c r="BJ18" s="12">
        <f>(Sell_Price-Std_Cost)*(1-$D18)*Lost_Sale_Fact*Avg_Dmd*365+NORMSINV($D18)*SQRT(Dmd_StdDev^2*Leadtime+LT_StdDev^2*Avg_Dmd^2)*Std_Cost*Inv_Cost+IF(365/BJ$3+Safety_Stock/Avg_Dmd&gt;Plan_Shelf,(365/BJ$3+Safety_Stock/Avg_Dmd-Plan_Shelf)*Avg_Dmd*Std_Cost*BJ$3,0)+Avg_Dmd*365/BJ$3/2*Std_Cost*Inv_Cost+BJ$3*Setup</f>
        <v>28496.090944946842</v>
      </c>
      <c r="BK18" s="12">
        <f>(Sell_Price-Std_Cost)*(1-$D18)*Lost_Sale_Fact*Avg_Dmd*365+NORMSINV($D18)*SQRT(Dmd_StdDev^2*Leadtime+LT_StdDev^2*Avg_Dmd^2)*Std_Cost*Inv_Cost+IF(365/BK$3+Safety_Stock/Avg_Dmd&gt;Plan_Shelf,(365/BK$3+Safety_Stock/Avg_Dmd-Plan_Shelf)*Avg_Dmd*Std_Cost*BK$3,0)+Avg_Dmd*365/BK$3/2*Std_Cost*Inv_Cost+BK$3*Setup</f>
        <v>28586.359793573374</v>
      </c>
      <c r="BL18" s="12">
        <f>(Sell_Price-Std_Cost)*(1-$D18)*Lost_Sale_Fact*Avg_Dmd*365+NORMSINV($D18)*SQRT(Dmd_StdDev^2*Leadtime+LT_StdDev^2*Avg_Dmd^2)*Std_Cost*Inv_Cost+IF(365/BL$3+Safety_Stock/Avg_Dmd&gt;Plan_Shelf,(365/BL$3+Safety_Stock/Avg_Dmd-Plan_Shelf)*Avg_Dmd*Std_Cost*BL$3,0)+Avg_Dmd*365/BL$3/2*Std_Cost*Inv_Cost+BL$3*Setup</f>
        <v>28678.619680579024</v>
      </c>
      <c r="BM18" s="12">
        <f>(Sell_Price-Std_Cost)*(1-$D18)*Lost_Sale_Fact*Avg_Dmd*365+NORMSINV($D18)*SQRT(Dmd_StdDev^2*Leadtime+LT_StdDev^2*Avg_Dmd^2)*Std_Cost*Inv_Cost+IF(365/BM$3+Safety_Stock/Avg_Dmd&gt;Plan_Shelf,(365/BM$3+Safety_Stock/Avg_Dmd-Plan_Shelf)*Avg_Dmd*Std_Cost*BM$3,0)+Avg_Dmd*365/BM$3/2*Std_Cost*Inv_Cost+BM$3*Setup</f>
        <v>28772.772686043507</v>
      </c>
      <c r="BN18" s="12">
        <f>(Sell_Price-Std_Cost)*(1-$D18)*Lost_Sale_Fact*Avg_Dmd*365+NORMSINV($D18)*SQRT(Dmd_StdDev^2*Leadtime+LT_StdDev^2*Avg_Dmd^2)*Std_Cost*Inv_Cost+IF(365/BN$3+Safety_Stock/Avg_Dmd&gt;Plan_Shelf,(365/BN$3+Safety_Stock/Avg_Dmd-Plan_Shelf)*Avg_Dmd*Std_Cost*BN$3,0)+Avg_Dmd*365/BN$3/2*Std_Cost*Inv_Cost+BN$3*Setup</f>
        <v>28868.727207460746</v>
      </c>
      <c r="BO18" s="12">
        <f>(Sell_Price-Std_Cost)*(1-$D18)*Lost_Sale_Fact*Avg_Dmd*365+NORMSINV($D18)*SQRT(Dmd_StdDev^2*Leadtime+LT_StdDev^2*Avg_Dmd^2)*Std_Cost*Inv_Cost+IF(365/BO$3+Safety_Stock/Avg_Dmd&gt;Plan_Shelf,(365/BO$3+Safety_Stock/Avg_Dmd-Plan_Shelf)*Avg_Dmd*Std_Cost*BO$3,0)+Avg_Dmd*365/BO$3/2*Std_Cost*Inv_Cost+BO$3*Setup</f>
        <v>28966.397458356802</v>
      </c>
      <c r="BP18" s="12">
        <f>(Sell_Price-Std_Cost)*(1-$D18)*Lost_Sale_Fact*Avg_Dmd*365+NORMSINV($D18)*SQRT(Dmd_StdDev^2*Leadtime+LT_StdDev^2*Avg_Dmd^2)*Std_Cost*Inv_Cost+IF(365/BP$3+Safety_Stock/Avg_Dmd&gt;Plan_Shelf,(365/BP$3+Safety_Stock/Avg_Dmd-Plan_Shelf)*Avg_Dmd*Std_Cost*BP$3,0)+Avg_Dmd*365/BP$3/2*Std_Cost*Inv_Cost+BP$3*Setup</f>
        <v>29065.70301391236</v>
      </c>
      <c r="BQ18" s="12">
        <f>(Sell_Price-Std_Cost)*(1-$D18)*Lost_Sale_Fact*Avg_Dmd*365+NORMSINV($D18)*SQRT(Dmd_StdDev^2*Leadtime+LT_StdDev^2*Avg_Dmd^2)*Std_Cost*Inv_Cost+IF(365/BQ$3+Safety_Stock/Avg_Dmd&gt;Plan_Shelf,(365/BQ$3+Safety_Stock/Avg_Dmd-Plan_Shelf)*Avg_Dmd*Std_Cost*BQ$3,0)+Avg_Dmd*365/BQ$3/2*Std_Cost*Inv_Cost+BQ$3*Setup</f>
        <v>29166.568398527743</v>
      </c>
      <c r="BR18" s="12">
        <f>(Sell_Price-Std_Cost)*(1-$D18)*Lost_Sale_Fact*Avg_Dmd*365+NORMSINV($D18)*SQRT(Dmd_StdDev^2*Leadtime+LT_StdDev^2*Avg_Dmd^2)*Std_Cost*Inv_Cost+IF(365/BR$3+Safety_Stock/Avg_Dmd&gt;Plan_Shelf,(365/BR$3+Safety_Stock/Avg_Dmd-Plan_Shelf)*Avg_Dmd*Std_Cost*BR$3,0)+Avg_Dmd*365/BR$3/2*Std_Cost*Inv_Cost+BR$3*Setup</f>
        <v>29268.922710882056</v>
      </c>
      <c r="BS18" s="12">
        <f>(Sell_Price-Std_Cost)*(1-$D18)*Lost_Sale_Fact*Avg_Dmd*365+NORMSINV($D18)*SQRT(Dmd_StdDev^2*Leadtime+LT_StdDev^2*Avg_Dmd^2)*Std_Cost*Inv_Cost+IF(365/BS$3+Safety_Stock/Avg_Dmd&gt;Plan_Shelf,(365/BS$3+Safety_Stock/Avg_Dmd-Plan_Shelf)*Avg_Dmd*Std_Cost*BS$3,0)+Avg_Dmd*365/BS$3/2*Std_Cost*Inv_Cost+BS$3*Setup</f>
        <v>29372.699282569076</v>
      </c>
      <c r="BT18" s="12">
        <f>(Sell_Price-Std_Cost)*(1-$D18)*Lost_Sale_Fact*Avg_Dmd*365+NORMSINV($D18)*SQRT(Dmd_StdDev^2*Leadtime+LT_StdDev^2*Avg_Dmd^2)*Std_Cost*Inv_Cost+IF(365/BT$3+Safety_Stock/Avg_Dmd&gt;Plan_Shelf,(365/BT$3+Safety_Stock/Avg_Dmd-Plan_Shelf)*Avg_Dmd*Std_Cost*BT$3,0)+Avg_Dmd*365/BT$3/2*Std_Cost*Inv_Cost+BT$3*Setup</f>
        <v>29477.835366853535</v>
      </c>
      <c r="BU18" s="12">
        <f>(Sell_Price-Std_Cost)*(1-$D18)*Lost_Sale_Fact*Avg_Dmd*365+NORMSINV($D18)*SQRT(Dmd_StdDev^2*Leadtime+LT_StdDev^2*Avg_Dmd^2)*Std_Cost*Inv_Cost+IF(365/BU$3+Safety_Stock/Avg_Dmd&gt;Plan_Shelf,(365/BU$3+Safety_Stock/Avg_Dmd-Plan_Shelf)*Avg_Dmd*Std_Cost*BU$3,0)+Avg_Dmd*365/BU$3/2*Std_Cost*Inv_Cost+BU$3*Setup</f>
        <v>29584.271854492068</v>
      </c>
      <c r="BV18" s="12">
        <f>(Sell_Price-Std_Cost)*(1-$D18)*Lost_Sale_Fact*Avg_Dmd*365+NORMSINV($D18)*SQRT(Dmd_StdDev^2*Leadtime+LT_StdDev^2*Avg_Dmd^2)*Std_Cost*Inv_Cost+IF(365/BV$3+Safety_Stock/Avg_Dmd&gt;Plan_Shelf,(365/BV$3+Safety_Stock/Avg_Dmd-Plan_Shelf)*Avg_Dmd*Std_Cost*BV$3,0)+Avg_Dmd*365/BV$3/2*Std_Cost*Inv_Cost+BV$3*Setup</f>
        <v>29691.95301391236</v>
      </c>
      <c r="BW18" s="12">
        <f>(Sell_Price-Std_Cost)*(1-$D18)*Lost_Sale_Fact*Avg_Dmd*365+NORMSINV($D18)*SQRT(Dmd_StdDev^2*Leadtime+LT_StdDev^2*Avg_Dmd^2)*Std_Cost*Inv_Cost+IF(365/BW$3+Safety_Stock/Avg_Dmd&gt;Plan_Shelf,(365/BW$3+Safety_Stock/Avg_Dmd-Plan_Shelf)*Avg_Dmd*Std_Cost*BW$3,0)+Avg_Dmd*365/BW$3/2*Std_Cost*Inv_Cost+BW$3*Setup</f>
        <v>29800.826253348976</v>
      </c>
      <c r="BX18" s="12">
        <f>(Sell_Price-Std_Cost)*(1-$D18)*Lost_Sale_Fact*Avg_Dmd*365+NORMSINV($D18)*SQRT(Dmd_StdDev^2*Leadtime+LT_StdDev^2*Avg_Dmd^2)*Std_Cost*Inv_Cost+IF(365/BX$3+Safety_Stock/Avg_Dmd&gt;Plan_Shelf,(365/BX$3+Safety_Stock/Avg_Dmd-Plan_Shelf)*Avg_Dmd*Std_Cost*BX$3,0)+Avg_Dmd*365/BX$3/2*Std_Cost*Inv_Cost+BX$3*Setup</f>
        <v>29910.841902801247</v>
      </c>
      <c r="BY18" s="12">
        <f>(Sell_Price-Std_Cost)*(1-$D18)*Lost_Sale_Fact*Avg_Dmd*365+NORMSINV($D18)*SQRT(Dmd_StdDev^2*Leadtime+LT_StdDev^2*Avg_Dmd^2)*Std_Cost*Inv_Cost+IF(365/BY$3+Safety_Stock/Avg_Dmd&gt;Plan_Shelf,(365/BY$3+Safety_Stock/Avg_Dmd-Plan_Shelf)*Avg_Dmd*Std_Cost*BY$3,0)+Avg_Dmd*365/BY$3/2*Std_Cost*Inv_Cost+BY$3*Setup</f>
        <v>30021.95301391236</v>
      </c>
      <c r="BZ18" s="12">
        <f>(Sell_Price-Std_Cost)*(1-$D18)*Lost_Sale_Fact*Avg_Dmd*365+NORMSINV($D18)*SQRT(Dmd_StdDev^2*Leadtime+LT_StdDev^2*Avg_Dmd^2)*Std_Cost*Inv_Cost+IF(365/BZ$3+Safety_Stock/Avg_Dmd&gt;Plan_Shelf,(365/BZ$3+Safety_Stock/Avg_Dmd-Plan_Shelf)*Avg_Dmd*Std_Cost*BZ$3,0)+Avg_Dmd*365/BZ$3/2*Std_Cost*Inv_Cost+BZ$3*Setup</f>
        <v>30134.11517607452</v>
      </c>
      <c r="CA18" s="12">
        <f>(Sell_Price-Std_Cost)*(1-$D18)*Lost_Sale_Fact*Avg_Dmd*365+NORMSINV($D18)*SQRT(Dmd_StdDev^2*Leadtime+LT_StdDev^2*Avg_Dmd^2)*Std_Cost*Inv_Cost+IF(365/CA$3+Safety_Stock/Avg_Dmd&gt;Plan_Shelf,(365/CA$3+Safety_Stock/Avg_Dmd-Plan_Shelf)*Avg_Dmd*Std_Cost*CA$3,0)+Avg_Dmd*365/CA$3/2*Std_Cost*Inv_Cost+CA$3*Setup</f>
        <v>30247.286347245692</v>
      </c>
      <c r="CB18" s="12">
        <f>(Sell_Price-Std_Cost)*(1-$D18)*Lost_Sale_Fact*Avg_Dmd*365+NORMSINV($D18)*SQRT(Dmd_StdDev^2*Leadtime+LT_StdDev^2*Avg_Dmd^2)*Std_Cost*Inv_Cost+IF(365/CB$3+Safety_Stock/Avg_Dmd&gt;Plan_Shelf,(365/CB$3+Safety_Stock/Avg_Dmd-Plan_Shelf)*Avg_Dmd*Std_Cost*CB$3,0)+Avg_Dmd*365/CB$3/2*Std_Cost*Inv_Cost+CB$3*Setup</f>
        <v>30361.426698122883</v>
      </c>
      <c r="CC18" s="12">
        <f>(Sell_Price-Std_Cost)*(1-$D18)*Lost_Sale_Fact*Avg_Dmd*365+NORMSINV($D18)*SQRT(Dmd_StdDev^2*Leadtime+LT_StdDev^2*Avg_Dmd^2)*Std_Cost*Inv_Cost+IF(365/CC$3+Safety_Stock/Avg_Dmd&gt;Plan_Shelf,(365/CC$3+Safety_Stock/Avg_Dmd-Plan_Shelf)*Avg_Dmd*Std_Cost*CC$3,0)+Avg_Dmd*365/CC$3/2*Std_Cost*Inv_Cost+CC$3*Setup</f>
        <v>30476.498468457812</v>
      </c>
      <c r="CD18" s="12">
        <f>(Sell_Price-Std_Cost)*(1-$D18)*Lost_Sale_Fact*Avg_Dmd*365+NORMSINV($D18)*SQRT(Dmd_StdDev^2*Leadtime+LT_StdDev^2*Avg_Dmd^2)*Std_Cost*Inv_Cost+IF(365/CD$3+Safety_Stock/Avg_Dmd&gt;Plan_Shelf,(365/CD$3+Safety_Stock/Avg_Dmd-Plan_Shelf)*Avg_Dmd*Std_Cost*CD$3,0)+Avg_Dmd*365/CD$3/2*Std_Cost*Inv_Cost+CD$3*Setup</f>
        <v>30592.46583442518</v>
      </c>
      <c r="CE18" s="12">
        <f>(Sell_Price-Std_Cost)*(1-$D18)*Lost_Sale_Fact*Avg_Dmd*365+NORMSINV($D18)*SQRT(Dmd_StdDev^2*Leadtime+LT_StdDev^2*Avg_Dmd^2)*Std_Cost*Inv_Cost+IF(365/CE$3+Safety_Stock/Avg_Dmd&gt;Plan_Shelf,(365/CE$3+Safety_Stock/Avg_Dmd-Plan_Shelf)*Avg_Dmd*Std_Cost*CE$3,0)+Avg_Dmd*365/CE$3/2*Std_Cost*Inv_Cost+CE$3*Setup</f>
        <v>30709.294786064256</v>
      </c>
      <c r="CF18" s="12">
        <f>(Sell_Price-Std_Cost)*(1-$D18)*Lost_Sale_Fact*Avg_Dmd*365+NORMSINV($D18)*SQRT(Dmd_StdDev^2*Leadtime+LT_StdDev^2*Avg_Dmd^2)*Std_Cost*Inv_Cost+IF(365/CF$3+Safety_Stock/Avg_Dmd&gt;Plan_Shelf,(365/CF$3+Safety_Stock/Avg_Dmd-Plan_Shelf)*Avg_Dmd*Std_Cost*CF$3,0)+Avg_Dmd*365/CF$3/2*Std_Cost*Inv_Cost+CF$3*Setup</f>
        <v>30826.95301391236</v>
      </c>
      <c r="CG18" s="12">
        <f>(Sell_Price-Std_Cost)*(1-$D18)*Lost_Sale_Fact*Avg_Dmd*365+NORMSINV($D18)*SQRT(Dmd_StdDev^2*Leadtime+LT_StdDev^2*Avg_Dmd^2)*Std_Cost*Inv_Cost+IF(365/CG$3+Safety_Stock/Avg_Dmd&gt;Plan_Shelf,(365/CG$3+Safety_Stock/Avg_Dmd-Plan_Shelf)*Avg_Dmd*Std_Cost*CG$3,0)+Avg_Dmd*365/CG$3/2*Std_Cost*Inv_Cost+CG$3*Setup</f>
        <v>30945.409804035815</v>
      </c>
      <c r="CH18" s="12">
        <f>(Sell_Price-Std_Cost)*(1-$D18)*Lost_Sale_Fact*Avg_Dmd*365+NORMSINV($D18)*SQRT(Dmd_StdDev^2*Leadtime+LT_StdDev^2*Avg_Dmd^2)*Std_Cost*Inv_Cost+IF(365/CH$3+Safety_Stock/Avg_Dmd&gt;Plan_Shelf,(365/CH$3+Safety_Stock/Avg_Dmd-Plan_Shelf)*Avg_Dmd*Std_Cost*CH$3,0)+Avg_Dmd*365/CH$3/2*Std_Cost*Inv_Cost+CH$3*Setup</f>
        <v>31064.635940741628</v>
      </c>
      <c r="CI18" s="12">
        <f>(Sell_Price-Std_Cost)*(1-$D18)*Lost_Sale_Fact*Avg_Dmd*365+NORMSINV($D18)*SQRT(Dmd_StdDev^2*Leadtime+LT_StdDev^2*Avg_Dmd^2)*Std_Cost*Inv_Cost+IF(365/CI$3+Safety_Stock/Avg_Dmd&gt;Plan_Shelf,(365/CI$3+Safety_Stock/Avg_Dmd-Plan_Shelf)*Avg_Dmd*Std_Cost*CI$3,0)+Avg_Dmd*365/CI$3/2*Std_Cost*Inv_Cost+CI$3*Setup</f>
        <v>31184.603616321998</v>
      </c>
      <c r="CJ18" s="12">
        <f>(Sell_Price-Std_Cost)*(1-$D18)*Lost_Sale_Fact*Avg_Dmd*365+NORMSINV($D18)*SQRT(Dmd_StdDev^2*Leadtime+LT_StdDev^2*Avg_Dmd^2)*Std_Cost*Inv_Cost+IF(365/CJ$3+Safety_Stock/Avg_Dmd&gt;Plan_Shelf,(365/CJ$3+Safety_Stock/Avg_Dmd-Plan_Shelf)*Avg_Dmd*Std_Cost*CJ$3,0)+Avg_Dmd*365/CJ$3/2*Std_Cost*Inv_Cost+CJ$3*Setup</f>
        <v>31305.286347245692</v>
      </c>
      <c r="CK18" s="12">
        <f>(Sell_Price-Std_Cost)*(1-$D18)*Lost_Sale_Fact*Avg_Dmd*365+NORMSINV($D18)*SQRT(Dmd_StdDev^2*Leadtime+LT_StdDev^2*Avg_Dmd^2)*Std_Cost*Inv_Cost+IF(365/CK$3+Safety_Stock/Avg_Dmd&gt;Plan_Shelf,(365/CK$3+Safety_Stock/Avg_Dmd-Plan_Shelf)*Avg_Dmd*Std_Cost*CK$3,0)+Avg_Dmd*365/CK$3/2*Std_Cost*Inv_Cost+CK$3*Setup</f>
        <v>31426.6588962653</v>
      </c>
      <c r="CL18" s="12">
        <f>(Sell_Price-Std_Cost)*(1-$D18)*Lost_Sale_Fact*Avg_Dmd*365+NORMSINV($D18)*SQRT(Dmd_StdDev^2*Leadtime+LT_StdDev^2*Avg_Dmd^2)*Std_Cost*Inv_Cost+IF(365/CL$3+Safety_Stock/Avg_Dmd&gt;Plan_Shelf,(365/CL$3+Safety_Stock/Avg_Dmd-Plan_Shelf)*Avg_Dmd*Std_Cost*CL$3,0)+Avg_Dmd*365/CL$3/2*Std_Cost*Inv_Cost+CL$3*Setup</f>
        <v>31548.697199958871</v>
      </c>
      <c r="CM18" s="12">
        <f>(Sell_Price-Std_Cost)*(1-$D18)*Lost_Sale_Fact*Avg_Dmd*365+NORMSINV($D18)*SQRT(Dmd_StdDev^2*Leadtime+LT_StdDev^2*Avg_Dmd^2)*Std_Cost*Inv_Cost+IF(365/CM$3+Safety_Stock/Avg_Dmd&gt;Plan_Shelf,(365/CM$3+Safety_Stock/Avg_Dmd-Plan_Shelf)*Avg_Dmd*Std_Cost*CM$3,0)+Avg_Dmd*365/CM$3/2*Std_Cost*Inv_Cost+CM$3*Setup</f>
        <v>31671.37830126868</v>
      </c>
      <c r="CN18" s="12">
        <f>(Sell_Price-Std_Cost)*(1-$D18)*Lost_Sale_Fact*Avg_Dmd*365+NORMSINV($D18)*SQRT(Dmd_StdDev^2*Leadtime+LT_StdDev^2*Avg_Dmd^2)*Std_Cost*Inv_Cost+IF(365/CN$3+Safety_Stock/Avg_Dmd&gt;Plan_Shelf,(365/CN$3+Safety_Stock/Avg_Dmd-Plan_Shelf)*Avg_Dmd*Std_Cost*CN$3,0)+Avg_Dmd*365/CN$3/2*Std_Cost*Inv_Cost+CN$3*Setup</f>
        <v>31794.680286639632</v>
      </c>
      <c r="CO18" s="12">
        <f>(Sell_Price-Std_Cost)*(1-$D18)*Lost_Sale_Fact*Avg_Dmd*365+NORMSINV($D18)*SQRT(Dmd_StdDev^2*Leadtime+LT_StdDev^2*Avg_Dmd^2)*Std_Cost*Inv_Cost+IF(365/CO$3+Safety_Stock/Avg_Dmd&gt;Plan_Shelf,(365/CO$3+Safety_Stock/Avg_Dmd-Plan_Shelf)*Avg_Dmd*Std_Cost*CO$3,0)+Avg_Dmd*365/CO$3/2*Std_Cost*Inv_Cost+CO$3*Setup</f>
        <v>31918.582227395505</v>
      </c>
      <c r="CP18" s="12">
        <f>(Sell_Price-Std_Cost)*(1-$D18)*Lost_Sale_Fact*Avg_Dmd*365+NORMSINV($D18)*SQRT(Dmd_StdDev^2*Leadtime+LT_StdDev^2*Avg_Dmd^2)*Std_Cost*Inv_Cost+IF(365/CP$3+Safety_Stock/Avg_Dmd&gt;Plan_Shelf,(365/CP$3+Safety_Stock/Avg_Dmd-Plan_Shelf)*Avg_Dmd*Std_Cost*CP$3,0)+Avg_Dmd*365/CP$3/2*Std_Cost*Inv_Cost+CP$3*Setup</f>
        <v>32043.064125023469</v>
      </c>
      <c r="CQ18" s="12">
        <f>(Sell_Price-Std_Cost)*(1-$D18)*Lost_Sale_Fact*Avg_Dmd*365+NORMSINV($D18)*SQRT(Dmd_StdDev^2*Leadtime+LT_StdDev^2*Avg_Dmd^2)*Std_Cost*Inv_Cost+IF(365/CQ$3+Safety_Stock/Avg_Dmd&gt;Plan_Shelf,(365/CQ$3+Safety_Stock/Avg_Dmd-Plan_Shelf)*Avg_Dmd*Std_Cost*CQ$3,0)+Avg_Dmd*365/CQ$3/2*Std_Cost*Inv_Cost+CQ$3*Setup</f>
        <v>32168.106860066204</v>
      </c>
      <c r="CR18" s="12">
        <f>(Sell_Price-Std_Cost)*(1-$D18)*Lost_Sale_Fact*Avg_Dmd*365+NORMSINV($D18)*SQRT(Dmd_StdDev^2*Leadtime+LT_StdDev^2*Avg_Dmd^2)*Std_Cost*Inv_Cost+IF(365/CR$3+Safety_Stock/Avg_Dmd&gt;Plan_Shelf,(365/CR$3+Safety_Stock/Avg_Dmd-Plan_Shelf)*Avg_Dmd*Std_Cost*CR$3,0)+Avg_Dmd*365/CR$3/2*Std_Cost*Inv_Cost+CR$3*Setup</f>
        <v>32293.69214434714</v>
      </c>
      <c r="CS18" s="12">
        <f>(Sell_Price-Std_Cost)*(1-$D18)*Lost_Sale_Fact*Avg_Dmd*365+NORMSINV($D18)*SQRT(Dmd_StdDev^2*Leadtime+LT_StdDev^2*Avg_Dmd^2)*Std_Cost*Inv_Cost+IF(365/CS$3+Safety_Stock/Avg_Dmd&gt;Plan_Shelf,(365/CS$3+Safety_Stock/Avg_Dmd-Plan_Shelf)*Avg_Dmd*Std_Cost*CS$3,0)+Avg_Dmd*365/CS$3/2*Std_Cost*Inv_Cost+CS$3*Setup</f>
        <v>32419.80247627795</v>
      </c>
      <c r="CT18" s="12">
        <f>(Sell_Price-Std_Cost)*(1-$D18)*Lost_Sale_Fact*Avg_Dmd*365+NORMSINV($D18)*SQRT(Dmd_StdDev^2*Leadtime+LT_StdDev^2*Avg_Dmd^2)*Std_Cost*Inv_Cost+IF(365/CT$3+Safety_Stock/Avg_Dmd&gt;Plan_Shelf,(365/CT$3+Safety_Stock/Avg_Dmd-Plan_Shelf)*Avg_Dmd*Std_Cost*CT$3,0)+Avg_Dmd*365/CT$3/2*Std_Cost*Inv_Cost+CT$3*Setup</f>
        <v>32546.421099018742</v>
      </c>
      <c r="CU18" s="12">
        <f>(Sell_Price-Std_Cost)*(1-$D18)*Lost_Sale_Fact*Avg_Dmd*365+NORMSINV($D18)*SQRT(Dmd_StdDev^2*Leadtime+LT_StdDev^2*Avg_Dmd^2)*Std_Cost*Inv_Cost+IF(365/CU$3+Safety_Stock/Avg_Dmd&gt;Plan_Shelf,(365/CU$3+Safety_Stock/Avg_Dmd-Plan_Shelf)*Avg_Dmd*Std_Cost*CU$3,0)+Avg_Dmd*365/CU$3/2*Std_Cost*Inv_Cost+CU$3*Setup</f>
        <v>32673.53196128078</v>
      </c>
      <c r="CV18" s="12">
        <f>(Sell_Price-Std_Cost)*(1-$D18)*Lost_Sale_Fact*Avg_Dmd*365+NORMSINV($D18)*SQRT(Dmd_StdDev^2*Leadtime+LT_StdDev^2*Avg_Dmd^2)*Std_Cost*Inv_Cost+IF(365/CV$3+Safety_Stock/Avg_Dmd&gt;Plan_Shelf,(365/CV$3+Safety_Stock/Avg_Dmd-Plan_Shelf)*Avg_Dmd*Std_Cost*CV$3,0)+Avg_Dmd*365/CV$3/2*Std_Cost*Inv_Cost+CV$3*Setup</f>
        <v>32801.119680579024</v>
      </c>
      <c r="CW18" s="12">
        <f>(Sell_Price-Std_Cost)*(1-$D18)*Lost_Sale_Fact*Avg_Dmd*365+NORMSINV($D18)*SQRT(Dmd_StdDev^2*Leadtime+LT_StdDev^2*Avg_Dmd^2)*Std_Cost*Inv_Cost+IF(365/CW$3+Safety_Stock/Avg_Dmd&gt;Plan_Shelf,(365/CW$3+Safety_Stock/Avg_Dmd-Plan_Shelf)*Avg_Dmd*Std_Cost*CW$3,0)+Avg_Dmd*365/CW$3/2*Std_Cost*Inv_Cost+CW$3*Setup</f>
        <v>32929.169508757717</v>
      </c>
      <c r="CX18" s="12">
        <f>(Sell_Price-Std_Cost)*(1-$D18)*Lost_Sale_Fact*Avg_Dmd*365+NORMSINV($D18)*SQRT(Dmd_StdDev^2*Leadtime+LT_StdDev^2*Avg_Dmd^2)*Std_Cost*Inv_Cost+IF(365/CX$3+Safety_Stock/Avg_Dmd&gt;Plan_Shelf,(365/CX$3+Safety_Stock/Avg_Dmd-Plan_Shelf)*Avg_Dmd*Std_Cost*CX$3,0)+Avg_Dmd*365/CX$3/2*Std_Cost*Inv_Cost+CX$3*Setup</f>
        <v>33057.667299626642</v>
      </c>
      <c r="CY18" s="12">
        <f>(Sell_Price-Std_Cost)*(1-$D18)*Lost_Sale_Fact*Avg_Dmd*365+NORMSINV($D18)*SQRT(Dmd_StdDev^2*Leadtime+LT_StdDev^2*Avg_Dmd^2)*Std_Cost*Inv_Cost+IF(365/CY$3+Safety_Stock/Avg_Dmd&gt;Plan_Shelf,(365/CY$3+Safety_Stock/Avg_Dmd-Plan_Shelf)*Avg_Dmd*Std_Cost*CY$3,0)+Avg_Dmd*365/CY$3/2*Std_Cost*Inv_Cost+CY$3*Setup</f>
        <v>33186.599478558826</v>
      </c>
      <c r="CZ18" s="12">
        <f>(Sell_Price-Std_Cost)*(1-$D18)*Lost_Sale_Fact*Avg_Dmd*365+NORMSINV($D18)*SQRT(Dmd_StdDev^2*Leadtime+LT_StdDev^2*Avg_Dmd^2)*Std_Cost*Inv_Cost+IF(365/CZ$3+Safety_Stock/Avg_Dmd&gt;Plan_Shelf,(365/CZ$3+Safety_Stock/Avg_Dmd-Plan_Shelf)*Avg_Dmd*Std_Cost*CZ$3,0)+Avg_Dmd*365/CZ$3/2*Std_Cost*Inv_Cost+CZ$3*Setup</f>
        <v>33315.953013912353</v>
      </c>
      <c r="DA18" s="28">
        <f t="shared" si="0"/>
        <v>27346.277338236683</v>
      </c>
      <c r="DB18" s="43">
        <f t="shared" si="1"/>
        <v>0.98499999999999999</v>
      </c>
      <c r="DD18" s="40"/>
    </row>
    <row r="19" spans="1:108" ht="14.1" customHeight="1" x14ac:dyDescent="0.5">
      <c r="A19" s="53"/>
      <c r="B19" s="52"/>
      <c r="C19" s="52"/>
      <c r="D19" s="9">
        <v>0.98399999999999999</v>
      </c>
      <c r="E19" s="12">
        <f>(Sell_Price-Std_Cost)*(1-$D19)*Lost_Sale_Fact*Avg_Dmd*365+NORMSINV($D19)*SQRT(Dmd_StdDev^2*Leadtime+LT_StdDev^2*Avg_Dmd^2)*Std_Cost*Inv_Cost+IF(365/E$3+Safety_Stock/Avg_Dmd&gt;Plan_Shelf,(365/E$3+Safety_Stock/Avg_Dmd-Plan_Shelf)*Avg_Dmd*Std_Cost*E$3,0)+Avg_Dmd*365/E$3/2*Std_Cost*Inv_Cost+E$3*Setup</f>
        <v>1327628.7109647503</v>
      </c>
      <c r="F19" s="12">
        <f>(Sell_Price-Std_Cost)*(1-$D19)*Lost_Sale_Fact*Avg_Dmd*365+NORMSINV($D19)*SQRT(Dmd_StdDev^2*Leadtime+LT_StdDev^2*Avg_Dmd^2)*Std_Cost*Inv_Cost+IF(365/F$3+Safety_Stock/Avg_Dmd&gt;Plan_Shelf,(365/F$3+Safety_Stock/Avg_Dmd-Plan_Shelf)*Avg_Dmd*Std_Cost*F$3,0)+Avg_Dmd*365/F$3/2*Std_Cost*Inv_Cost+F$3*Setup</f>
        <v>1164474.8737987427</v>
      </c>
      <c r="G19" s="12">
        <f>(Sell_Price-Std_Cost)*(1-$D19)*Lost_Sale_Fact*Avg_Dmd*365+NORMSINV($D19)*SQRT(Dmd_StdDev^2*Leadtime+LT_StdDev^2*Avg_Dmd^2)*Std_Cost*Inv_Cost+IF(365/G$3+Safety_Stock/Avg_Dmd&gt;Plan_Shelf,(365/G$3+Safety_Stock/Avg_Dmd-Plan_Shelf)*Avg_Dmd*Std_Cost*G$3,0)+Avg_Dmd*365/G$3/2*Std_Cost*Inv_Cost+G$3*Setup</f>
        <v>1069454.3699660683</v>
      </c>
      <c r="H19" s="12">
        <f>(Sell_Price-Std_Cost)*(1-$D19)*Lost_Sale_Fact*Avg_Dmd*365+NORMSINV($D19)*SQRT(Dmd_StdDev^2*Leadtime+LT_StdDev^2*Avg_Dmd^2)*Std_Cost*Inv_Cost+IF(365/H$3+Safety_Stock/Avg_Dmd&gt;Plan_Shelf,(365/H$3+Safety_Stock/Avg_Dmd-Plan_Shelf)*Avg_Dmd*Std_Cost*H$3,0)+Avg_Dmd*365/H$3/2*Std_Cost*Inv_Cost+H$3*Setup</f>
        <v>991467.19946672756</v>
      </c>
      <c r="I19" s="12">
        <f>(Sell_Price-Std_Cost)*(1-$D19)*Lost_Sale_Fact*Avg_Dmd*365+NORMSINV($D19)*SQRT(Dmd_StdDev^2*Leadtime+LT_StdDev^2*Avg_Dmd^2)*Std_Cost*Inv_Cost+IF(365/I$3+Safety_Stock/Avg_Dmd&gt;Plan_Shelf,(365/I$3+Safety_Stock/Avg_Dmd-Plan_Shelf)*Avg_Dmd*Std_Cost*I$3,0)+Avg_Dmd*365/I$3/2*Std_Cost*Inv_Cost+I$3*Setup</f>
        <v>920293.36230071995</v>
      </c>
      <c r="J19" s="12">
        <f>(Sell_Price-Std_Cost)*(1-$D19)*Lost_Sale_Fact*Avg_Dmd*365+NORMSINV($D19)*SQRT(Dmd_StdDev^2*Leadtime+LT_StdDev^2*Avg_Dmd^2)*Std_Cost*Inv_Cost+IF(365/J$3+Safety_Stock/Avg_Dmd&gt;Plan_Shelf,(365/J$3+Safety_Stock/Avg_Dmd-Plan_Shelf)*Avg_Dmd*Std_Cost*J$3,0)+Avg_Dmd*365/J$3/2*Std_Cost*Inv_Cost+J$3*Setup</f>
        <v>852526.19180137897</v>
      </c>
      <c r="K19" s="12">
        <f>(Sell_Price-Std_Cost)*(1-$D19)*Lost_Sale_Fact*Avg_Dmd*365+NORMSINV($D19)*SQRT(Dmd_StdDev^2*Leadtime+LT_StdDev^2*Avg_Dmd^2)*Std_Cost*Inv_Cost+IF(365/K$3+Safety_Stock/Avg_Dmd&gt;Plan_Shelf,(365/K$3+Safety_Stock/Avg_Dmd-Plan_Shelf)*Avg_Dmd*Std_Cost*K$3,0)+Avg_Dmd*365/K$3/2*Std_Cost*Inv_Cost+K$3*Setup</f>
        <v>786705.68796870485</v>
      </c>
      <c r="L19" s="12">
        <f>(Sell_Price-Std_Cost)*(1-$D19)*Lost_Sale_Fact*Avg_Dmd*365+NORMSINV($D19)*SQRT(Dmd_StdDev^2*Leadtime+LT_StdDev^2*Avg_Dmd^2)*Std_Cost*Inv_Cost+IF(365/L$3+Safety_Stock/Avg_Dmd&gt;Plan_Shelf,(365/L$3+Safety_Stock/Avg_Dmd-Plan_Shelf)*Avg_Dmd*Std_Cost*L$3,0)+Avg_Dmd*365/L$3/2*Std_Cost*Inv_Cost+L$3*Setup</f>
        <v>722101.85080269724</v>
      </c>
      <c r="M19" s="12">
        <f>(Sell_Price-Std_Cost)*(1-$D19)*Lost_Sale_Fact*Avg_Dmd*365+NORMSINV($D19)*SQRT(Dmd_StdDev^2*Leadtime+LT_StdDev^2*Avg_Dmd^2)*Std_Cost*Inv_Cost+IF(365/M$3+Safety_Stock/Avg_Dmd&gt;Plan_Shelf,(365/M$3+Safety_Stock/Avg_Dmd-Plan_Shelf)*Avg_Dmd*Std_Cost*M$3,0)+Avg_Dmd*365/M$3/2*Std_Cost*Inv_Cost+M$3*Setup</f>
        <v>658309.12474780087</v>
      </c>
      <c r="N19" s="12">
        <f>(Sell_Price-Std_Cost)*(1-$D19)*Lost_Sale_Fact*Avg_Dmd*365+NORMSINV($D19)*SQRT(Dmd_StdDev^2*Leadtime+LT_StdDev^2*Avg_Dmd^2)*Std_Cost*Inv_Cost+IF(365/N$3+Safety_Stock/Avg_Dmd&gt;Plan_Shelf,(365/N$3+Safety_Stock/Avg_Dmd-Plan_Shelf)*Avg_Dmd*Std_Cost*N$3,0)+Avg_Dmd*365/N$3/2*Std_Cost*Inv_Cost+N$3*Setup</f>
        <v>595084.17647068214</v>
      </c>
      <c r="O19" s="12">
        <f>(Sell_Price-Std_Cost)*(1-$D19)*Lost_Sale_Fact*Avg_Dmd*365+NORMSINV($D19)*SQRT(Dmd_StdDev^2*Leadtime+LT_StdDev^2*Avg_Dmd^2)*Std_Cost*Inv_Cost+IF(365/O$3+Safety_Stock/Avg_Dmd&gt;Plan_Shelf,(365/O$3+Safety_Stock/Avg_Dmd-Plan_Shelf)*Avg_Dmd*Std_Cost*O$3,0)+Avg_Dmd*365/O$3/2*Std_Cost*Inv_Cost+O$3*Setup</f>
        <v>532272.15748649265</v>
      </c>
      <c r="P19" s="12">
        <f>(Sell_Price-Std_Cost)*(1-$D19)*Lost_Sale_Fact*Avg_Dmd*365+NORMSINV($D19)*SQRT(Dmd_StdDev^2*Leadtime+LT_StdDev^2*Avg_Dmd^2)*Std_Cost*Inv_Cost+IF(365/P$3+Safety_Stock/Avg_Dmd&gt;Plan_Shelf,(365/P$3+Safety_Stock/Avg_Dmd-Plan_Shelf)*Avg_Dmd*Std_Cost*P$3,0)+Avg_Dmd*365/P$3/2*Std_Cost*Inv_Cost+P$3*Setup</f>
        <v>469769.83547200047</v>
      </c>
      <c r="Q19" s="12">
        <f>(Sell_Price-Std_Cost)*(1-$D19)*Lost_Sale_Fact*Avg_Dmd*365+NORMSINV($D19)*SQRT(Dmd_StdDev^2*Leadtime+LT_StdDev^2*Avg_Dmd^2)*Std_Cost*Inv_Cost+IF(365/Q$3+Safety_Stock/Avg_Dmd&gt;Plan_Shelf,(365/Q$3+Safety_Stock/Avg_Dmd-Plan_Shelf)*Avg_Dmd*Std_Cost*Q$3,0)+Avg_Dmd*365/Q$3/2*Std_Cost*Inv_Cost+Q$3*Setup</f>
        <v>407505.74189573649</v>
      </c>
      <c r="R19" s="12">
        <f>(Sell_Price-Std_Cost)*(1-$D19)*Lost_Sale_Fact*Avg_Dmd*365+NORMSINV($D19)*SQRT(Dmd_StdDev^2*Leadtime+LT_StdDev^2*Avg_Dmd^2)*Std_Cost*Inv_Cost+IF(365/R$3+Safety_Stock/Avg_Dmd&gt;Plan_Shelf,(365/R$3+Safety_Stock/Avg_Dmd-Plan_Shelf)*Avg_Dmd*Std_Cost*R$3,0)+Avg_Dmd*365/R$3/2*Std_Cost*Inv_Cost+R$3*Setup</f>
        <v>345428.82780665206</v>
      </c>
      <c r="S19" s="12">
        <f>(Sell_Price-Std_Cost)*(1-$D19)*Lost_Sale_Fact*Avg_Dmd*365+NORMSINV($D19)*SQRT(Dmd_StdDev^2*Leadtime+LT_StdDev^2*Avg_Dmd^2)*Std_Cost*Inv_Cost+IF(365/S$3+Safety_Stock/Avg_Dmd&gt;Plan_Shelf,(365/S$3+Safety_Stock/Avg_Dmd-Plan_Shelf)*Avg_Dmd*Std_Cost*S$3,0)+Avg_Dmd*365/S$3/2*Std_Cost*Inv_Cost+S$3*Setup</f>
        <v>283501.65730731108</v>
      </c>
      <c r="T19" s="12">
        <f>(Sell_Price-Std_Cost)*(1-$D19)*Lost_Sale_Fact*Avg_Dmd*365+NORMSINV($D19)*SQRT(Dmd_StdDev^2*Leadtime+LT_StdDev^2*Avg_Dmd^2)*Std_Cost*Inv_Cost+IF(365/T$3+Safety_Stock/Avg_Dmd&gt;Plan_Shelf,(365/T$3+Safety_Stock/Avg_Dmd-Plan_Shelf)*Avg_Dmd*Std_Cost*T$3,0)+Avg_Dmd*365/T$3/2*Std_Cost*Inv_Cost+T$3*Setup</f>
        <v>221696.15347463673</v>
      </c>
      <c r="U19" s="12">
        <f>(Sell_Price-Std_Cost)*(1-$D19)*Lost_Sale_Fact*Avg_Dmd*365+NORMSINV($D19)*SQRT(Dmd_StdDev^2*Leadtime+LT_StdDev^2*Avg_Dmd^2)*Std_Cost*Inv_Cost+IF(365/U$3+Safety_Stock/Avg_Dmd&gt;Plan_Shelf,(365/U$3+Safety_Stock/Avg_Dmd-Plan_Shelf)*Avg_Dmd*Std_Cost*U$3,0)+Avg_Dmd*365/U$3/2*Std_Cost*Inv_Cost+U$3*Setup</f>
        <v>159990.84572039376</v>
      </c>
      <c r="V19" s="12">
        <f>(Sell_Price-Std_Cost)*(1-$D19)*Lost_Sale_Fact*Avg_Dmd*365+NORMSINV($D19)*SQRT(Dmd_StdDev^2*Leadtime+LT_StdDev^2*Avg_Dmd^2)*Std_Cost*Inv_Cost+IF(365/V$3+Safety_Stock/Avg_Dmd&gt;Plan_Shelf,(365/V$3+Safety_Stock/Avg_Dmd-Plan_Shelf)*Avg_Dmd*Std_Cost*V$3,0)+Avg_Dmd*365/V$3/2*Std_Cost*Inv_Cost+V$3*Setup</f>
        <v>98369.034698177187</v>
      </c>
      <c r="W19" s="12">
        <f>(Sell_Price-Std_Cost)*(1-$D19)*Lost_Sale_Fact*Avg_Dmd*365+NORMSINV($D19)*SQRT(Dmd_StdDev^2*Leadtime+LT_StdDev^2*Avg_Dmd^2)*Std_Cost*Inv_Cost+IF(365/W$3+Safety_Stock/Avg_Dmd&gt;Plan_Shelf,(365/W$3+Safety_Stock/Avg_Dmd-Plan_Shelf)*Avg_Dmd*Std_Cost*W$3,0)+Avg_Dmd*365/W$3/2*Std_Cost*Inv_Cost+W$3*Setup</f>
        <v>36817.536713456058</v>
      </c>
      <c r="X19" s="12">
        <f>(Sell_Price-Std_Cost)*(1-$D19)*Lost_Sale_Fact*Avg_Dmd*365+NORMSINV($D19)*SQRT(Dmd_StdDev^2*Leadtime+LT_StdDev^2*Avg_Dmd^2)*Std_Cost*Inv_Cost+IF(365/X$3+Safety_Stock/Avg_Dmd&gt;Plan_Shelf,(365/X$3+Safety_Stock/Avg_Dmd-Plan_Shelf)*Avg_Dmd*Std_Cost*X$3,0)+Avg_Dmd*365/X$3/2*Std_Cost*Inv_Cost+X$3*Setup</f>
        <v>29402.548130757765</v>
      </c>
      <c r="Y19" s="12">
        <f>(Sell_Price-Std_Cost)*(1-$D19)*Lost_Sale_Fact*Avg_Dmd*365+NORMSINV($D19)*SQRT(Dmd_StdDev^2*Leadtime+LT_StdDev^2*Avg_Dmd^2)*Std_Cost*Inv_Cost+IF(365/Y$3+Safety_Stock/Avg_Dmd&gt;Plan_Shelf,(365/Y$3+Safety_Stock/Avg_Dmd-Plan_Shelf)*Avg_Dmd*Std_Cost*Y$3,0)+Avg_Dmd*365/Y$3/2*Std_Cost*Inv_Cost+Y$3*Setup</f>
        <v>29065.881464091097</v>
      </c>
      <c r="Z19" s="12">
        <f>(Sell_Price-Std_Cost)*(1-$D19)*Lost_Sale_Fact*Avg_Dmd*365+NORMSINV($D19)*SQRT(Dmd_StdDev^2*Leadtime+LT_StdDev^2*Avg_Dmd^2)*Std_Cost*Inv_Cost+IF(365/Z$3+Safety_Stock/Avg_Dmd&gt;Plan_Shelf,(365/Z$3+Safety_Stock/Avg_Dmd-Plan_Shelf)*Avg_Dmd*Std_Cost*Z$3,0)+Avg_Dmd*365/Z$3/2*Std_Cost*Inv_Cost+Z$3*Setup</f>
        <v>28773.457221666853</v>
      </c>
      <c r="AA19" s="12">
        <f>(Sell_Price-Std_Cost)*(1-$D19)*Lost_Sale_Fact*Avg_Dmd*365+NORMSINV($D19)*SQRT(Dmd_StdDev^2*Leadtime+LT_StdDev^2*Avg_Dmd^2)*Std_Cost*Inv_Cost+IF(365/AA$3+Safety_Stock/Avg_Dmd&gt;Plan_Shelf,(365/AA$3+Safety_Stock/Avg_Dmd-Plan_Shelf)*Avg_Dmd*Std_Cost*AA$3,0)+Avg_Dmd*365/AA$3/2*Std_Cost*Inv_Cost+AA$3*Setup</f>
        <v>28519.504652496893</v>
      </c>
      <c r="AB19" s="12">
        <f>(Sell_Price-Std_Cost)*(1-$D19)*Lost_Sale_Fact*Avg_Dmd*365+NORMSINV($D19)*SQRT(Dmd_StdDev^2*Leadtime+LT_StdDev^2*Avg_Dmd^2)*Std_Cost*Inv_Cost+IF(365/AB$3+Safety_Stock/Avg_Dmd&gt;Plan_Shelf,(365/AB$3+Safety_Stock/Avg_Dmd-Plan_Shelf)*Avg_Dmd*Std_Cost*AB$3,0)+Avg_Dmd*365/AB$3/2*Std_Cost*Inv_Cost+AB$3*Setup</f>
        <v>28299.214797424429</v>
      </c>
      <c r="AC19" s="12">
        <f>(Sell_Price-Std_Cost)*(1-$D19)*Lost_Sale_Fact*Avg_Dmd*365+NORMSINV($D19)*SQRT(Dmd_StdDev^2*Leadtime+LT_StdDev^2*Avg_Dmd^2)*Std_Cost*Inv_Cost+IF(365/AC$3+Safety_Stock/Avg_Dmd&gt;Plan_Shelf,(365/AC$3+Safety_Stock/Avg_Dmd-Plan_Shelf)*Avg_Dmd*Std_Cost*AC$3,0)+Avg_Dmd*365/AC$3/2*Std_Cost*Inv_Cost+AC$3*Setup</f>
        <v>28108.548130757765</v>
      </c>
      <c r="AD19" s="12">
        <f>(Sell_Price-Std_Cost)*(1-$D19)*Lost_Sale_Fact*Avg_Dmd*365+NORMSINV($D19)*SQRT(Dmd_StdDev^2*Leadtime+LT_StdDev^2*Avg_Dmd^2)*Std_Cost*Inv_Cost+IF(365/AD$3+Safety_Stock/Avg_Dmd&gt;Plan_Shelf,(365/AD$3+Safety_Stock/Avg_Dmd-Plan_Shelf)*Avg_Dmd*Std_Cost*AD$3,0)+Avg_Dmd*365/AD$3/2*Std_Cost*Inv_Cost+AD$3*Setup</f>
        <v>27944.086592296226</v>
      </c>
      <c r="AE19" s="12">
        <f>(Sell_Price-Std_Cost)*(1-$D19)*Lost_Sale_Fact*Avg_Dmd*365+NORMSINV($D19)*SQRT(Dmd_StdDev^2*Leadtime+LT_StdDev^2*Avg_Dmd^2)*Std_Cost*Inv_Cost+IF(365/AE$3+Safety_Stock/Avg_Dmd&gt;Plan_Shelf,(365/AE$3+Safety_Stock/Avg_Dmd-Plan_Shelf)*Avg_Dmd*Std_Cost*AE$3,0)+Avg_Dmd*365/AE$3/2*Std_Cost*Inv_Cost+AE$3*Setup</f>
        <v>27802.918501128137</v>
      </c>
      <c r="AF19" s="12">
        <f>(Sell_Price-Std_Cost)*(1-$D19)*Lost_Sale_Fact*Avg_Dmd*365+NORMSINV($D19)*SQRT(Dmd_StdDev^2*Leadtime+LT_StdDev^2*Avg_Dmd^2)*Std_Cost*Inv_Cost+IF(365/AF$3+Safety_Stock/Avg_Dmd&gt;Plan_Shelf,(365/AF$3+Safety_Stock/Avg_Dmd-Plan_Shelf)*Avg_Dmd*Std_Cost*AF$3,0)+Avg_Dmd*365/AF$3/2*Std_Cost*Inv_Cost+AF$3*Setup</f>
        <v>27682.548130757765</v>
      </c>
      <c r="AG19" s="12">
        <f>(Sell_Price-Std_Cost)*(1-$D19)*Lost_Sale_Fact*Avg_Dmd*365+NORMSINV($D19)*SQRT(Dmd_StdDev^2*Leadtime+LT_StdDev^2*Avg_Dmd^2)*Std_Cost*Inv_Cost+IF(365/AG$3+Safety_Stock/Avg_Dmd&gt;Plan_Shelf,(365/AG$3+Safety_Stock/Avg_Dmd-Plan_Shelf)*Avg_Dmd*Std_Cost*AG$3,0)+Avg_Dmd*365/AG$3/2*Std_Cost*Inv_Cost+AG$3*Setup</f>
        <v>27580.823992826728</v>
      </c>
      <c r="AH19" s="12">
        <f>(Sell_Price-Std_Cost)*(1-$D19)*Lost_Sale_Fact*Avg_Dmd*365+NORMSINV($D19)*SQRT(Dmd_StdDev^2*Leadtime+LT_StdDev^2*Avg_Dmd^2)*Std_Cost*Inv_Cost+IF(365/AH$3+Safety_Stock/Avg_Dmd&gt;Plan_Shelf,(365/AH$3+Safety_Stock/Avg_Dmd-Plan_Shelf)*Avg_Dmd*Std_Cost*AH$3,0)+Avg_Dmd*365/AH$3/2*Std_Cost*Inv_Cost+AH$3*Setup</f>
        <v>27495.881464091097</v>
      </c>
      <c r="AI19" s="12">
        <f>(Sell_Price-Std_Cost)*(1-$D19)*Lost_Sale_Fact*Avg_Dmd*365+NORMSINV($D19)*SQRT(Dmd_StdDev^2*Leadtime+LT_StdDev^2*Avg_Dmd^2)*Std_Cost*Inv_Cost+IF(365/AI$3+Safety_Stock/Avg_Dmd&gt;Plan_Shelf,(365/AI$3+Safety_Stock/Avg_Dmd-Plan_Shelf)*Avg_Dmd*Std_Cost*AI$3,0)+Avg_Dmd*365/AI$3/2*Std_Cost*Inv_Cost+AI$3*Setup</f>
        <v>27426.096517854538</v>
      </c>
      <c r="AJ19" s="12">
        <f>(Sell_Price-Std_Cost)*(1-$D19)*Lost_Sale_Fact*Avg_Dmd*365+NORMSINV($D19)*SQRT(Dmd_StdDev^2*Leadtime+LT_StdDev^2*Avg_Dmd^2)*Std_Cost*Inv_Cost+IF(365/AJ$3+Safety_Stock/Avg_Dmd&gt;Plan_Shelf,(365/AJ$3+Safety_Stock/Avg_Dmd-Plan_Shelf)*Avg_Dmd*Std_Cost*AJ$3,0)+Avg_Dmd*365/AJ$3/2*Std_Cost*Inv_Cost+AJ$3*Setup</f>
        <v>27370.048130757765</v>
      </c>
      <c r="AK19" s="12">
        <f>(Sell_Price-Std_Cost)*(1-$D19)*Lost_Sale_Fact*Avg_Dmd*365+NORMSINV($D19)*SQRT(Dmd_StdDev^2*Leadtime+LT_StdDev^2*Avg_Dmd^2)*Std_Cost*Inv_Cost+IF(365/AK$3+Safety_Stock/Avg_Dmd&gt;Plan_Shelf,(365/AK$3+Safety_Stock/Avg_Dmd-Plan_Shelf)*Avg_Dmd*Std_Cost*AK$3,0)+Avg_Dmd*365/AK$3/2*Std_Cost*Inv_Cost+AK$3*Setup</f>
        <v>27326.487524697157</v>
      </c>
      <c r="AL19" s="12">
        <f>(Sell_Price-Std_Cost)*(1-$D19)*Lost_Sale_Fact*Avg_Dmd*365+NORMSINV($D19)*SQRT(Dmd_StdDev^2*Leadtime+LT_StdDev^2*Avg_Dmd^2)*Std_Cost*Inv_Cost+IF(365/AL$3+Safety_Stock/Avg_Dmd&gt;Plan_Shelf,(365/AL$3+Safety_Stock/Avg_Dmd-Plan_Shelf)*Avg_Dmd*Std_Cost*AL$3,0)+Avg_Dmd*365/AL$3/2*Std_Cost*Inv_Cost+AL$3*Setup</f>
        <v>27294.312836640118</v>
      </c>
      <c r="AM19" s="12">
        <f>(Sell_Price-Std_Cost)*(1-$D19)*Lost_Sale_Fact*Avg_Dmd*365+NORMSINV($D19)*SQRT(Dmd_StdDev^2*Leadtime+LT_StdDev^2*Avg_Dmd^2)*Std_Cost*Inv_Cost+IF(365/AM$3+Safety_Stock/Avg_Dmd&gt;Plan_Shelf,(365/AM$3+Safety_Stock/Avg_Dmd-Plan_Shelf)*Avg_Dmd*Std_Cost*AM$3,0)+Avg_Dmd*365/AM$3/2*Std_Cost*Inv_Cost+AM$3*Setup</f>
        <v>27272.548130757765</v>
      </c>
      <c r="AN19" s="12">
        <f>(Sell_Price-Std_Cost)*(1-$D19)*Lost_Sale_Fact*Avg_Dmd*365+NORMSINV($D19)*SQRT(Dmd_StdDev^2*Leadtime+LT_StdDev^2*Avg_Dmd^2)*Std_Cost*Inv_Cost+IF(365/AN$3+Safety_Stock/Avg_Dmd&gt;Plan_Shelf,(365/AN$3+Safety_Stock/Avg_Dmd-Plan_Shelf)*Avg_Dmd*Std_Cost*AN$3,0)+Avg_Dmd*365/AN$3/2*Std_Cost*Inv_Cost+AN$3*Setup</f>
        <v>27260.325908535542</v>
      </c>
      <c r="AO19" s="12">
        <f>(Sell_Price-Std_Cost)*(1-$D19)*Lost_Sale_Fact*Avg_Dmd*365+NORMSINV($D19)*SQRT(Dmd_StdDev^2*Leadtime+LT_StdDev^2*Avg_Dmd^2)*Std_Cost*Inv_Cost+IF(365/AO$3+Safety_Stock/Avg_Dmd&gt;Plan_Shelf,(365/AO$3+Safety_Stock/Avg_Dmd-Plan_Shelf)*Avg_Dmd*Std_Cost*AO$3,0)+Avg_Dmd*365/AO$3/2*Std_Cost*Inv_Cost+AO$3*Setup</f>
        <v>27256.872455082088</v>
      </c>
      <c r="AP19" s="12">
        <f>(Sell_Price-Std_Cost)*(1-$D19)*Lost_Sale_Fact*Avg_Dmd*365+NORMSINV($D19)*SQRT(Dmd_StdDev^2*Leadtime+LT_StdDev^2*Avg_Dmd^2)*Std_Cost*Inv_Cost+IF(365/AP$3+Safety_Stock/Avg_Dmd&gt;Plan_Shelf,(365/AP$3+Safety_Stock/Avg_Dmd-Plan_Shelf)*Avg_Dmd*Std_Cost*AP$3,0)+Avg_Dmd*365/AP$3/2*Std_Cost*Inv_Cost+AP$3*Setup</f>
        <v>27261.495499178818</v>
      </c>
      <c r="AQ19" s="12">
        <f>(Sell_Price-Std_Cost)*(1-$D19)*Lost_Sale_Fact*Avg_Dmd*365+NORMSINV($D19)*SQRT(Dmd_StdDev^2*Leadtime+LT_StdDev^2*Avg_Dmd^2)*Std_Cost*Inv_Cost+IF(365/AQ$3+Safety_Stock/Avg_Dmd&gt;Plan_Shelf,(365/AQ$3+Safety_Stock/Avg_Dmd-Plan_Shelf)*Avg_Dmd*Std_Cost*AQ$3,0)+Avg_Dmd*365/AQ$3/2*Std_Cost*Inv_Cost+AQ$3*Setup</f>
        <v>27273.573771783405</v>
      </c>
      <c r="AR19" s="12">
        <f>(Sell_Price-Std_Cost)*(1-$D19)*Lost_Sale_Fact*Avg_Dmd*365+NORMSINV($D19)*SQRT(Dmd_StdDev^2*Leadtime+LT_StdDev^2*Avg_Dmd^2)*Std_Cost*Inv_Cost+IF(365/AR$3+Safety_Stock/Avg_Dmd&gt;Plan_Shelf,(365/AR$3+Safety_Stock/Avg_Dmd-Plan_Shelf)*Avg_Dmd*Std_Cost*AR$3,0)+Avg_Dmd*365/AR$3/2*Std_Cost*Inv_Cost+AR$3*Setup</f>
        <v>27292.548130757765</v>
      </c>
      <c r="AS19" s="12">
        <f>(Sell_Price-Std_Cost)*(1-$D19)*Lost_Sale_Fact*Avg_Dmd*365+NORMSINV($D19)*SQRT(Dmd_StdDev^2*Leadtime+LT_StdDev^2*Avg_Dmd^2)*Std_Cost*Inv_Cost+IF(365/AS$3+Safety_Stock/Avg_Dmd&gt;Plan_Shelf,(365/AS$3+Safety_Stock/Avg_Dmd-Plan_Shelf)*Avg_Dmd*Std_Cost*AS$3,0)+Avg_Dmd*365/AS$3/2*Std_Cost*Inv_Cost+AS$3*Setup</f>
        <v>27317.9139844163</v>
      </c>
      <c r="AT19" s="12">
        <f>(Sell_Price-Std_Cost)*(1-$D19)*Lost_Sale_Fact*Avg_Dmd*365+NORMSINV($D19)*SQRT(Dmd_StdDev^2*Leadtime+LT_StdDev^2*Avg_Dmd^2)*Std_Cost*Inv_Cost+IF(365/AT$3+Safety_Stock/Avg_Dmd&gt;Plan_Shelf,(365/AT$3+Safety_Stock/Avg_Dmd-Plan_Shelf)*Avg_Dmd*Std_Cost*AT$3,0)+Avg_Dmd*365/AT$3/2*Std_Cost*Inv_Cost+AT$3*Setup</f>
        <v>27349.214797424429</v>
      </c>
      <c r="AU19" s="12">
        <f>(Sell_Price-Std_Cost)*(1-$D19)*Lost_Sale_Fact*Avg_Dmd*365+NORMSINV($D19)*SQRT(Dmd_StdDev^2*Leadtime+LT_StdDev^2*Avg_Dmd^2)*Std_Cost*Inv_Cost+IF(365/AU$3+Safety_Stock/Avg_Dmd&gt;Plan_Shelf,(365/AU$3+Safety_Stock/Avg_Dmd-Plan_Shelf)*Avg_Dmd*Std_Cost*AU$3,0)+Avg_Dmd*365/AU$3/2*Std_Cost*Inv_Cost+AU$3*Setup</f>
        <v>27386.036502850788</v>
      </c>
      <c r="AV19" s="12">
        <f>(Sell_Price-Std_Cost)*(1-$D19)*Lost_Sale_Fact*Avg_Dmd*365+NORMSINV($D19)*SQRT(Dmd_StdDev^2*Leadtime+LT_StdDev^2*Avg_Dmd^2)*Std_Cost*Inv_Cost+IF(365/AV$3+Safety_Stock/Avg_Dmd&gt;Plan_Shelf,(365/AV$3+Safety_Stock/Avg_Dmd-Plan_Shelf)*Avg_Dmd*Std_Cost*AV$3,0)+Avg_Dmd*365/AV$3/2*Std_Cost*Inv_Cost+AV$3*Setup</f>
        <v>27428.002676212309</v>
      </c>
      <c r="AW19" s="12">
        <f>(Sell_Price-Std_Cost)*(1-$D19)*Lost_Sale_Fact*Avg_Dmd*365+NORMSINV($D19)*SQRT(Dmd_StdDev^2*Leadtime+LT_StdDev^2*Avg_Dmd^2)*Std_Cost*Inv_Cost+IF(365/AW$3+Safety_Stock/Avg_Dmd&gt;Plan_Shelf,(365/AW$3+Safety_Stock/Avg_Dmd-Plan_Shelf)*Avg_Dmd*Std_Cost*AW$3,0)+Avg_Dmd*365/AW$3/2*Std_Cost*Inv_Cost+AW$3*Setup</f>
        <v>27474.770352979987</v>
      </c>
      <c r="AX19" s="12">
        <f>(Sell_Price-Std_Cost)*(1-$D19)*Lost_Sale_Fact*Avg_Dmd*365+NORMSINV($D19)*SQRT(Dmd_StdDev^2*Leadtime+LT_StdDev^2*Avg_Dmd^2)*Std_Cost*Inv_Cost+IF(365/AX$3+Safety_Stock/Avg_Dmd&gt;Plan_Shelf,(365/AX$3+Safety_Stock/Avg_Dmd-Plan_Shelf)*Avg_Dmd*Std_Cost*AX$3,0)+Avg_Dmd*365/AX$3/2*Std_Cost*Inv_Cost+AX$3*Setup</f>
        <v>27526.026391627329</v>
      </c>
      <c r="AY19" s="12">
        <f>(Sell_Price-Std_Cost)*(1-$D19)*Lost_Sale_Fact*Avg_Dmd*365+NORMSINV($D19)*SQRT(Dmd_StdDev^2*Leadtime+LT_StdDev^2*Avg_Dmd^2)*Std_Cost*Inv_Cost+IF(365/AY$3+Safety_Stock/Avg_Dmd&gt;Plan_Shelf,(365/AY$3+Safety_Stock/Avg_Dmd-Plan_Shelf)*Avg_Dmd*Std_Cost*AY$3,0)+Avg_Dmd*365/AY$3/2*Std_Cost*Inv_Cost+AY$3*Setup</f>
        <v>27581.484300970529</v>
      </c>
      <c r="AZ19" s="12">
        <f>(Sell_Price-Std_Cost)*(1-$D19)*Lost_Sale_Fact*Avg_Dmd*365+NORMSINV($D19)*SQRT(Dmd_StdDev^2*Leadtime+LT_StdDev^2*Avg_Dmd^2)*Std_Cost*Inv_Cost+IF(365/AZ$3+Safety_Stock/Avg_Dmd&gt;Plan_Shelf,(365/AZ$3+Safety_Stock/Avg_Dmd-Plan_Shelf)*Avg_Dmd*Std_Cost*AZ$3,0)+Avg_Dmd*365/AZ$3/2*Std_Cost*Inv_Cost+AZ$3*Setup</f>
        <v>27640.881464091097</v>
      </c>
      <c r="BA19" s="12">
        <f>(Sell_Price-Std_Cost)*(1-$D19)*Lost_Sale_Fact*Avg_Dmd*365+NORMSINV($D19)*SQRT(Dmd_StdDev^2*Leadtime+LT_StdDev^2*Avg_Dmd^2)*Std_Cost*Inv_Cost+IF(365/BA$3+Safety_Stock/Avg_Dmd&gt;Plan_Shelf,(365/BA$3+Safety_Stock/Avg_Dmd-Plan_Shelf)*Avg_Dmd*Std_Cost*BA$3,0)+Avg_Dmd*365/BA$3/2*Std_Cost*Inv_Cost+BA$3*Setup</f>
        <v>27703.976702186337</v>
      </c>
      <c r="BB19" s="12">
        <f>(Sell_Price-Std_Cost)*(1-$D19)*Lost_Sale_Fact*Avg_Dmd*365+NORMSINV($D19)*SQRT(Dmd_StdDev^2*Leadtime+LT_StdDev^2*Avg_Dmd^2)*Std_Cost*Inv_Cost+IF(365/BB$3+Safety_Stock/Avg_Dmd&gt;Plan_Shelf,(365/BB$3+Safety_Stock/Avg_Dmd-Plan_Shelf)*Avg_Dmd*Std_Cost*BB$3,0)+Avg_Dmd*365/BB$3/2*Std_Cost*Inv_Cost+BB$3*Setup</f>
        <v>27770.548130757765</v>
      </c>
      <c r="BC19" s="12">
        <f>(Sell_Price-Std_Cost)*(1-$D19)*Lost_Sale_Fact*Avg_Dmd*365+NORMSINV($D19)*SQRT(Dmd_StdDev^2*Leadtime+LT_StdDev^2*Avg_Dmd^2)*Std_Cost*Inv_Cost+IF(365/BC$3+Safety_Stock/Avg_Dmd&gt;Plan_Shelf,(365/BC$3+Safety_Stock/Avg_Dmd-Plan_Shelf)*Avg_Dmd*Std_Cost*BC$3,0)+Avg_Dmd*365/BC$3/2*Std_Cost*Inv_Cost+BC$3*Setup</f>
        <v>27840.391268012667</v>
      </c>
      <c r="BD19" s="12">
        <f>(Sell_Price-Std_Cost)*(1-$D19)*Lost_Sale_Fact*Avg_Dmd*365+NORMSINV($D19)*SQRT(Dmd_StdDev^2*Leadtime+LT_StdDev^2*Avg_Dmd^2)*Std_Cost*Inv_Cost+IF(365/BD$3+Safety_Stock/Avg_Dmd&gt;Plan_Shelf,(365/BD$3+Safety_Stock/Avg_Dmd-Plan_Shelf)*Avg_Dmd*Std_Cost*BD$3,0)+Avg_Dmd*365/BD$3/2*Std_Cost*Inv_Cost+BD$3*Setup</f>
        <v>27913.317361526995</v>
      </c>
      <c r="BE19" s="12">
        <f>(Sell_Price-Std_Cost)*(1-$D19)*Lost_Sale_Fact*Avg_Dmd*365+NORMSINV($D19)*SQRT(Dmd_StdDev^2*Leadtime+LT_StdDev^2*Avg_Dmd^2)*Std_Cost*Inv_Cost+IF(365/BE$3+Safety_Stock/Avg_Dmd&gt;Plan_Shelf,(365/BE$3+Safety_Stock/Avg_Dmd-Plan_Shelf)*Avg_Dmd*Std_Cost*BE$3,0)+Avg_Dmd*365/BE$3/2*Std_Cost*Inv_Cost+BE$3*Setup</f>
        <v>27989.151904342671</v>
      </c>
      <c r="BF19" s="12">
        <f>(Sell_Price-Std_Cost)*(1-$D19)*Lost_Sale_Fact*Avg_Dmd*365+NORMSINV($D19)*SQRT(Dmd_StdDev^2*Leadtime+LT_StdDev^2*Avg_Dmd^2)*Std_Cost*Inv_Cost+IF(365/BF$3+Safety_Stock/Avg_Dmd&gt;Plan_Shelf,(365/BF$3+Safety_Stock/Avg_Dmd-Plan_Shelf)*Avg_Dmd*Std_Cost*BF$3,0)+Avg_Dmd*365/BF$3/2*Std_Cost*Inv_Cost+BF$3*Setup</f>
        <v>28067.733315942951</v>
      </c>
      <c r="BG19" s="12">
        <f>(Sell_Price-Std_Cost)*(1-$D19)*Lost_Sale_Fact*Avg_Dmd*365+NORMSINV($D19)*SQRT(Dmd_StdDev^2*Leadtime+LT_StdDev^2*Avg_Dmd^2)*Std_Cost*Inv_Cost+IF(365/BG$3+Safety_Stock/Avg_Dmd&gt;Plan_Shelf,(365/BG$3+Safety_Stock/Avg_Dmd-Plan_Shelf)*Avg_Dmd*Std_Cost*BG$3,0)+Avg_Dmd*365/BG$3/2*Std_Cost*Inv_Cost+BG$3*Setup</f>
        <v>28148.911767121401</v>
      </c>
      <c r="BH19" s="12">
        <f>(Sell_Price-Std_Cost)*(1-$D19)*Lost_Sale_Fact*Avg_Dmd*365+NORMSINV($D19)*SQRT(Dmd_StdDev^2*Leadtime+LT_StdDev^2*Avg_Dmd^2)*Std_Cost*Inv_Cost+IF(365/BH$3+Safety_Stock/Avg_Dmd&gt;Plan_Shelf,(365/BH$3+Safety_Stock/Avg_Dmd-Plan_Shelf)*Avg_Dmd*Std_Cost*BH$3,0)+Avg_Dmd*365/BH$3/2*Std_Cost*Inv_Cost+BH$3*Setup</f>
        <v>28232.548130757765</v>
      </c>
      <c r="BI19" s="12">
        <f>(Sell_Price-Std_Cost)*(1-$D19)*Lost_Sale_Fact*Avg_Dmd*365+NORMSINV($D19)*SQRT(Dmd_StdDev^2*Leadtime+LT_StdDev^2*Avg_Dmd^2)*Std_Cost*Inv_Cost+IF(365/BI$3+Safety_Stock/Avg_Dmd&gt;Plan_Shelf,(365/BI$3+Safety_Stock/Avg_Dmd-Plan_Shelf)*Avg_Dmd*Std_Cost*BI$3,0)+Avg_Dmd*365/BI$3/2*Std_Cost*Inv_Cost+BI$3*Setup</f>
        <v>28318.513043038467</v>
      </c>
      <c r="BJ19" s="12">
        <f>(Sell_Price-Std_Cost)*(1-$D19)*Lost_Sale_Fact*Avg_Dmd*365+NORMSINV($D19)*SQRT(Dmd_StdDev^2*Leadtime+LT_StdDev^2*Avg_Dmd^2)*Std_Cost*Inv_Cost+IF(365/BJ$3+Safety_Stock/Avg_Dmd&gt;Plan_Shelf,(365/BJ$3+Safety_Stock/Avg_Dmd-Plan_Shelf)*Avg_Dmd*Std_Cost*BJ$3,0)+Avg_Dmd*365/BJ$3/2*Std_Cost*Inv_Cost+BJ$3*Setup</f>
        <v>28406.686061792247</v>
      </c>
      <c r="BK19" s="12">
        <f>(Sell_Price-Std_Cost)*(1-$D19)*Lost_Sale_Fact*Avg_Dmd*365+NORMSINV($D19)*SQRT(Dmd_StdDev^2*Leadtime+LT_StdDev^2*Avg_Dmd^2)*Std_Cost*Inv_Cost+IF(365/BK$3+Safety_Stock/Avg_Dmd&gt;Plan_Shelf,(365/BK$3+Safety_Stock/Avg_Dmd-Plan_Shelf)*Avg_Dmd*Std_Cost*BK$3,0)+Avg_Dmd*365/BK$3/2*Std_Cost*Inv_Cost+BK$3*Setup</f>
        <v>28496.954910418783</v>
      </c>
      <c r="BL19" s="12">
        <f>(Sell_Price-Std_Cost)*(1-$D19)*Lost_Sale_Fact*Avg_Dmd*365+NORMSINV($D19)*SQRT(Dmd_StdDev^2*Leadtime+LT_StdDev^2*Avg_Dmd^2)*Std_Cost*Inv_Cost+IF(365/BL$3+Safety_Stock/Avg_Dmd&gt;Plan_Shelf,(365/BL$3+Safety_Stock/Avg_Dmd-Plan_Shelf)*Avg_Dmd*Std_Cost*BL$3,0)+Avg_Dmd*365/BL$3/2*Std_Cost*Inv_Cost+BL$3*Setup</f>
        <v>28589.214797424433</v>
      </c>
      <c r="BM19" s="12">
        <f>(Sell_Price-Std_Cost)*(1-$D19)*Lost_Sale_Fact*Avg_Dmd*365+NORMSINV($D19)*SQRT(Dmd_StdDev^2*Leadtime+LT_StdDev^2*Avg_Dmd^2)*Std_Cost*Inv_Cost+IF(365/BM$3+Safety_Stock/Avg_Dmd&gt;Plan_Shelf,(365/BM$3+Safety_Stock/Avg_Dmd-Plan_Shelf)*Avg_Dmd*Std_Cost*BM$3,0)+Avg_Dmd*365/BM$3/2*Std_Cost*Inv_Cost+BM$3*Setup</f>
        <v>28683.367802888912</v>
      </c>
      <c r="BN19" s="12">
        <f>(Sell_Price-Std_Cost)*(1-$D19)*Lost_Sale_Fact*Avg_Dmd*365+NORMSINV($D19)*SQRT(Dmd_StdDev^2*Leadtime+LT_StdDev^2*Avg_Dmd^2)*Std_Cost*Inv_Cost+IF(365/BN$3+Safety_Stock/Avg_Dmd&gt;Plan_Shelf,(365/BN$3+Safety_Stock/Avg_Dmd-Plan_Shelf)*Avg_Dmd*Std_Cost*BN$3,0)+Avg_Dmd*365/BN$3/2*Std_Cost*Inv_Cost+BN$3*Setup</f>
        <v>28779.322324306151</v>
      </c>
      <c r="BO19" s="12">
        <f>(Sell_Price-Std_Cost)*(1-$D19)*Lost_Sale_Fact*Avg_Dmd*365+NORMSINV($D19)*SQRT(Dmd_StdDev^2*Leadtime+LT_StdDev^2*Avg_Dmd^2)*Std_Cost*Inv_Cost+IF(365/BO$3+Safety_Stock/Avg_Dmd&gt;Plan_Shelf,(365/BO$3+Safety_Stock/Avg_Dmd-Plan_Shelf)*Avg_Dmd*Std_Cost*BO$3,0)+Avg_Dmd*365/BO$3/2*Std_Cost*Inv_Cost+BO$3*Setup</f>
        <v>28876.99257520221</v>
      </c>
      <c r="BP19" s="12">
        <f>(Sell_Price-Std_Cost)*(1-$D19)*Lost_Sale_Fact*Avg_Dmd*365+NORMSINV($D19)*SQRT(Dmd_StdDev^2*Leadtime+LT_StdDev^2*Avg_Dmd^2)*Std_Cost*Inv_Cost+IF(365/BP$3+Safety_Stock/Avg_Dmd&gt;Plan_Shelf,(365/BP$3+Safety_Stock/Avg_Dmd-Plan_Shelf)*Avg_Dmd*Std_Cost*BP$3,0)+Avg_Dmd*365/BP$3/2*Std_Cost*Inv_Cost+BP$3*Setup</f>
        <v>28976.298130757765</v>
      </c>
      <c r="BQ19" s="12">
        <f>(Sell_Price-Std_Cost)*(1-$D19)*Lost_Sale_Fact*Avg_Dmd*365+NORMSINV($D19)*SQRT(Dmd_StdDev^2*Leadtime+LT_StdDev^2*Avg_Dmd^2)*Std_Cost*Inv_Cost+IF(365/BQ$3+Safety_Stock/Avg_Dmd&gt;Plan_Shelf,(365/BQ$3+Safety_Stock/Avg_Dmd-Plan_Shelf)*Avg_Dmd*Std_Cost*BQ$3,0)+Avg_Dmd*365/BQ$3/2*Std_Cost*Inv_Cost+BQ$3*Setup</f>
        <v>29077.163515373148</v>
      </c>
      <c r="BR19" s="12">
        <f>(Sell_Price-Std_Cost)*(1-$D19)*Lost_Sale_Fact*Avg_Dmd*365+NORMSINV($D19)*SQRT(Dmd_StdDev^2*Leadtime+LT_StdDev^2*Avg_Dmd^2)*Std_Cost*Inv_Cost+IF(365/BR$3+Safety_Stock/Avg_Dmd&gt;Plan_Shelf,(365/BR$3+Safety_Stock/Avg_Dmd-Plan_Shelf)*Avg_Dmd*Std_Cost*BR$3,0)+Avg_Dmd*365/BR$3/2*Std_Cost*Inv_Cost+BR$3*Setup</f>
        <v>29179.517827727461</v>
      </c>
      <c r="BS19" s="12">
        <f>(Sell_Price-Std_Cost)*(1-$D19)*Lost_Sale_Fact*Avg_Dmd*365+NORMSINV($D19)*SQRT(Dmd_StdDev^2*Leadtime+LT_StdDev^2*Avg_Dmd^2)*Std_Cost*Inv_Cost+IF(365/BS$3+Safety_Stock/Avg_Dmd&gt;Plan_Shelf,(365/BS$3+Safety_Stock/Avg_Dmd-Plan_Shelf)*Avg_Dmd*Std_Cost*BS$3,0)+Avg_Dmd*365/BS$3/2*Std_Cost*Inv_Cost+BS$3*Setup</f>
        <v>29283.294399414481</v>
      </c>
      <c r="BT19" s="12">
        <f>(Sell_Price-Std_Cost)*(1-$D19)*Lost_Sale_Fact*Avg_Dmd*365+NORMSINV($D19)*SQRT(Dmd_StdDev^2*Leadtime+LT_StdDev^2*Avg_Dmd^2)*Std_Cost*Inv_Cost+IF(365/BT$3+Safety_Stock/Avg_Dmd&gt;Plan_Shelf,(365/BT$3+Safety_Stock/Avg_Dmd-Plan_Shelf)*Avg_Dmd*Std_Cost*BT$3,0)+Avg_Dmd*365/BT$3/2*Std_Cost*Inv_Cost+BT$3*Setup</f>
        <v>29388.430483698939</v>
      </c>
      <c r="BU19" s="12">
        <f>(Sell_Price-Std_Cost)*(1-$D19)*Lost_Sale_Fact*Avg_Dmd*365+NORMSINV($D19)*SQRT(Dmd_StdDev^2*Leadtime+LT_StdDev^2*Avg_Dmd^2)*Std_Cost*Inv_Cost+IF(365/BU$3+Safety_Stock/Avg_Dmd&gt;Plan_Shelf,(365/BU$3+Safety_Stock/Avg_Dmd-Plan_Shelf)*Avg_Dmd*Std_Cost*BU$3,0)+Avg_Dmd*365/BU$3/2*Std_Cost*Inv_Cost+BU$3*Setup</f>
        <v>29494.866971337473</v>
      </c>
      <c r="BV19" s="12">
        <f>(Sell_Price-Std_Cost)*(1-$D19)*Lost_Sale_Fact*Avg_Dmd*365+NORMSINV($D19)*SQRT(Dmd_StdDev^2*Leadtime+LT_StdDev^2*Avg_Dmd^2)*Std_Cost*Inv_Cost+IF(365/BV$3+Safety_Stock/Avg_Dmd&gt;Plan_Shelf,(365/BV$3+Safety_Stock/Avg_Dmd-Plan_Shelf)*Avg_Dmd*Std_Cost*BV$3,0)+Avg_Dmd*365/BV$3/2*Std_Cost*Inv_Cost+BV$3*Setup</f>
        <v>29602.548130757765</v>
      </c>
      <c r="BW19" s="12">
        <f>(Sell_Price-Std_Cost)*(1-$D19)*Lost_Sale_Fact*Avg_Dmd*365+NORMSINV($D19)*SQRT(Dmd_StdDev^2*Leadtime+LT_StdDev^2*Avg_Dmd^2)*Std_Cost*Inv_Cost+IF(365/BW$3+Safety_Stock/Avg_Dmd&gt;Plan_Shelf,(365/BW$3+Safety_Stock/Avg_Dmd-Plan_Shelf)*Avg_Dmd*Std_Cost*BW$3,0)+Avg_Dmd*365/BW$3/2*Std_Cost*Inv_Cost+BW$3*Setup</f>
        <v>29711.421370194385</v>
      </c>
      <c r="BX19" s="12">
        <f>(Sell_Price-Std_Cost)*(1-$D19)*Lost_Sale_Fact*Avg_Dmd*365+NORMSINV($D19)*SQRT(Dmd_StdDev^2*Leadtime+LT_StdDev^2*Avg_Dmd^2)*Std_Cost*Inv_Cost+IF(365/BX$3+Safety_Stock/Avg_Dmd&gt;Plan_Shelf,(365/BX$3+Safety_Stock/Avg_Dmd-Plan_Shelf)*Avg_Dmd*Std_Cost*BX$3,0)+Avg_Dmd*365/BX$3/2*Std_Cost*Inv_Cost+BX$3*Setup</f>
        <v>29821.437019646655</v>
      </c>
      <c r="BY19" s="12">
        <f>(Sell_Price-Std_Cost)*(1-$D19)*Lost_Sale_Fact*Avg_Dmd*365+NORMSINV($D19)*SQRT(Dmd_StdDev^2*Leadtime+LT_StdDev^2*Avg_Dmd^2)*Std_Cost*Inv_Cost+IF(365/BY$3+Safety_Stock/Avg_Dmd&gt;Plan_Shelf,(365/BY$3+Safety_Stock/Avg_Dmd-Plan_Shelf)*Avg_Dmd*Std_Cost*BY$3,0)+Avg_Dmd*365/BY$3/2*Std_Cost*Inv_Cost+BY$3*Setup</f>
        <v>29932.548130757765</v>
      </c>
      <c r="BZ19" s="12">
        <f>(Sell_Price-Std_Cost)*(1-$D19)*Lost_Sale_Fact*Avg_Dmd*365+NORMSINV($D19)*SQRT(Dmd_StdDev^2*Leadtime+LT_StdDev^2*Avg_Dmd^2)*Std_Cost*Inv_Cost+IF(365/BZ$3+Safety_Stock/Avg_Dmd&gt;Plan_Shelf,(365/BZ$3+Safety_Stock/Avg_Dmd-Plan_Shelf)*Avg_Dmd*Std_Cost*BZ$3,0)+Avg_Dmd*365/BZ$3/2*Std_Cost*Inv_Cost+BZ$3*Setup</f>
        <v>30044.710292919928</v>
      </c>
      <c r="CA19" s="12">
        <f>(Sell_Price-Std_Cost)*(1-$D19)*Lost_Sale_Fact*Avg_Dmd*365+NORMSINV($D19)*SQRT(Dmd_StdDev^2*Leadtime+LT_StdDev^2*Avg_Dmd^2)*Std_Cost*Inv_Cost+IF(365/CA$3+Safety_Stock/Avg_Dmd&gt;Plan_Shelf,(365/CA$3+Safety_Stock/Avg_Dmd-Plan_Shelf)*Avg_Dmd*Std_Cost*CA$3,0)+Avg_Dmd*365/CA$3/2*Std_Cost*Inv_Cost+CA$3*Setup</f>
        <v>30157.881464091097</v>
      </c>
      <c r="CB19" s="12">
        <f>(Sell_Price-Std_Cost)*(1-$D19)*Lost_Sale_Fact*Avg_Dmd*365+NORMSINV($D19)*SQRT(Dmd_StdDev^2*Leadtime+LT_StdDev^2*Avg_Dmd^2)*Std_Cost*Inv_Cost+IF(365/CB$3+Safety_Stock/Avg_Dmd&gt;Plan_Shelf,(365/CB$3+Safety_Stock/Avg_Dmd-Plan_Shelf)*Avg_Dmd*Std_Cost*CB$3,0)+Avg_Dmd*365/CB$3/2*Std_Cost*Inv_Cost+CB$3*Setup</f>
        <v>30272.021814968291</v>
      </c>
      <c r="CC19" s="12">
        <f>(Sell_Price-Std_Cost)*(1-$D19)*Lost_Sale_Fact*Avg_Dmd*365+NORMSINV($D19)*SQRT(Dmd_StdDev^2*Leadtime+LT_StdDev^2*Avg_Dmd^2)*Std_Cost*Inv_Cost+IF(365/CC$3+Safety_Stock/Avg_Dmd&gt;Plan_Shelf,(365/CC$3+Safety_Stock/Avg_Dmd-Plan_Shelf)*Avg_Dmd*Std_Cost*CC$3,0)+Avg_Dmd*365/CC$3/2*Std_Cost*Inv_Cost+CC$3*Setup</f>
        <v>30387.093585303221</v>
      </c>
      <c r="CD19" s="12">
        <f>(Sell_Price-Std_Cost)*(1-$D19)*Lost_Sale_Fact*Avg_Dmd*365+NORMSINV($D19)*SQRT(Dmd_StdDev^2*Leadtime+LT_StdDev^2*Avg_Dmd^2)*Std_Cost*Inv_Cost+IF(365/CD$3+Safety_Stock/Avg_Dmd&gt;Plan_Shelf,(365/CD$3+Safety_Stock/Avg_Dmd-Plan_Shelf)*Avg_Dmd*Std_Cost*CD$3,0)+Avg_Dmd*365/CD$3/2*Std_Cost*Inv_Cost+CD$3*Setup</f>
        <v>30503.060951270585</v>
      </c>
      <c r="CE19" s="12">
        <f>(Sell_Price-Std_Cost)*(1-$D19)*Lost_Sale_Fact*Avg_Dmd*365+NORMSINV($D19)*SQRT(Dmd_StdDev^2*Leadtime+LT_StdDev^2*Avg_Dmd^2)*Std_Cost*Inv_Cost+IF(365/CE$3+Safety_Stock/Avg_Dmd&gt;Plan_Shelf,(365/CE$3+Safety_Stock/Avg_Dmd-Plan_Shelf)*Avg_Dmd*Std_Cost*CE$3,0)+Avg_Dmd*365/CE$3/2*Std_Cost*Inv_Cost+CE$3*Setup</f>
        <v>30619.889902909665</v>
      </c>
      <c r="CF19" s="12">
        <f>(Sell_Price-Std_Cost)*(1-$D19)*Lost_Sale_Fact*Avg_Dmd*365+NORMSINV($D19)*SQRT(Dmd_StdDev^2*Leadtime+LT_StdDev^2*Avg_Dmd^2)*Std_Cost*Inv_Cost+IF(365/CF$3+Safety_Stock/Avg_Dmd&gt;Plan_Shelf,(365/CF$3+Safety_Stock/Avg_Dmd-Plan_Shelf)*Avg_Dmd*Std_Cost*CF$3,0)+Avg_Dmd*365/CF$3/2*Std_Cost*Inv_Cost+CF$3*Setup</f>
        <v>30737.548130757765</v>
      </c>
      <c r="CG19" s="12">
        <f>(Sell_Price-Std_Cost)*(1-$D19)*Lost_Sale_Fact*Avg_Dmd*365+NORMSINV($D19)*SQRT(Dmd_StdDev^2*Leadtime+LT_StdDev^2*Avg_Dmd^2)*Std_Cost*Inv_Cost+IF(365/CG$3+Safety_Stock/Avg_Dmd&gt;Plan_Shelf,(365/CG$3+Safety_Stock/Avg_Dmd-Plan_Shelf)*Avg_Dmd*Std_Cost*CG$3,0)+Avg_Dmd*365/CG$3/2*Std_Cost*Inv_Cost+CG$3*Setup</f>
        <v>30856.00492088122</v>
      </c>
      <c r="CH19" s="12">
        <f>(Sell_Price-Std_Cost)*(1-$D19)*Lost_Sale_Fact*Avg_Dmd*365+NORMSINV($D19)*SQRT(Dmd_StdDev^2*Leadtime+LT_StdDev^2*Avg_Dmd^2)*Std_Cost*Inv_Cost+IF(365/CH$3+Safety_Stock/Avg_Dmd&gt;Plan_Shelf,(365/CH$3+Safety_Stock/Avg_Dmd-Plan_Shelf)*Avg_Dmd*Std_Cost*CH$3,0)+Avg_Dmd*365/CH$3/2*Std_Cost*Inv_Cost+CH$3*Setup</f>
        <v>30975.231057587032</v>
      </c>
      <c r="CI19" s="12">
        <f>(Sell_Price-Std_Cost)*(1-$D19)*Lost_Sale_Fact*Avg_Dmd*365+NORMSINV($D19)*SQRT(Dmd_StdDev^2*Leadtime+LT_StdDev^2*Avg_Dmd^2)*Std_Cost*Inv_Cost+IF(365/CI$3+Safety_Stock/Avg_Dmd&gt;Plan_Shelf,(365/CI$3+Safety_Stock/Avg_Dmd-Plan_Shelf)*Avg_Dmd*Std_Cost*CI$3,0)+Avg_Dmd*365/CI$3/2*Std_Cost*Inv_Cost+CI$3*Setup</f>
        <v>31095.198733167403</v>
      </c>
      <c r="CJ19" s="12">
        <f>(Sell_Price-Std_Cost)*(1-$D19)*Lost_Sale_Fact*Avg_Dmd*365+NORMSINV($D19)*SQRT(Dmd_StdDev^2*Leadtime+LT_StdDev^2*Avg_Dmd^2)*Std_Cost*Inv_Cost+IF(365/CJ$3+Safety_Stock/Avg_Dmd&gt;Plan_Shelf,(365/CJ$3+Safety_Stock/Avg_Dmd-Plan_Shelf)*Avg_Dmd*Std_Cost*CJ$3,0)+Avg_Dmd*365/CJ$3/2*Std_Cost*Inv_Cost+CJ$3*Setup</f>
        <v>31215.881464091097</v>
      </c>
      <c r="CK19" s="12">
        <f>(Sell_Price-Std_Cost)*(1-$D19)*Lost_Sale_Fact*Avg_Dmd*365+NORMSINV($D19)*SQRT(Dmd_StdDev^2*Leadtime+LT_StdDev^2*Avg_Dmd^2)*Std_Cost*Inv_Cost+IF(365/CK$3+Safety_Stock/Avg_Dmd&gt;Plan_Shelf,(365/CK$3+Safety_Stock/Avg_Dmd-Plan_Shelf)*Avg_Dmd*Std_Cost*CK$3,0)+Avg_Dmd*365/CK$3/2*Std_Cost*Inv_Cost+CK$3*Setup</f>
        <v>31337.254013110705</v>
      </c>
      <c r="CL19" s="12">
        <f>(Sell_Price-Std_Cost)*(1-$D19)*Lost_Sale_Fact*Avg_Dmd*365+NORMSINV($D19)*SQRT(Dmd_StdDev^2*Leadtime+LT_StdDev^2*Avg_Dmd^2)*Std_Cost*Inv_Cost+IF(365/CL$3+Safety_Stock/Avg_Dmd&gt;Plan_Shelf,(365/CL$3+Safety_Stock/Avg_Dmd-Plan_Shelf)*Avg_Dmd*Std_Cost*CL$3,0)+Avg_Dmd*365/CL$3/2*Std_Cost*Inv_Cost+CL$3*Setup</f>
        <v>31459.292316804276</v>
      </c>
      <c r="CM19" s="12">
        <f>(Sell_Price-Std_Cost)*(1-$D19)*Lost_Sale_Fact*Avg_Dmd*365+NORMSINV($D19)*SQRT(Dmd_StdDev^2*Leadtime+LT_StdDev^2*Avg_Dmd^2)*Std_Cost*Inv_Cost+IF(365/CM$3+Safety_Stock/Avg_Dmd&gt;Plan_Shelf,(365/CM$3+Safety_Stock/Avg_Dmd-Plan_Shelf)*Avg_Dmd*Std_Cost*CM$3,0)+Avg_Dmd*365/CM$3/2*Std_Cost*Inv_Cost+CM$3*Setup</f>
        <v>31581.973418114088</v>
      </c>
      <c r="CN19" s="12">
        <f>(Sell_Price-Std_Cost)*(1-$D19)*Lost_Sale_Fact*Avg_Dmd*365+NORMSINV($D19)*SQRT(Dmd_StdDev^2*Leadtime+LT_StdDev^2*Avg_Dmd^2)*Std_Cost*Inv_Cost+IF(365/CN$3+Safety_Stock/Avg_Dmd&gt;Plan_Shelf,(365/CN$3+Safety_Stock/Avg_Dmd-Plan_Shelf)*Avg_Dmd*Std_Cost*CN$3,0)+Avg_Dmd*365/CN$3/2*Std_Cost*Inv_Cost+CN$3*Setup</f>
        <v>31705.275403485037</v>
      </c>
      <c r="CO19" s="12">
        <f>(Sell_Price-Std_Cost)*(1-$D19)*Lost_Sale_Fact*Avg_Dmd*365+NORMSINV($D19)*SQRT(Dmd_StdDev^2*Leadtime+LT_StdDev^2*Avg_Dmd^2)*Std_Cost*Inv_Cost+IF(365/CO$3+Safety_Stock/Avg_Dmd&gt;Plan_Shelf,(365/CO$3+Safety_Stock/Avg_Dmd-Plan_Shelf)*Avg_Dmd*Std_Cost*CO$3,0)+Avg_Dmd*365/CO$3/2*Std_Cost*Inv_Cost+CO$3*Setup</f>
        <v>31829.17734424091</v>
      </c>
      <c r="CP19" s="12">
        <f>(Sell_Price-Std_Cost)*(1-$D19)*Lost_Sale_Fact*Avg_Dmd*365+NORMSINV($D19)*SQRT(Dmd_StdDev^2*Leadtime+LT_StdDev^2*Avg_Dmd^2)*Std_Cost*Inv_Cost+IF(365/CP$3+Safety_Stock/Avg_Dmd&gt;Plan_Shelf,(365/CP$3+Safety_Stock/Avg_Dmd-Plan_Shelf)*Avg_Dmd*Std_Cost*CP$3,0)+Avg_Dmd*365/CP$3/2*Std_Cost*Inv_Cost+CP$3*Setup</f>
        <v>31953.659241868874</v>
      </c>
      <c r="CQ19" s="12">
        <f>(Sell_Price-Std_Cost)*(1-$D19)*Lost_Sale_Fact*Avg_Dmd*365+NORMSINV($D19)*SQRT(Dmd_StdDev^2*Leadtime+LT_StdDev^2*Avg_Dmd^2)*Std_Cost*Inv_Cost+IF(365/CQ$3+Safety_Stock/Avg_Dmd&gt;Plan_Shelf,(365/CQ$3+Safety_Stock/Avg_Dmd-Plan_Shelf)*Avg_Dmd*Std_Cost*CQ$3,0)+Avg_Dmd*365/CQ$3/2*Std_Cost*Inv_Cost+CQ$3*Setup</f>
        <v>32078.701976911609</v>
      </c>
      <c r="CR19" s="12">
        <f>(Sell_Price-Std_Cost)*(1-$D19)*Lost_Sale_Fact*Avg_Dmd*365+NORMSINV($D19)*SQRT(Dmd_StdDev^2*Leadtime+LT_StdDev^2*Avg_Dmd^2)*Std_Cost*Inv_Cost+IF(365/CR$3+Safety_Stock/Avg_Dmd&gt;Plan_Shelf,(365/CR$3+Safety_Stock/Avg_Dmd-Plan_Shelf)*Avg_Dmd*Std_Cost*CR$3,0)+Avg_Dmd*365/CR$3/2*Std_Cost*Inv_Cost+CR$3*Setup</f>
        <v>32204.287261192549</v>
      </c>
      <c r="CS19" s="12">
        <f>(Sell_Price-Std_Cost)*(1-$D19)*Lost_Sale_Fact*Avg_Dmd*365+NORMSINV($D19)*SQRT(Dmd_StdDev^2*Leadtime+LT_StdDev^2*Avg_Dmd^2)*Std_Cost*Inv_Cost+IF(365/CS$3+Safety_Stock/Avg_Dmd&gt;Plan_Shelf,(365/CS$3+Safety_Stock/Avg_Dmd-Plan_Shelf)*Avg_Dmd*Std_Cost*CS$3,0)+Avg_Dmd*365/CS$3/2*Std_Cost*Inv_Cost+CS$3*Setup</f>
        <v>32330.397593123358</v>
      </c>
      <c r="CT19" s="12">
        <f>(Sell_Price-Std_Cost)*(1-$D19)*Lost_Sale_Fact*Avg_Dmd*365+NORMSINV($D19)*SQRT(Dmd_StdDev^2*Leadtime+LT_StdDev^2*Avg_Dmd^2)*Std_Cost*Inv_Cost+IF(365/CT$3+Safety_Stock/Avg_Dmd&gt;Plan_Shelf,(365/CT$3+Safety_Stock/Avg_Dmd-Plan_Shelf)*Avg_Dmd*Std_Cost*CT$3,0)+Avg_Dmd*365/CT$3/2*Std_Cost*Inv_Cost+CT$3*Setup</f>
        <v>32457.016215864147</v>
      </c>
      <c r="CU19" s="12">
        <f>(Sell_Price-Std_Cost)*(1-$D19)*Lost_Sale_Fact*Avg_Dmd*365+NORMSINV($D19)*SQRT(Dmd_StdDev^2*Leadtime+LT_StdDev^2*Avg_Dmd^2)*Std_Cost*Inv_Cost+IF(365/CU$3+Safety_Stock/Avg_Dmd&gt;Plan_Shelf,(365/CU$3+Safety_Stock/Avg_Dmd-Plan_Shelf)*Avg_Dmd*Std_Cost*CU$3,0)+Avg_Dmd*365/CU$3/2*Std_Cost*Inv_Cost+CU$3*Setup</f>
        <v>32584.127078126185</v>
      </c>
      <c r="CV19" s="12">
        <f>(Sell_Price-Std_Cost)*(1-$D19)*Lost_Sale_Fact*Avg_Dmd*365+NORMSINV($D19)*SQRT(Dmd_StdDev^2*Leadtime+LT_StdDev^2*Avg_Dmd^2)*Std_Cost*Inv_Cost+IF(365/CV$3+Safety_Stock/Avg_Dmd&gt;Plan_Shelf,(365/CV$3+Safety_Stock/Avg_Dmd-Plan_Shelf)*Avg_Dmd*Std_Cost*CV$3,0)+Avg_Dmd*365/CV$3/2*Std_Cost*Inv_Cost+CV$3*Setup</f>
        <v>32711.714797424433</v>
      </c>
      <c r="CW19" s="12">
        <f>(Sell_Price-Std_Cost)*(1-$D19)*Lost_Sale_Fact*Avg_Dmd*365+NORMSINV($D19)*SQRT(Dmd_StdDev^2*Leadtime+LT_StdDev^2*Avg_Dmd^2)*Std_Cost*Inv_Cost+IF(365/CW$3+Safety_Stock/Avg_Dmd&gt;Plan_Shelf,(365/CW$3+Safety_Stock/Avg_Dmd-Plan_Shelf)*Avg_Dmd*Std_Cost*CW$3,0)+Avg_Dmd*365/CW$3/2*Std_Cost*Inv_Cost+CW$3*Setup</f>
        <v>32839.764625603129</v>
      </c>
      <c r="CX19" s="12">
        <f>(Sell_Price-Std_Cost)*(1-$D19)*Lost_Sale_Fact*Avg_Dmd*365+NORMSINV($D19)*SQRT(Dmd_StdDev^2*Leadtime+LT_StdDev^2*Avg_Dmd^2)*Std_Cost*Inv_Cost+IF(365/CX$3+Safety_Stock/Avg_Dmd&gt;Plan_Shelf,(365/CX$3+Safety_Stock/Avg_Dmd-Plan_Shelf)*Avg_Dmd*Std_Cost*CX$3,0)+Avg_Dmd*365/CX$3/2*Std_Cost*Inv_Cost+CX$3*Setup</f>
        <v>32968.262416472047</v>
      </c>
      <c r="CY19" s="12">
        <f>(Sell_Price-Std_Cost)*(1-$D19)*Lost_Sale_Fact*Avg_Dmd*365+NORMSINV($D19)*SQRT(Dmd_StdDev^2*Leadtime+LT_StdDev^2*Avg_Dmd^2)*Std_Cost*Inv_Cost+IF(365/CY$3+Safety_Stock/Avg_Dmd&gt;Plan_Shelf,(365/CY$3+Safety_Stock/Avg_Dmd-Plan_Shelf)*Avg_Dmd*Std_Cost*CY$3,0)+Avg_Dmd*365/CY$3/2*Std_Cost*Inv_Cost+CY$3*Setup</f>
        <v>33097.194595404231</v>
      </c>
      <c r="CZ19" s="12">
        <f>(Sell_Price-Std_Cost)*(1-$D19)*Lost_Sale_Fact*Avg_Dmd*365+NORMSINV($D19)*SQRT(Dmd_StdDev^2*Leadtime+LT_StdDev^2*Avg_Dmd^2)*Std_Cost*Inv_Cost+IF(365/CZ$3+Safety_Stock/Avg_Dmd&gt;Plan_Shelf,(365/CZ$3+Safety_Stock/Avg_Dmd-Plan_Shelf)*Avg_Dmd*Std_Cost*CZ$3,0)+Avg_Dmd*365/CZ$3/2*Std_Cost*Inv_Cost+CZ$3*Setup</f>
        <v>33226.548130757765</v>
      </c>
      <c r="DA19" s="28">
        <f t="shared" si="0"/>
        <v>27256.872455082088</v>
      </c>
      <c r="DB19" s="43">
        <f t="shared" si="1"/>
        <v>0.98399999999999999</v>
      </c>
      <c r="DD19" s="40"/>
    </row>
    <row r="20" spans="1:108" ht="14.1" customHeight="1" x14ac:dyDescent="0.5">
      <c r="A20" s="53"/>
      <c r="B20" s="52"/>
      <c r="C20" s="52"/>
      <c r="D20" s="9">
        <v>0.98299999999999998</v>
      </c>
      <c r="E20" s="12">
        <f>(Sell_Price-Std_Cost)*(1-$D20)*Lost_Sale_Fact*Avg_Dmd*365+NORMSINV($D20)*SQRT(Dmd_StdDev^2*Leadtime+LT_StdDev^2*Avg_Dmd^2)*Std_Cost*Inv_Cost+IF(365/E$3+Safety_Stock/Avg_Dmd&gt;Plan_Shelf,(365/E$3+Safety_Stock/Avg_Dmd-Plan_Shelf)*Avg_Dmd*Std_Cost*E$3,0)+Avg_Dmd*365/E$3/2*Std_Cost*Inv_Cost+E$3*Setup</f>
        <v>1327548.5480952377</v>
      </c>
      <c r="F20" s="12">
        <f>(Sell_Price-Std_Cost)*(1-$D20)*Lost_Sale_Fact*Avg_Dmd*365+NORMSINV($D20)*SQRT(Dmd_StdDev^2*Leadtime+LT_StdDev^2*Avg_Dmd^2)*Std_Cost*Inv_Cost+IF(365/F$3+Safety_Stock/Avg_Dmd&gt;Plan_Shelf,(365/F$3+Safety_Stock/Avg_Dmd-Plan_Shelf)*Avg_Dmd*Std_Cost*F$3,0)+Avg_Dmd*365/F$3/2*Std_Cost*Inv_Cost+F$3*Setup</f>
        <v>1164394.7109292301</v>
      </c>
      <c r="G20" s="12">
        <f>(Sell_Price-Std_Cost)*(1-$D20)*Lost_Sale_Fact*Avg_Dmd*365+NORMSINV($D20)*SQRT(Dmd_StdDev^2*Leadtime+LT_StdDev^2*Avg_Dmd^2)*Std_Cost*Inv_Cost+IF(365/G$3+Safety_Stock/Avg_Dmd&gt;Plan_Shelf,(365/G$3+Safety_Stock/Avg_Dmd-Plan_Shelf)*Avg_Dmd*Std_Cost*G$3,0)+Avg_Dmd*365/G$3/2*Std_Cost*Inv_Cost+G$3*Setup</f>
        <v>1069374.207096556</v>
      </c>
      <c r="H20" s="12">
        <f>(Sell_Price-Std_Cost)*(1-$D20)*Lost_Sale_Fact*Avg_Dmd*365+NORMSINV($D20)*SQRT(Dmd_StdDev^2*Leadtime+LT_StdDev^2*Avg_Dmd^2)*Std_Cost*Inv_Cost+IF(365/H$3+Safety_Stock/Avg_Dmd&gt;Plan_Shelf,(365/H$3+Safety_Stock/Avg_Dmd-Plan_Shelf)*Avg_Dmd*Std_Cost*H$3,0)+Avg_Dmd*365/H$3/2*Std_Cost*Inv_Cost+H$3*Setup</f>
        <v>991387.0365972151</v>
      </c>
      <c r="I20" s="12">
        <f>(Sell_Price-Std_Cost)*(1-$D20)*Lost_Sale_Fact*Avg_Dmd*365+NORMSINV($D20)*SQRT(Dmd_StdDev^2*Leadtime+LT_StdDev^2*Avg_Dmd^2)*Std_Cost*Inv_Cost+IF(365/I$3+Safety_Stock/Avg_Dmd&gt;Plan_Shelf,(365/I$3+Safety_Stock/Avg_Dmd-Plan_Shelf)*Avg_Dmd*Std_Cost*I$3,0)+Avg_Dmd*365/I$3/2*Std_Cost*Inv_Cost+I$3*Setup</f>
        <v>920213.1994312075</v>
      </c>
      <c r="J20" s="12">
        <f>(Sell_Price-Std_Cost)*(1-$D20)*Lost_Sale_Fact*Avg_Dmd*365+NORMSINV($D20)*SQRT(Dmd_StdDev^2*Leadtime+LT_StdDev^2*Avg_Dmd^2)*Std_Cost*Inv_Cost+IF(365/J$3+Safety_Stock/Avg_Dmd&gt;Plan_Shelf,(365/J$3+Safety_Stock/Avg_Dmd-Plan_Shelf)*Avg_Dmd*Std_Cost*J$3,0)+Avg_Dmd*365/J$3/2*Std_Cost*Inv_Cost+J$3*Setup</f>
        <v>852446.02893186652</v>
      </c>
      <c r="K20" s="12">
        <f>(Sell_Price-Std_Cost)*(1-$D20)*Lost_Sale_Fact*Avg_Dmd*365+NORMSINV($D20)*SQRT(Dmd_StdDev^2*Leadtime+LT_StdDev^2*Avg_Dmd^2)*Std_Cost*Inv_Cost+IF(365/K$3+Safety_Stock/Avg_Dmd&gt;Plan_Shelf,(365/K$3+Safety_Stock/Avg_Dmd-Plan_Shelf)*Avg_Dmd*Std_Cost*K$3,0)+Avg_Dmd*365/K$3/2*Std_Cost*Inv_Cost+K$3*Setup</f>
        <v>786625.5250991924</v>
      </c>
      <c r="L20" s="12">
        <f>(Sell_Price-Std_Cost)*(1-$D20)*Lost_Sale_Fact*Avg_Dmd*365+NORMSINV($D20)*SQRT(Dmd_StdDev^2*Leadtime+LT_StdDev^2*Avg_Dmd^2)*Std_Cost*Inv_Cost+IF(365/L$3+Safety_Stock/Avg_Dmd&gt;Plan_Shelf,(365/L$3+Safety_Stock/Avg_Dmd-Plan_Shelf)*Avg_Dmd*Std_Cost*L$3,0)+Avg_Dmd*365/L$3/2*Std_Cost*Inv_Cost+L$3*Setup</f>
        <v>722021.68793318479</v>
      </c>
      <c r="M20" s="12">
        <f>(Sell_Price-Std_Cost)*(1-$D20)*Lost_Sale_Fact*Avg_Dmd*365+NORMSINV($D20)*SQRT(Dmd_StdDev^2*Leadtime+LT_StdDev^2*Avg_Dmd^2)*Std_Cost*Inv_Cost+IF(365/M$3+Safety_Stock/Avg_Dmd&gt;Plan_Shelf,(365/M$3+Safety_Stock/Avg_Dmd-Plan_Shelf)*Avg_Dmd*Std_Cost*M$3,0)+Avg_Dmd*365/M$3/2*Std_Cost*Inv_Cost+M$3*Setup</f>
        <v>658228.96187828842</v>
      </c>
      <c r="N20" s="12">
        <f>(Sell_Price-Std_Cost)*(1-$D20)*Lost_Sale_Fact*Avg_Dmd*365+NORMSINV($D20)*SQRT(Dmd_StdDev^2*Leadtime+LT_StdDev^2*Avg_Dmd^2)*Std_Cost*Inv_Cost+IF(365/N$3+Safety_Stock/Avg_Dmd&gt;Plan_Shelf,(365/N$3+Safety_Stock/Avg_Dmd-Plan_Shelf)*Avg_Dmd*Std_Cost*N$3,0)+Avg_Dmd*365/N$3/2*Std_Cost*Inv_Cost+N$3*Setup</f>
        <v>595004.01360116969</v>
      </c>
      <c r="O20" s="12">
        <f>(Sell_Price-Std_Cost)*(1-$D20)*Lost_Sale_Fact*Avg_Dmd*365+NORMSINV($D20)*SQRT(Dmd_StdDev^2*Leadtime+LT_StdDev^2*Avg_Dmd^2)*Std_Cost*Inv_Cost+IF(365/O$3+Safety_Stock/Avg_Dmd&gt;Plan_Shelf,(365/O$3+Safety_Stock/Avg_Dmd-Plan_Shelf)*Avg_Dmd*Std_Cost*O$3,0)+Avg_Dmd*365/O$3/2*Std_Cost*Inv_Cost+O$3*Setup</f>
        <v>532191.9946169802</v>
      </c>
      <c r="P20" s="12">
        <f>(Sell_Price-Std_Cost)*(1-$D20)*Lost_Sale_Fact*Avg_Dmd*365+NORMSINV($D20)*SQRT(Dmd_StdDev^2*Leadtime+LT_StdDev^2*Avg_Dmd^2)*Std_Cost*Inv_Cost+IF(365/P$3+Safety_Stock/Avg_Dmd&gt;Plan_Shelf,(365/P$3+Safety_Stock/Avg_Dmd-Plan_Shelf)*Avg_Dmd*Std_Cost*P$3,0)+Avg_Dmd*365/P$3/2*Std_Cost*Inv_Cost+P$3*Setup</f>
        <v>469689.67260248796</v>
      </c>
      <c r="Q20" s="12">
        <f>(Sell_Price-Std_Cost)*(1-$D20)*Lost_Sale_Fact*Avg_Dmd*365+NORMSINV($D20)*SQRT(Dmd_StdDev^2*Leadtime+LT_StdDev^2*Avg_Dmd^2)*Std_Cost*Inv_Cost+IF(365/Q$3+Safety_Stock/Avg_Dmd&gt;Plan_Shelf,(365/Q$3+Safety_Stock/Avg_Dmd-Plan_Shelf)*Avg_Dmd*Std_Cost*Q$3,0)+Avg_Dmd*365/Q$3/2*Std_Cost*Inv_Cost+Q$3*Setup</f>
        <v>407425.57902622398</v>
      </c>
      <c r="R20" s="12">
        <f>(Sell_Price-Std_Cost)*(1-$D20)*Lost_Sale_Fact*Avg_Dmd*365+NORMSINV($D20)*SQRT(Dmd_StdDev^2*Leadtime+LT_StdDev^2*Avg_Dmd^2)*Std_Cost*Inv_Cost+IF(365/R$3+Safety_Stock/Avg_Dmd&gt;Plan_Shelf,(365/R$3+Safety_Stock/Avg_Dmd-Plan_Shelf)*Avg_Dmd*Std_Cost*R$3,0)+Avg_Dmd*365/R$3/2*Std_Cost*Inv_Cost+R$3*Setup</f>
        <v>345348.66493713955</v>
      </c>
      <c r="S20" s="12">
        <f>(Sell_Price-Std_Cost)*(1-$D20)*Lost_Sale_Fact*Avg_Dmd*365+NORMSINV($D20)*SQRT(Dmd_StdDev^2*Leadtime+LT_StdDev^2*Avg_Dmd^2)*Std_Cost*Inv_Cost+IF(365/S$3+Safety_Stock/Avg_Dmd&gt;Plan_Shelf,(365/S$3+Safety_Stock/Avg_Dmd-Plan_Shelf)*Avg_Dmd*Std_Cost*S$3,0)+Avg_Dmd*365/S$3/2*Std_Cost*Inv_Cost+S$3*Setup</f>
        <v>283421.49443779857</v>
      </c>
      <c r="T20" s="12">
        <f>(Sell_Price-Std_Cost)*(1-$D20)*Lost_Sale_Fact*Avg_Dmd*365+NORMSINV($D20)*SQRT(Dmd_StdDev^2*Leadtime+LT_StdDev^2*Avg_Dmd^2)*Std_Cost*Inv_Cost+IF(365/T$3+Safety_Stock/Avg_Dmd&gt;Plan_Shelf,(365/T$3+Safety_Stock/Avg_Dmd-Plan_Shelf)*Avg_Dmd*Std_Cost*T$3,0)+Avg_Dmd*365/T$3/2*Std_Cost*Inv_Cost+T$3*Setup</f>
        <v>221615.99060512421</v>
      </c>
      <c r="U20" s="12">
        <f>(Sell_Price-Std_Cost)*(1-$D20)*Lost_Sale_Fact*Avg_Dmd*365+NORMSINV($D20)*SQRT(Dmd_StdDev^2*Leadtime+LT_StdDev^2*Avg_Dmd^2)*Std_Cost*Inv_Cost+IF(365/U$3+Safety_Stock/Avg_Dmd&gt;Plan_Shelf,(365/U$3+Safety_Stock/Avg_Dmd-Plan_Shelf)*Avg_Dmd*Std_Cost*U$3,0)+Avg_Dmd*365/U$3/2*Std_Cost*Inv_Cost+U$3*Setup</f>
        <v>159910.68285088125</v>
      </c>
      <c r="V20" s="12">
        <f>(Sell_Price-Std_Cost)*(1-$D20)*Lost_Sale_Fact*Avg_Dmd*365+NORMSINV($D20)*SQRT(Dmd_StdDev^2*Leadtime+LT_StdDev^2*Avg_Dmd^2)*Std_Cost*Inv_Cost+IF(365/V$3+Safety_Stock/Avg_Dmd&gt;Plan_Shelf,(365/V$3+Safety_Stock/Avg_Dmd-Plan_Shelf)*Avg_Dmd*Std_Cost*V$3,0)+Avg_Dmd*365/V$3/2*Std_Cost*Inv_Cost+V$3*Setup</f>
        <v>98288.871828664676</v>
      </c>
      <c r="W20" s="12">
        <f>(Sell_Price-Std_Cost)*(1-$D20)*Lost_Sale_Fact*Avg_Dmd*365+NORMSINV($D20)*SQRT(Dmd_StdDev^2*Leadtime+LT_StdDev^2*Avg_Dmd^2)*Std_Cost*Inv_Cost+IF(365/W$3+Safety_Stock/Avg_Dmd&gt;Plan_Shelf,(365/W$3+Safety_Stock/Avg_Dmd-Plan_Shelf)*Avg_Dmd*Std_Cost*W$3,0)+Avg_Dmd*365/W$3/2*Std_Cost*Inv_Cost+W$3*Setup</f>
        <v>36737.373843943555</v>
      </c>
      <c r="X20" s="12">
        <f>(Sell_Price-Std_Cost)*(1-$D20)*Lost_Sale_Fact*Avg_Dmd*365+NORMSINV($D20)*SQRT(Dmd_StdDev^2*Leadtime+LT_StdDev^2*Avg_Dmd^2)*Std_Cost*Inv_Cost+IF(365/X$3+Safety_Stock/Avg_Dmd&gt;Plan_Shelf,(365/X$3+Safety_Stock/Avg_Dmd-Plan_Shelf)*Avg_Dmd*Std_Cost*X$3,0)+Avg_Dmd*365/X$3/2*Std_Cost*Inv_Cost+X$3*Setup</f>
        <v>29322.385261245261</v>
      </c>
      <c r="Y20" s="12">
        <f>(Sell_Price-Std_Cost)*(1-$D20)*Lost_Sale_Fact*Avg_Dmd*365+NORMSINV($D20)*SQRT(Dmd_StdDev^2*Leadtime+LT_StdDev^2*Avg_Dmd^2)*Std_Cost*Inv_Cost+IF(365/Y$3+Safety_Stock/Avg_Dmd&gt;Plan_Shelf,(365/Y$3+Safety_Stock/Avg_Dmd-Plan_Shelf)*Avg_Dmd*Std_Cost*Y$3,0)+Avg_Dmd*365/Y$3/2*Std_Cost*Inv_Cost+Y$3*Setup</f>
        <v>28985.718594578593</v>
      </c>
      <c r="Z20" s="12">
        <f>(Sell_Price-Std_Cost)*(1-$D20)*Lost_Sale_Fact*Avg_Dmd*365+NORMSINV($D20)*SQRT(Dmd_StdDev^2*Leadtime+LT_StdDev^2*Avg_Dmd^2)*Std_Cost*Inv_Cost+IF(365/Z$3+Safety_Stock/Avg_Dmd&gt;Plan_Shelf,(365/Z$3+Safety_Stock/Avg_Dmd-Plan_Shelf)*Avg_Dmd*Std_Cost*Z$3,0)+Avg_Dmd*365/Z$3/2*Std_Cost*Inv_Cost+Z$3*Setup</f>
        <v>28693.294352154349</v>
      </c>
      <c r="AA20" s="12">
        <f>(Sell_Price-Std_Cost)*(1-$D20)*Lost_Sale_Fact*Avg_Dmd*365+NORMSINV($D20)*SQRT(Dmd_StdDev^2*Leadtime+LT_StdDev^2*Avg_Dmd^2)*Std_Cost*Inv_Cost+IF(365/AA$3+Safety_Stock/Avg_Dmd&gt;Plan_Shelf,(365/AA$3+Safety_Stock/Avg_Dmd-Plan_Shelf)*Avg_Dmd*Std_Cost*AA$3,0)+Avg_Dmd*365/AA$3/2*Std_Cost*Inv_Cost+AA$3*Setup</f>
        <v>28439.341782984389</v>
      </c>
      <c r="AB20" s="12">
        <f>(Sell_Price-Std_Cost)*(1-$D20)*Lost_Sale_Fact*Avg_Dmd*365+NORMSINV($D20)*SQRT(Dmd_StdDev^2*Leadtime+LT_StdDev^2*Avg_Dmd^2)*Std_Cost*Inv_Cost+IF(365/AB$3+Safety_Stock/Avg_Dmd&gt;Plan_Shelf,(365/AB$3+Safety_Stock/Avg_Dmd-Plan_Shelf)*Avg_Dmd*Std_Cost*AB$3,0)+Avg_Dmd*365/AB$3/2*Std_Cost*Inv_Cost+AB$3*Setup</f>
        <v>28219.051927911925</v>
      </c>
      <c r="AC20" s="12">
        <f>(Sell_Price-Std_Cost)*(1-$D20)*Lost_Sale_Fact*Avg_Dmd*365+NORMSINV($D20)*SQRT(Dmd_StdDev^2*Leadtime+LT_StdDev^2*Avg_Dmd^2)*Std_Cost*Inv_Cost+IF(365/AC$3+Safety_Stock/Avg_Dmd&gt;Plan_Shelf,(365/AC$3+Safety_Stock/Avg_Dmd-Plan_Shelf)*Avg_Dmd*Std_Cost*AC$3,0)+Avg_Dmd*365/AC$3/2*Std_Cost*Inv_Cost+AC$3*Setup</f>
        <v>28028.385261245261</v>
      </c>
      <c r="AD20" s="12">
        <f>(Sell_Price-Std_Cost)*(1-$D20)*Lost_Sale_Fact*Avg_Dmd*365+NORMSINV($D20)*SQRT(Dmd_StdDev^2*Leadtime+LT_StdDev^2*Avg_Dmd^2)*Std_Cost*Inv_Cost+IF(365/AD$3+Safety_Stock/Avg_Dmd&gt;Plan_Shelf,(365/AD$3+Safety_Stock/Avg_Dmd-Plan_Shelf)*Avg_Dmd*Std_Cost*AD$3,0)+Avg_Dmd*365/AD$3/2*Std_Cost*Inv_Cost+AD$3*Setup</f>
        <v>27863.923722783722</v>
      </c>
      <c r="AE20" s="12">
        <f>(Sell_Price-Std_Cost)*(1-$D20)*Lost_Sale_Fact*Avg_Dmd*365+NORMSINV($D20)*SQRT(Dmd_StdDev^2*Leadtime+LT_StdDev^2*Avg_Dmd^2)*Std_Cost*Inv_Cost+IF(365/AE$3+Safety_Stock/Avg_Dmd&gt;Plan_Shelf,(365/AE$3+Safety_Stock/Avg_Dmd-Plan_Shelf)*Avg_Dmd*Std_Cost*AE$3,0)+Avg_Dmd*365/AE$3/2*Std_Cost*Inv_Cost+AE$3*Setup</f>
        <v>27722.755631615633</v>
      </c>
      <c r="AF20" s="12">
        <f>(Sell_Price-Std_Cost)*(1-$D20)*Lost_Sale_Fact*Avg_Dmd*365+NORMSINV($D20)*SQRT(Dmd_StdDev^2*Leadtime+LT_StdDev^2*Avg_Dmd^2)*Std_Cost*Inv_Cost+IF(365/AF$3+Safety_Stock/Avg_Dmd&gt;Plan_Shelf,(365/AF$3+Safety_Stock/Avg_Dmd-Plan_Shelf)*Avg_Dmd*Std_Cost*AF$3,0)+Avg_Dmd*365/AF$3/2*Std_Cost*Inv_Cost+AF$3*Setup</f>
        <v>27602.385261245261</v>
      </c>
      <c r="AG20" s="12">
        <f>(Sell_Price-Std_Cost)*(1-$D20)*Lost_Sale_Fact*Avg_Dmd*365+NORMSINV($D20)*SQRT(Dmd_StdDev^2*Leadtime+LT_StdDev^2*Avg_Dmd^2)*Std_Cost*Inv_Cost+IF(365/AG$3+Safety_Stock/Avg_Dmd&gt;Plan_Shelf,(365/AG$3+Safety_Stock/Avg_Dmd-Plan_Shelf)*Avg_Dmd*Std_Cost*AG$3,0)+Avg_Dmd*365/AG$3/2*Std_Cost*Inv_Cost+AG$3*Setup</f>
        <v>27500.661123314225</v>
      </c>
      <c r="AH20" s="12">
        <f>(Sell_Price-Std_Cost)*(1-$D20)*Lost_Sale_Fact*Avg_Dmd*365+NORMSINV($D20)*SQRT(Dmd_StdDev^2*Leadtime+LT_StdDev^2*Avg_Dmd^2)*Std_Cost*Inv_Cost+IF(365/AH$3+Safety_Stock/Avg_Dmd&gt;Plan_Shelf,(365/AH$3+Safety_Stock/Avg_Dmd-Plan_Shelf)*Avg_Dmd*Std_Cost*AH$3,0)+Avg_Dmd*365/AH$3/2*Std_Cost*Inv_Cost+AH$3*Setup</f>
        <v>27415.718594578593</v>
      </c>
      <c r="AI20" s="12">
        <f>(Sell_Price-Std_Cost)*(1-$D20)*Lost_Sale_Fact*Avg_Dmd*365+NORMSINV($D20)*SQRT(Dmd_StdDev^2*Leadtime+LT_StdDev^2*Avg_Dmd^2)*Std_Cost*Inv_Cost+IF(365/AI$3+Safety_Stock/Avg_Dmd&gt;Plan_Shelf,(365/AI$3+Safety_Stock/Avg_Dmd-Plan_Shelf)*Avg_Dmd*Std_Cost*AI$3,0)+Avg_Dmd*365/AI$3/2*Std_Cost*Inv_Cost+AI$3*Setup</f>
        <v>27345.933648342034</v>
      </c>
      <c r="AJ20" s="12">
        <f>(Sell_Price-Std_Cost)*(1-$D20)*Lost_Sale_Fact*Avg_Dmd*365+NORMSINV($D20)*SQRT(Dmd_StdDev^2*Leadtime+LT_StdDev^2*Avg_Dmd^2)*Std_Cost*Inv_Cost+IF(365/AJ$3+Safety_Stock/Avg_Dmd&gt;Plan_Shelf,(365/AJ$3+Safety_Stock/Avg_Dmd-Plan_Shelf)*Avg_Dmd*Std_Cost*AJ$3,0)+Avg_Dmd*365/AJ$3/2*Std_Cost*Inv_Cost+AJ$3*Setup</f>
        <v>27289.885261245261</v>
      </c>
      <c r="AK20" s="12">
        <f>(Sell_Price-Std_Cost)*(1-$D20)*Lost_Sale_Fact*Avg_Dmd*365+NORMSINV($D20)*SQRT(Dmd_StdDev^2*Leadtime+LT_StdDev^2*Avg_Dmd^2)*Std_Cost*Inv_Cost+IF(365/AK$3+Safety_Stock/Avg_Dmd&gt;Plan_Shelf,(365/AK$3+Safety_Stock/Avg_Dmd-Plan_Shelf)*Avg_Dmd*Std_Cost*AK$3,0)+Avg_Dmd*365/AK$3/2*Std_Cost*Inv_Cost+AK$3*Setup</f>
        <v>27246.324655184653</v>
      </c>
      <c r="AL20" s="12">
        <f>(Sell_Price-Std_Cost)*(1-$D20)*Lost_Sale_Fact*Avg_Dmd*365+NORMSINV($D20)*SQRT(Dmd_StdDev^2*Leadtime+LT_StdDev^2*Avg_Dmd^2)*Std_Cost*Inv_Cost+IF(365/AL$3+Safety_Stock/Avg_Dmd&gt;Plan_Shelf,(365/AL$3+Safety_Stock/Avg_Dmd-Plan_Shelf)*Avg_Dmd*Std_Cost*AL$3,0)+Avg_Dmd*365/AL$3/2*Std_Cost*Inv_Cost+AL$3*Setup</f>
        <v>27214.149967127614</v>
      </c>
      <c r="AM20" s="12">
        <f>(Sell_Price-Std_Cost)*(1-$D20)*Lost_Sale_Fact*Avg_Dmd*365+NORMSINV($D20)*SQRT(Dmd_StdDev^2*Leadtime+LT_StdDev^2*Avg_Dmd^2)*Std_Cost*Inv_Cost+IF(365/AM$3+Safety_Stock/Avg_Dmd&gt;Plan_Shelf,(365/AM$3+Safety_Stock/Avg_Dmd-Plan_Shelf)*Avg_Dmd*Std_Cost*AM$3,0)+Avg_Dmd*365/AM$3/2*Std_Cost*Inv_Cost+AM$3*Setup</f>
        <v>27192.385261245261</v>
      </c>
      <c r="AN20" s="12">
        <f>(Sell_Price-Std_Cost)*(1-$D20)*Lost_Sale_Fact*Avg_Dmd*365+NORMSINV($D20)*SQRT(Dmd_StdDev^2*Leadtime+LT_StdDev^2*Avg_Dmd^2)*Std_Cost*Inv_Cost+IF(365/AN$3+Safety_Stock/Avg_Dmd&gt;Plan_Shelf,(365/AN$3+Safety_Stock/Avg_Dmd-Plan_Shelf)*Avg_Dmd*Std_Cost*AN$3,0)+Avg_Dmd*365/AN$3/2*Std_Cost*Inv_Cost+AN$3*Setup</f>
        <v>27180.163039023038</v>
      </c>
      <c r="AO20" s="12">
        <f>(Sell_Price-Std_Cost)*(1-$D20)*Lost_Sale_Fact*Avg_Dmd*365+NORMSINV($D20)*SQRT(Dmd_StdDev^2*Leadtime+LT_StdDev^2*Avg_Dmd^2)*Std_Cost*Inv_Cost+IF(365/AO$3+Safety_Stock/Avg_Dmd&gt;Plan_Shelf,(365/AO$3+Safety_Stock/Avg_Dmd-Plan_Shelf)*Avg_Dmd*Std_Cost*AO$3,0)+Avg_Dmd*365/AO$3/2*Std_Cost*Inv_Cost+AO$3*Setup</f>
        <v>27176.709585569584</v>
      </c>
      <c r="AP20" s="12">
        <f>(Sell_Price-Std_Cost)*(1-$D20)*Lost_Sale_Fact*Avg_Dmd*365+NORMSINV($D20)*SQRT(Dmd_StdDev^2*Leadtime+LT_StdDev^2*Avg_Dmd^2)*Std_Cost*Inv_Cost+IF(365/AP$3+Safety_Stock/Avg_Dmd&gt;Plan_Shelf,(365/AP$3+Safety_Stock/Avg_Dmd-Plan_Shelf)*Avg_Dmd*Std_Cost*AP$3,0)+Avg_Dmd*365/AP$3/2*Std_Cost*Inv_Cost+AP$3*Setup</f>
        <v>27181.332629666314</v>
      </c>
      <c r="AQ20" s="12">
        <f>(Sell_Price-Std_Cost)*(1-$D20)*Lost_Sale_Fact*Avg_Dmd*365+NORMSINV($D20)*SQRT(Dmd_StdDev^2*Leadtime+LT_StdDev^2*Avg_Dmd^2)*Std_Cost*Inv_Cost+IF(365/AQ$3+Safety_Stock/Avg_Dmd&gt;Plan_Shelf,(365/AQ$3+Safety_Stock/Avg_Dmd-Plan_Shelf)*Avg_Dmd*Std_Cost*AQ$3,0)+Avg_Dmd*365/AQ$3/2*Std_Cost*Inv_Cost+AQ$3*Setup</f>
        <v>27193.410902270902</v>
      </c>
      <c r="AR20" s="12">
        <f>(Sell_Price-Std_Cost)*(1-$D20)*Lost_Sale_Fact*Avg_Dmd*365+NORMSINV($D20)*SQRT(Dmd_StdDev^2*Leadtime+LT_StdDev^2*Avg_Dmd^2)*Std_Cost*Inv_Cost+IF(365/AR$3+Safety_Stock/Avg_Dmd&gt;Plan_Shelf,(365/AR$3+Safety_Stock/Avg_Dmd-Plan_Shelf)*Avg_Dmd*Std_Cost*AR$3,0)+Avg_Dmd*365/AR$3/2*Std_Cost*Inv_Cost+AR$3*Setup</f>
        <v>27212.385261245261</v>
      </c>
      <c r="AS20" s="12">
        <f>(Sell_Price-Std_Cost)*(1-$D20)*Lost_Sale_Fact*Avg_Dmd*365+NORMSINV($D20)*SQRT(Dmd_StdDev^2*Leadtime+LT_StdDev^2*Avg_Dmd^2)*Std_Cost*Inv_Cost+IF(365/AS$3+Safety_Stock/Avg_Dmd&gt;Plan_Shelf,(365/AS$3+Safety_Stock/Avg_Dmd-Plan_Shelf)*Avg_Dmd*Std_Cost*AS$3,0)+Avg_Dmd*365/AS$3/2*Std_Cost*Inv_Cost+AS$3*Setup</f>
        <v>27237.751114903796</v>
      </c>
      <c r="AT20" s="12">
        <f>(Sell_Price-Std_Cost)*(1-$D20)*Lost_Sale_Fact*Avg_Dmd*365+NORMSINV($D20)*SQRT(Dmd_StdDev^2*Leadtime+LT_StdDev^2*Avg_Dmd^2)*Std_Cost*Inv_Cost+IF(365/AT$3+Safety_Stock/Avg_Dmd&gt;Plan_Shelf,(365/AT$3+Safety_Stock/Avg_Dmd-Plan_Shelf)*Avg_Dmd*Std_Cost*AT$3,0)+Avg_Dmd*365/AT$3/2*Std_Cost*Inv_Cost+AT$3*Setup</f>
        <v>27269.051927911925</v>
      </c>
      <c r="AU20" s="12">
        <f>(Sell_Price-Std_Cost)*(1-$D20)*Lost_Sale_Fact*Avg_Dmd*365+NORMSINV($D20)*SQRT(Dmd_StdDev^2*Leadtime+LT_StdDev^2*Avg_Dmd^2)*Std_Cost*Inv_Cost+IF(365/AU$3+Safety_Stock/Avg_Dmd&gt;Plan_Shelf,(365/AU$3+Safety_Stock/Avg_Dmd-Plan_Shelf)*Avg_Dmd*Std_Cost*AU$3,0)+Avg_Dmd*365/AU$3/2*Std_Cost*Inv_Cost+AU$3*Setup</f>
        <v>27305.873633338284</v>
      </c>
      <c r="AV20" s="12">
        <f>(Sell_Price-Std_Cost)*(1-$D20)*Lost_Sale_Fact*Avg_Dmd*365+NORMSINV($D20)*SQRT(Dmd_StdDev^2*Leadtime+LT_StdDev^2*Avg_Dmd^2)*Std_Cost*Inv_Cost+IF(365/AV$3+Safety_Stock/Avg_Dmd&gt;Plan_Shelf,(365/AV$3+Safety_Stock/Avg_Dmd-Plan_Shelf)*Avg_Dmd*Std_Cost*AV$3,0)+Avg_Dmd*365/AV$3/2*Std_Cost*Inv_Cost+AV$3*Setup</f>
        <v>27347.839806699805</v>
      </c>
      <c r="AW20" s="12">
        <f>(Sell_Price-Std_Cost)*(1-$D20)*Lost_Sale_Fact*Avg_Dmd*365+NORMSINV($D20)*SQRT(Dmd_StdDev^2*Leadtime+LT_StdDev^2*Avg_Dmd^2)*Std_Cost*Inv_Cost+IF(365/AW$3+Safety_Stock/Avg_Dmd&gt;Plan_Shelf,(365/AW$3+Safety_Stock/Avg_Dmd-Plan_Shelf)*Avg_Dmd*Std_Cost*AW$3,0)+Avg_Dmd*365/AW$3/2*Std_Cost*Inv_Cost+AW$3*Setup</f>
        <v>27394.607483467484</v>
      </c>
      <c r="AX20" s="12">
        <f>(Sell_Price-Std_Cost)*(1-$D20)*Lost_Sale_Fact*Avg_Dmd*365+NORMSINV($D20)*SQRT(Dmd_StdDev^2*Leadtime+LT_StdDev^2*Avg_Dmd^2)*Std_Cost*Inv_Cost+IF(365/AX$3+Safety_Stock/Avg_Dmd&gt;Plan_Shelf,(365/AX$3+Safety_Stock/Avg_Dmd-Plan_Shelf)*Avg_Dmd*Std_Cost*AX$3,0)+Avg_Dmd*365/AX$3/2*Std_Cost*Inv_Cost+AX$3*Setup</f>
        <v>27445.863522114825</v>
      </c>
      <c r="AY20" s="12">
        <f>(Sell_Price-Std_Cost)*(1-$D20)*Lost_Sale_Fact*Avg_Dmd*365+NORMSINV($D20)*SQRT(Dmd_StdDev^2*Leadtime+LT_StdDev^2*Avg_Dmd^2)*Std_Cost*Inv_Cost+IF(365/AY$3+Safety_Stock/Avg_Dmd&gt;Plan_Shelf,(365/AY$3+Safety_Stock/Avg_Dmd-Plan_Shelf)*Avg_Dmd*Std_Cost*AY$3,0)+Avg_Dmd*365/AY$3/2*Std_Cost*Inv_Cost+AY$3*Setup</f>
        <v>27501.321431458025</v>
      </c>
      <c r="AZ20" s="12">
        <f>(Sell_Price-Std_Cost)*(1-$D20)*Lost_Sale_Fact*Avg_Dmd*365+NORMSINV($D20)*SQRT(Dmd_StdDev^2*Leadtime+LT_StdDev^2*Avg_Dmd^2)*Std_Cost*Inv_Cost+IF(365/AZ$3+Safety_Stock/Avg_Dmd&gt;Plan_Shelf,(365/AZ$3+Safety_Stock/Avg_Dmd-Plan_Shelf)*Avg_Dmd*Std_Cost*AZ$3,0)+Avg_Dmd*365/AZ$3/2*Std_Cost*Inv_Cost+AZ$3*Setup</f>
        <v>27560.718594578593</v>
      </c>
      <c r="BA20" s="12">
        <f>(Sell_Price-Std_Cost)*(1-$D20)*Lost_Sale_Fact*Avg_Dmd*365+NORMSINV($D20)*SQRT(Dmd_StdDev^2*Leadtime+LT_StdDev^2*Avg_Dmd^2)*Std_Cost*Inv_Cost+IF(365/BA$3+Safety_Stock/Avg_Dmd&gt;Plan_Shelf,(365/BA$3+Safety_Stock/Avg_Dmd-Plan_Shelf)*Avg_Dmd*Std_Cost*BA$3,0)+Avg_Dmd*365/BA$3/2*Std_Cost*Inv_Cost+BA$3*Setup</f>
        <v>27623.813832673834</v>
      </c>
      <c r="BB20" s="12">
        <f>(Sell_Price-Std_Cost)*(1-$D20)*Lost_Sale_Fact*Avg_Dmd*365+NORMSINV($D20)*SQRT(Dmd_StdDev^2*Leadtime+LT_StdDev^2*Avg_Dmd^2)*Std_Cost*Inv_Cost+IF(365/BB$3+Safety_Stock/Avg_Dmd&gt;Plan_Shelf,(365/BB$3+Safety_Stock/Avg_Dmd-Plan_Shelf)*Avg_Dmd*Std_Cost*BB$3,0)+Avg_Dmd*365/BB$3/2*Std_Cost*Inv_Cost+BB$3*Setup</f>
        <v>27690.385261245261</v>
      </c>
      <c r="BC20" s="12">
        <f>(Sell_Price-Std_Cost)*(1-$D20)*Lost_Sale_Fact*Avg_Dmd*365+NORMSINV($D20)*SQRT(Dmd_StdDev^2*Leadtime+LT_StdDev^2*Avg_Dmd^2)*Std_Cost*Inv_Cost+IF(365/BC$3+Safety_Stock/Avg_Dmd&gt;Plan_Shelf,(365/BC$3+Safety_Stock/Avg_Dmd-Plan_Shelf)*Avg_Dmd*Std_Cost*BC$3,0)+Avg_Dmd*365/BC$3/2*Std_Cost*Inv_Cost+BC$3*Setup</f>
        <v>27760.228398500163</v>
      </c>
      <c r="BD20" s="12">
        <f>(Sell_Price-Std_Cost)*(1-$D20)*Lost_Sale_Fact*Avg_Dmd*365+NORMSINV($D20)*SQRT(Dmd_StdDev^2*Leadtime+LT_StdDev^2*Avg_Dmd^2)*Std_Cost*Inv_Cost+IF(365/BD$3+Safety_Stock/Avg_Dmd&gt;Plan_Shelf,(365/BD$3+Safety_Stock/Avg_Dmd-Plan_Shelf)*Avg_Dmd*Std_Cost*BD$3,0)+Avg_Dmd*365/BD$3/2*Std_Cost*Inv_Cost+BD$3*Setup</f>
        <v>27833.154492014492</v>
      </c>
      <c r="BE20" s="12">
        <f>(Sell_Price-Std_Cost)*(1-$D20)*Lost_Sale_Fact*Avg_Dmd*365+NORMSINV($D20)*SQRT(Dmd_StdDev^2*Leadtime+LT_StdDev^2*Avg_Dmd^2)*Std_Cost*Inv_Cost+IF(365/BE$3+Safety_Stock/Avg_Dmd&gt;Plan_Shelf,(365/BE$3+Safety_Stock/Avg_Dmd-Plan_Shelf)*Avg_Dmd*Std_Cost*BE$3,0)+Avg_Dmd*365/BE$3/2*Std_Cost*Inv_Cost+BE$3*Setup</f>
        <v>27908.989034830167</v>
      </c>
      <c r="BF20" s="12">
        <f>(Sell_Price-Std_Cost)*(1-$D20)*Lost_Sale_Fact*Avg_Dmd*365+NORMSINV($D20)*SQRT(Dmd_StdDev^2*Leadtime+LT_StdDev^2*Avg_Dmd^2)*Std_Cost*Inv_Cost+IF(365/BF$3+Safety_Stock/Avg_Dmd&gt;Plan_Shelf,(365/BF$3+Safety_Stock/Avg_Dmd-Plan_Shelf)*Avg_Dmd*Std_Cost*BF$3,0)+Avg_Dmd*365/BF$3/2*Std_Cost*Inv_Cost+BF$3*Setup</f>
        <v>27987.570446430447</v>
      </c>
      <c r="BG20" s="12">
        <f>(Sell_Price-Std_Cost)*(1-$D20)*Lost_Sale_Fact*Avg_Dmd*365+NORMSINV($D20)*SQRT(Dmd_StdDev^2*Leadtime+LT_StdDev^2*Avg_Dmd^2)*Std_Cost*Inv_Cost+IF(365/BG$3+Safety_Stock/Avg_Dmd&gt;Plan_Shelf,(365/BG$3+Safety_Stock/Avg_Dmd-Plan_Shelf)*Avg_Dmd*Std_Cost*BG$3,0)+Avg_Dmd*365/BG$3/2*Std_Cost*Inv_Cost+BG$3*Setup</f>
        <v>28068.748897608897</v>
      </c>
      <c r="BH20" s="12">
        <f>(Sell_Price-Std_Cost)*(1-$D20)*Lost_Sale_Fact*Avg_Dmd*365+NORMSINV($D20)*SQRT(Dmd_StdDev^2*Leadtime+LT_StdDev^2*Avg_Dmd^2)*Std_Cost*Inv_Cost+IF(365/BH$3+Safety_Stock/Avg_Dmd&gt;Plan_Shelf,(365/BH$3+Safety_Stock/Avg_Dmd-Plan_Shelf)*Avg_Dmd*Std_Cost*BH$3,0)+Avg_Dmd*365/BH$3/2*Std_Cost*Inv_Cost+BH$3*Setup</f>
        <v>28152.385261245261</v>
      </c>
      <c r="BI20" s="12">
        <f>(Sell_Price-Std_Cost)*(1-$D20)*Lost_Sale_Fact*Avg_Dmd*365+NORMSINV($D20)*SQRT(Dmd_StdDev^2*Leadtime+LT_StdDev^2*Avg_Dmd^2)*Std_Cost*Inv_Cost+IF(365/BI$3+Safety_Stock/Avg_Dmd&gt;Plan_Shelf,(365/BI$3+Safety_Stock/Avg_Dmd-Plan_Shelf)*Avg_Dmd*Std_Cost*BI$3,0)+Avg_Dmd*365/BI$3/2*Std_Cost*Inv_Cost+BI$3*Setup</f>
        <v>28238.350173525963</v>
      </c>
      <c r="BJ20" s="12">
        <f>(Sell_Price-Std_Cost)*(1-$D20)*Lost_Sale_Fact*Avg_Dmd*365+NORMSINV($D20)*SQRT(Dmd_StdDev^2*Leadtime+LT_StdDev^2*Avg_Dmd^2)*Std_Cost*Inv_Cost+IF(365/BJ$3+Safety_Stock/Avg_Dmd&gt;Plan_Shelf,(365/BJ$3+Safety_Stock/Avg_Dmd-Plan_Shelf)*Avg_Dmd*Std_Cost*BJ$3,0)+Avg_Dmd*365/BJ$3/2*Std_Cost*Inv_Cost+BJ$3*Setup</f>
        <v>28326.523192279743</v>
      </c>
      <c r="BK20" s="12">
        <f>(Sell_Price-Std_Cost)*(1-$D20)*Lost_Sale_Fact*Avg_Dmd*365+NORMSINV($D20)*SQRT(Dmd_StdDev^2*Leadtime+LT_StdDev^2*Avg_Dmd^2)*Std_Cost*Inv_Cost+IF(365/BK$3+Safety_Stock/Avg_Dmd&gt;Plan_Shelf,(365/BK$3+Safety_Stock/Avg_Dmd-Plan_Shelf)*Avg_Dmd*Std_Cost*BK$3,0)+Avg_Dmd*365/BK$3/2*Std_Cost*Inv_Cost+BK$3*Setup</f>
        <v>28416.792040906279</v>
      </c>
      <c r="BL20" s="12">
        <f>(Sell_Price-Std_Cost)*(1-$D20)*Lost_Sale_Fact*Avg_Dmd*365+NORMSINV($D20)*SQRT(Dmd_StdDev^2*Leadtime+LT_StdDev^2*Avg_Dmd^2)*Std_Cost*Inv_Cost+IF(365/BL$3+Safety_Stock/Avg_Dmd&gt;Plan_Shelf,(365/BL$3+Safety_Stock/Avg_Dmd-Plan_Shelf)*Avg_Dmd*Std_Cost*BL$3,0)+Avg_Dmd*365/BL$3/2*Std_Cost*Inv_Cost+BL$3*Setup</f>
        <v>28509.051927911929</v>
      </c>
      <c r="BM20" s="12">
        <f>(Sell_Price-Std_Cost)*(1-$D20)*Lost_Sale_Fact*Avg_Dmd*365+NORMSINV($D20)*SQRT(Dmd_StdDev^2*Leadtime+LT_StdDev^2*Avg_Dmd^2)*Std_Cost*Inv_Cost+IF(365/BM$3+Safety_Stock/Avg_Dmd&gt;Plan_Shelf,(365/BM$3+Safety_Stock/Avg_Dmd-Plan_Shelf)*Avg_Dmd*Std_Cost*BM$3,0)+Avg_Dmd*365/BM$3/2*Std_Cost*Inv_Cost+BM$3*Setup</f>
        <v>28603.204933376408</v>
      </c>
      <c r="BN20" s="12">
        <f>(Sell_Price-Std_Cost)*(1-$D20)*Lost_Sale_Fact*Avg_Dmd*365+NORMSINV($D20)*SQRT(Dmd_StdDev^2*Leadtime+LT_StdDev^2*Avg_Dmd^2)*Std_Cost*Inv_Cost+IF(365/BN$3+Safety_Stock/Avg_Dmd&gt;Plan_Shelf,(365/BN$3+Safety_Stock/Avg_Dmd-Plan_Shelf)*Avg_Dmd*Std_Cost*BN$3,0)+Avg_Dmd*365/BN$3/2*Std_Cost*Inv_Cost+BN$3*Setup</f>
        <v>28699.159454793647</v>
      </c>
      <c r="BO20" s="12">
        <f>(Sell_Price-Std_Cost)*(1-$D20)*Lost_Sale_Fact*Avg_Dmd*365+NORMSINV($D20)*SQRT(Dmd_StdDev^2*Leadtime+LT_StdDev^2*Avg_Dmd^2)*Std_Cost*Inv_Cost+IF(365/BO$3+Safety_Stock/Avg_Dmd&gt;Plan_Shelf,(365/BO$3+Safety_Stock/Avg_Dmd-Plan_Shelf)*Avg_Dmd*Std_Cost*BO$3,0)+Avg_Dmd*365/BO$3/2*Std_Cost*Inv_Cost+BO$3*Setup</f>
        <v>28796.829705689706</v>
      </c>
      <c r="BP20" s="12">
        <f>(Sell_Price-Std_Cost)*(1-$D20)*Lost_Sale_Fact*Avg_Dmd*365+NORMSINV($D20)*SQRT(Dmd_StdDev^2*Leadtime+LT_StdDev^2*Avg_Dmd^2)*Std_Cost*Inv_Cost+IF(365/BP$3+Safety_Stock/Avg_Dmd&gt;Plan_Shelf,(365/BP$3+Safety_Stock/Avg_Dmd-Plan_Shelf)*Avg_Dmd*Std_Cost*BP$3,0)+Avg_Dmd*365/BP$3/2*Std_Cost*Inv_Cost+BP$3*Setup</f>
        <v>28896.135261245261</v>
      </c>
      <c r="BQ20" s="12">
        <f>(Sell_Price-Std_Cost)*(1-$D20)*Lost_Sale_Fact*Avg_Dmd*365+NORMSINV($D20)*SQRT(Dmd_StdDev^2*Leadtime+LT_StdDev^2*Avg_Dmd^2)*Std_Cost*Inv_Cost+IF(365/BQ$3+Safety_Stock/Avg_Dmd&gt;Plan_Shelf,(365/BQ$3+Safety_Stock/Avg_Dmd-Plan_Shelf)*Avg_Dmd*Std_Cost*BQ$3,0)+Avg_Dmd*365/BQ$3/2*Std_Cost*Inv_Cost+BQ$3*Setup</f>
        <v>28997.000645860644</v>
      </c>
      <c r="BR20" s="12">
        <f>(Sell_Price-Std_Cost)*(1-$D20)*Lost_Sale_Fact*Avg_Dmd*365+NORMSINV($D20)*SQRT(Dmd_StdDev^2*Leadtime+LT_StdDev^2*Avg_Dmd^2)*Std_Cost*Inv_Cost+IF(365/BR$3+Safety_Stock/Avg_Dmd&gt;Plan_Shelf,(365/BR$3+Safety_Stock/Avg_Dmd-Plan_Shelf)*Avg_Dmd*Std_Cost*BR$3,0)+Avg_Dmd*365/BR$3/2*Std_Cost*Inv_Cost+BR$3*Setup</f>
        <v>29099.354958214957</v>
      </c>
      <c r="BS20" s="12">
        <f>(Sell_Price-Std_Cost)*(1-$D20)*Lost_Sale_Fact*Avg_Dmd*365+NORMSINV($D20)*SQRT(Dmd_StdDev^2*Leadtime+LT_StdDev^2*Avg_Dmd^2)*Std_Cost*Inv_Cost+IF(365/BS$3+Safety_Stock/Avg_Dmd&gt;Plan_Shelf,(365/BS$3+Safety_Stock/Avg_Dmd-Plan_Shelf)*Avg_Dmd*Std_Cost*BS$3,0)+Avg_Dmd*365/BS$3/2*Std_Cost*Inv_Cost+BS$3*Setup</f>
        <v>29203.131529901977</v>
      </c>
      <c r="BT20" s="12">
        <f>(Sell_Price-Std_Cost)*(1-$D20)*Lost_Sale_Fact*Avg_Dmd*365+NORMSINV($D20)*SQRT(Dmd_StdDev^2*Leadtime+LT_StdDev^2*Avg_Dmd^2)*Std_Cost*Inv_Cost+IF(365/BT$3+Safety_Stock/Avg_Dmd&gt;Plan_Shelf,(365/BT$3+Safety_Stock/Avg_Dmd-Plan_Shelf)*Avg_Dmd*Std_Cost*BT$3,0)+Avg_Dmd*365/BT$3/2*Std_Cost*Inv_Cost+BT$3*Setup</f>
        <v>29308.267614186436</v>
      </c>
      <c r="BU20" s="12">
        <f>(Sell_Price-Std_Cost)*(1-$D20)*Lost_Sale_Fact*Avg_Dmd*365+NORMSINV($D20)*SQRT(Dmd_StdDev^2*Leadtime+LT_StdDev^2*Avg_Dmd^2)*Std_Cost*Inv_Cost+IF(365/BU$3+Safety_Stock/Avg_Dmd&gt;Plan_Shelf,(365/BU$3+Safety_Stock/Avg_Dmd-Plan_Shelf)*Avg_Dmd*Std_Cost*BU$3,0)+Avg_Dmd*365/BU$3/2*Std_Cost*Inv_Cost+BU$3*Setup</f>
        <v>29414.704101824969</v>
      </c>
      <c r="BV20" s="12">
        <f>(Sell_Price-Std_Cost)*(1-$D20)*Lost_Sale_Fact*Avg_Dmd*365+NORMSINV($D20)*SQRT(Dmd_StdDev^2*Leadtime+LT_StdDev^2*Avg_Dmd^2)*Std_Cost*Inv_Cost+IF(365/BV$3+Safety_Stock/Avg_Dmd&gt;Plan_Shelf,(365/BV$3+Safety_Stock/Avg_Dmd-Plan_Shelf)*Avg_Dmd*Std_Cost*BV$3,0)+Avg_Dmd*365/BV$3/2*Std_Cost*Inv_Cost+BV$3*Setup</f>
        <v>29522.385261245261</v>
      </c>
      <c r="BW20" s="12">
        <f>(Sell_Price-Std_Cost)*(1-$D20)*Lost_Sale_Fact*Avg_Dmd*365+NORMSINV($D20)*SQRT(Dmd_StdDev^2*Leadtime+LT_StdDev^2*Avg_Dmd^2)*Std_Cost*Inv_Cost+IF(365/BW$3+Safety_Stock/Avg_Dmd&gt;Plan_Shelf,(365/BW$3+Safety_Stock/Avg_Dmd-Plan_Shelf)*Avg_Dmd*Std_Cost*BW$3,0)+Avg_Dmd*365/BW$3/2*Std_Cost*Inv_Cost+BW$3*Setup</f>
        <v>29631.258500681881</v>
      </c>
      <c r="BX20" s="12">
        <f>(Sell_Price-Std_Cost)*(1-$D20)*Lost_Sale_Fact*Avg_Dmd*365+NORMSINV($D20)*SQRT(Dmd_StdDev^2*Leadtime+LT_StdDev^2*Avg_Dmd^2)*Std_Cost*Inv_Cost+IF(365/BX$3+Safety_Stock/Avg_Dmd&gt;Plan_Shelf,(365/BX$3+Safety_Stock/Avg_Dmd-Plan_Shelf)*Avg_Dmd*Std_Cost*BX$3,0)+Avg_Dmd*365/BX$3/2*Std_Cost*Inv_Cost+BX$3*Setup</f>
        <v>29741.274150134152</v>
      </c>
      <c r="BY20" s="12">
        <f>(Sell_Price-Std_Cost)*(1-$D20)*Lost_Sale_Fact*Avg_Dmd*365+NORMSINV($D20)*SQRT(Dmd_StdDev^2*Leadtime+LT_StdDev^2*Avg_Dmd^2)*Std_Cost*Inv_Cost+IF(365/BY$3+Safety_Stock/Avg_Dmd&gt;Plan_Shelf,(365/BY$3+Safety_Stock/Avg_Dmd-Plan_Shelf)*Avg_Dmd*Std_Cost*BY$3,0)+Avg_Dmd*365/BY$3/2*Std_Cost*Inv_Cost+BY$3*Setup</f>
        <v>29852.385261245261</v>
      </c>
      <c r="BZ20" s="12">
        <f>(Sell_Price-Std_Cost)*(1-$D20)*Lost_Sale_Fact*Avg_Dmd*365+NORMSINV($D20)*SQRT(Dmd_StdDev^2*Leadtime+LT_StdDev^2*Avg_Dmd^2)*Std_Cost*Inv_Cost+IF(365/BZ$3+Safety_Stock/Avg_Dmd&gt;Plan_Shelf,(365/BZ$3+Safety_Stock/Avg_Dmd-Plan_Shelf)*Avg_Dmd*Std_Cost*BZ$3,0)+Avg_Dmd*365/BZ$3/2*Std_Cost*Inv_Cost+BZ$3*Setup</f>
        <v>29964.547423407425</v>
      </c>
      <c r="CA20" s="12">
        <f>(Sell_Price-Std_Cost)*(1-$D20)*Lost_Sale_Fact*Avg_Dmd*365+NORMSINV($D20)*SQRT(Dmd_StdDev^2*Leadtime+LT_StdDev^2*Avg_Dmd^2)*Std_Cost*Inv_Cost+IF(365/CA$3+Safety_Stock/Avg_Dmd&gt;Plan_Shelf,(365/CA$3+Safety_Stock/Avg_Dmd-Plan_Shelf)*Avg_Dmd*Std_Cost*CA$3,0)+Avg_Dmd*365/CA$3/2*Std_Cost*Inv_Cost+CA$3*Setup</f>
        <v>30077.718594578593</v>
      </c>
      <c r="CB20" s="12">
        <f>(Sell_Price-Std_Cost)*(1-$D20)*Lost_Sale_Fact*Avg_Dmd*365+NORMSINV($D20)*SQRT(Dmd_StdDev^2*Leadtime+LT_StdDev^2*Avg_Dmd^2)*Std_Cost*Inv_Cost+IF(365/CB$3+Safety_Stock/Avg_Dmd&gt;Plan_Shelf,(365/CB$3+Safety_Stock/Avg_Dmd-Plan_Shelf)*Avg_Dmd*Std_Cost*CB$3,0)+Avg_Dmd*365/CB$3/2*Std_Cost*Inv_Cost+CB$3*Setup</f>
        <v>30191.858945455788</v>
      </c>
      <c r="CC20" s="12">
        <f>(Sell_Price-Std_Cost)*(1-$D20)*Lost_Sale_Fact*Avg_Dmd*365+NORMSINV($D20)*SQRT(Dmd_StdDev^2*Leadtime+LT_StdDev^2*Avg_Dmd^2)*Std_Cost*Inv_Cost+IF(365/CC$3+Safety_Stock/Avg_Dmd&gt;Plan_Shelf,(365/CC$3+Safety_Stock/Avg_Dmd-Plan_Shelf)*Avg_Dmd*Std_Cost*CC$3,0)+Avg_Dmd*365/CC$3/2*Std_Cost*Inv_Cost+CC$3*Setup</f>
        <v>30306.930715790717</v>
      </c>
      <c r="CD20" s="12">
        <f>(Sell_Price-Std_Cost)*(1-$D20)*Lost_Sale_Fact*Avg_Dmd*365+NORMSINV($D20)*SQRT(Dmd_StdDev^2*Leadtime+LT_StdDev^2*Avg_Dmd^2)*Std_Cost*Inv_Cost+IF(365/CD$3+Safety_Stock/Avg_Dmd&gt;Plan_Shelf,(365/CD$3+Safety_Stock/Avg_Dmd-Plan_Shelf)*Avg_Dmd*Std_Cost*CD$3,0)+Avg_Dmd*365/CD$3/2*Std_Cost*Inv_Cost+CD$3*Setup</f>
        <v>30422.898081758081</v>
      </c>
      <c r="CE20" s="12">
        <f>(Sell_Price-Std_Cost)*(1-$D20)*Lost_Sale_Fact*Avg_Dmd*365+NORMSINV($D20)*SQRT(Dmd_StdDev^2*Leadtime+LT_StdDev^2*Avg_Dmd^2)*Std_Cost*Inv_Cost+IF(365/CE$3+Safety_Stock/Avg_Dmd&gt;Plan_Shelf,(365/CE$3+Safety_Stock/Avg_Dmd-Plan_Shelf)*Avg_Dmd*Std_Cost*CE$3,0)+Avg_Dmd*365/CE$3/2*Std_Cost*Inv_Cost+CE$3*Setup</f>
        <v>30539.727033397161</v>
      </c>
      <c r="CF20" s="12">
        <f>(Sell_Price-Std_Cost)*(1-$D20)*Lost_Sale_Fact*Avg_Dmd*365+NORMSINV($D20)*SQRT(Dmd_StdDev^2*Leadtime+LT_StdDev^2*Avg_Dmd^2)*Std_Cost*Inv_Cost+IF(365/CF$3+Safety_Stock/Avg_Dmd&gt;Plan_Shelf,(365/CF$3+Safety_Stock/Avg_Dmd-Plan_Shelf)*Avg_Dmd*Std_Cost*CF$3,0)+Avg_Dmd*365/CF$3/2*Std_Cost*Inv_Cost+CF$3*Setup</f>
        <v>30657.385261245261</v>
      </c>
      <c r="CG20" s="12">
        <f>(Sell_Price-Std_Cost)*(1-$D20)*Lost_Sale_Fact*Avg_Dmd*365+NORMSINV($D20)*SQRT(Dmd_StdDev^2*Leadtime+LT_StdDev^2*Avg_Dmd^2)*Std_Cost*Inv_Cost+IF(365/CG$3+Safety_Stock/Avg_Dmd&gt;Plan_Shelf,(365/CG$3+Safety_Stock/Avg_Dmd-Plan_Shelf)*Avg_Dmd*Std_Cost*CG$3,0)+Avg_Dmd*365/CG$3/2*Std_Cost*Inv_Cost+CG$3*Setup</f>
        <v>30775.842051368716</v>
      </c>
      <c r="CH20" s="12">
        <f>(Sell_Price-Std_Cost)*(1-$D20)*Lost_Sale_Fact*Avg_Dmd*365+NORMSINV($D20)*SQRT(Dmd_StdDev^2*Leadtime+LT_StdDev^2*Avg_Dmd^2)*Std_Cost*Inv_Cost+IF(365/CH$3+Safety_Stock/Avg_Dmd&gt;Plan_Shelf,(365/CH$3+Safety_Stock/Avg_Dmd-Plan_Shelf)*Avg_Dmd*Std_Cost*CH$3,0)+Avg_Dmd*365/CH$3/2*Std_Cost*Inv_Cost+CH$3*Setup</f>
        <v>30895.068188074529</v>
      </c>
      <c r="CI20" s="12">
        <f>(Sell_Price-Std_Cost)*(1-$D20)*Lost_Sale_Fact*Avg_Dmd*365+NORMSINV($D20)*SQRT(Dmd_StdDev^2*Leadtime+LT_StdDev^2*Avg_Dmd^2)*Std_Cost*Inv_Cost+IF(365/CI$3+Safety_Stock/Avg_Dmd&gt;Plan_Shelf,(365/CI$3+Safety_Stock/Avg_Dmd-Plan_Shelf)*Avg_Dmd*Std_Cost*CI$3,0)+Avg_Dmd*365/CI$3/2*Std_Cost*Inv_Cost+CI$3*Setup</f>
        <v>31015.035863654899</v>
      </c>
      <c r="CJ20" s="12">
        <f>(Sell_Price-Std_Cost)*(1-$D20)*Lost_Sale_Fact*Avg_Dmd*365+NORMSINV($D20)*SQRT(Dmd_StdDev^2*Leadtime+LT_StdDev^2*Avg_Dmd^2)*Std_Cost*Inv_Cost+IF(365/CJ$3+Safety_Stock/Avg_Dmd&gt;Plan_Shelf,(365/CJ$3+Safety_Stock/Avg_Dmd-Plan_Shelf)*Avg_Dmd*Std_Cost*CJ$3,0)+Avg_Dmd*365/CJ$3/2*Std_Cost*Inv_Cost+CJ$3*Setup</f>
        <v>31135.718594578593</v>
      </c>
      <c r="CK20" s="12">
        <f>(Sell_Price-Std_Cost)*(1-$D20)*Lost_Sale_Fact*Avg_Dmd*365+NORMSINV($D20)*SQRT(Dmd_StdDev^2*Leadtime+LT_StdDev^2*Avg_Dmd^2)*Std_Cost*Inv_Cost+IF(365/CK$3+Safety_Stock/Avg_Dmd&gt;Plan_Shelf,(365/CK$3+Safety_Stock/Avg_Dmd-Plan_Shelf)*Avg_Dmd*Std_Cost*CK$3,0)+Avg_Dmd*365/CK$3/2*Std_Cost*Inv_Cost+CK$3*Setup</f>
        <v>31257.091143598202</v>
      </c>
      <c r="CL20" s="12">
        <f>(Sell_Price-Std_Cost)*(1-$D20)*Lost_Sale_Fact*Avg_Dmd*365+NORMSINV($D20)*SQRT(Dmd_StdDev^2*Leadtime+LT_StdDev^2*Avg_Dmd^2)*Std_Cost*Inv_Cost+IF(365/CL$3+Safety_Stock/Avg_Dmd&gt;Plan_Shelf,(365/CL$3+Safety_Stock/Avg_Dmd-Plan_Shelf)*Avg_Dmd*Std_Cost*CL$3,0)+Avg_Dmd*365/CL$3/2*Std_Cost*Inv_Cost+CL$3*Setup</f>
        <v>31379.129447291773</v>
      </c>
      <c r="CM20" s="12">
        <f>(Sell_Price-Std_Cost)*(1-$D20)*Lost_Sale_Fact*Avg_Dmd*365+NORMSINV($D20)*SQRT(Dmd_StdDev^2*Leadtime+LT_StdDev^2*Avg_Dmd^2)*Std_Cost*Inv_Cost+IF(365/CM$3+Safety_Stock/Avg_Dmd&gt;Plan_Shelf,(365/CM$3+Safety_Stock/Avg_Dmd-Plan_Shelf)*Avg_Dmd*Std_Cost*CM$3,0)+Avg_Dmd*365/CM$3/2*Std_Cost*Inv_Cost+CM$3*Setup</f>
        <v>31501.810548601585</v>
      </c>
      <c r="CN20" s="12">
        <f>(Sell_Price-Std_Cost)*(1-$D20)*Lost_Sale_Fact*Avg_Dmd*365+NORMSINV($D20)*SQRT(Dmd_StdDev^2*Leadtime+LT_StdDev^2*Avg_Dmd^2)*Std_Cost*Inv_Cost+IF(365/CN$3+Safety_Stock/Avg_Dmd&gt;Plan_Shelf,(365/CN$3+Safety_Stock/Avg_Dmd-Plan_Shelf)*Avg_Dmd*Std_Cost*CN$3,0)+Avg_Dmd*365/CN$3/2*Std_Cost*Inv_Cost+CN$3*Setup</f>
        <v>31625.112533972533</v>
      </c>
      <c r="CO20" s="12">
        <f>(Sell_Price-Std_Cost)*(1-$D20)*Lost_Sale_Fact*Avg_Dmd*365+NORMSINV($D20)*SQRT(Dmd_StdDev^2*Leadtime+LT_StdDev^2*Avg_Dmd^2)*Std_Cost*Inv_Cost+IF(365/CO$3+Safety_Stock/Avg_Dmd&gt;Plan_Shelf,(365/CO$3+Safety_Stock/Avg_Dmd-Plan_Shelf)*Avg_Dmd*Std_Cost*CO$3,0)+Avg_Dmd*365/CO$3/2*Std_Cost*Inv_Cost+CO$3*Setup</f>
        <v>31749.014474728407</v>
      </c>
      <c r="CP20" s="12">
        <f>(Sell_Price-Std_Cost)*(1-$D20)*Lost_Sale_Fact*Avg_Dmd*365+NORMSINV($D20)*SQRT(Dmd_StdDev^2*Leadtime+LT_StdDev^2*Avg_Dmd^2)*Std_Cost*Inv_Cost+IF(365/CP$3+Safety_Stock/Avg_Dmd&gt;Plan_Shelf,(365/CP$3+Safety_Stock/Avg_Dmd-Plan_Shelf)*Avg_Dmd*Std_Cost*CP$3,0)+Avg_Dmd*365/CP$3/2*Std_Cost*Inv_Cost+CP$3*Setup</f>
        <v>31873.496372356371</v>
      </c>
      <c r="CQ20" s="12">
        <f>(Sell_Price-Std_Cost)*(1-$D20)*Lost_Sale_Fact*Avg_Dmd*365+NORMSINV($D20)*SQRT(Dmd_StdDev^2*Leadtime+LT_StdDev^2*Avg_Dmd^2)*Std_Cost*Inv_Cost+IF(365/CQ$3+Safety_Stock/Avg_Dmd&gt;Plan_Shelf,(365/CQ$3+Safety_Stock/Avg_Dmd-Plan_Shelf)*Avg_Dmd*Std_Cost*CQ$3,0)+Avg_Dmd*365/CQ$3/2*Std_Cost*Inv_Cost+CQ$3*Setup</f>
        <v>31998.539107399105</v>
      </c>
      <c r="CR20" s="12">
        <f>(Sell_Price-Std_Cost)*(1-$D20)*Lost_Sale_Fact*Avg_Dmd*365+NORMSINV($D20)*SQRT(Dmd_StdDev^2*Leadtime+LT_StdDev^2*Avg_Dmd^2)*Std_Cost*Inv_Cost+IF(365/CR$3+Safety_Stock/Avg_Dmd&gt;Plan_Shelf,(365/CR$3+Safety_Stock/Avg_Dmd-Plan_Shelf)*Avg_Dmd*Std_Cost*CR$3,0)+Avg_Dmd*365/CR$3/2*Std_Cost*Inv_Cost+CR$3*Setup</f>
        <v>32124.124391680045</v>
      </c>
      <c r="CS20" s="12">
        <f>(Sell_Price-Std_Cost)*(1-$D20)*Lost_Sale_Fact*Avg_Dmd*365+NORMSINV($D20)*SQRT(Dmd_StdDev^2*Leadtime+LT_StdDev^2*Avg_Dmd^2)*Std_Cost*Inv_Cost+IF(365/CS$3+Safety_Stock/Avg_Dmd&gt;Plan_Shelf,(365/CS$3+Safety_Stock/Avg_Dmd-Plan_Shelf)*Avg_Dmd*Std_Cost*CS$3,0)+Avg_Dmd*365/CS$3/2*Std_Cost*Inv_Cost+CS$3*Setup</f>
        <v>32250.234723610854</v>
      </c>
      <c r="CT20" s="12">
        <f>(Sell_Price-Std_Cost)*(1-$D20)*Lost_Sale_Fact*Avg_Dmd*365+NORMSINV($D20)*SQRT(Dmd_StdDev^2*Leadtime+LT_StdDev^2*Avg_Dmd^2)*Std_Cost*Inv_Cost+IF(365/CT$3+Safety_Stock/Avg_Dmd&gt;Plan_Shelf,(365/CT$3+Safety_Stock/Avg_Dmd-Plan_Shelf)*Avg_Dmd*Std_Cost*CT$3,0)+Avg_Dmd*365/CT$3/2*Std_Cost*Inv_Cost+CT$3*Setup</f>
        <v>32376.853346351643</v>
      </c>
      <c r="CU20" s="12">
        <f>(Sell_Price-Std_Cost)*(1-$D20)*Lost_Sale_Fact*Avg_Dmd*365+NORMSINV($D20)*SQRT(Dmd_StdDev^2*Leadtime+LT_StdDev^2*Avg_Dmd^2)*Std_Cost*Inv_Cost+IF(365/CU$3+Safety_Stock/Avg_Dmd&gt;Plan_Shelf,(365/CU$3+Safety_Stock/Avg_Dmd-Plan_Shelf)*Avg_Dmd*Std_Cost*CU$3,0)+Avg_Dmd*365/CU$3/2*Std_Cost*Inv_Cost+CU$3*Setup</f>
        <v>32503.964208613681</v>
      </c>
      <c r="CV20" s="12">
        <f>(Sell_Price-Std_Cost)*(1-$D20)*Lost_Sale_Fact*Avg_Dmd*365+NORMSINV($D20)*SQRT(Dmd_StdDev^2*Leadtime+LT_StdDev^2*Avg_Dmd^2)*Std_Cost*Inv_Cost+IF(365/CV$3+Safety_Stock/Avg_Dmd&gt;Plan_Shelf,(365/CV$3+Safety_Stock/Avg_Dmd-Plan_Shelf)*Avg_Dmd*Std_Cost*CV$3,0)+Avg_Dmd*365/CV$3/2*Std_Cost*Inv_Cost+CV$3*Setup</f>
        <v>32631.551927911929</v>
      </c>
      <c r="CW20" s="12">
        <f>(Sell_Price-Std_Cost)*(1-$D20)*Lost_Sale_Fact*Avg_Dmd*365+NORMSINV($D20)*SQRT(Dmd_StdDev^2*Leadtime+LT_StdDev^2*Avg_Dmd^2)*Std_Cost*Inv_Cost+IF(365/CW$3+Safety_Stock/Avg_Dmd&gt;Plan_Shelf,(365/CW$3+Safety_Stock/Avg_Dmd-Plan_Shelf)*Avg_Dmd*Std_Cost*CW$3,0)+Avg_Dmd*365/CW$3/2*Std_Cost*Inv_Cost+CW$3*Setup</f>
        <v>32759.601756090622</v>
      </c>
      <c r="CX20" s="12">
        <f>(Sell_Price-Std_Cost)*(1-$D20)*Lost_Sale_Fact*Avg_Dmd*365+NORMSINV($D20)*SQRT(Dmd_StdDev^2*Leadtime+LT_StdDev^2*Avg_Dmd^2)*Std_Cost*Inv_Cost+IF(365/CX$3+Safety_Stock/Avg_Dmd&gt;Plan_Shelf,(365/CX$3+Safety_Stock/Avg_Dmd-Plan_Shelf)*Avg_Dmd*Std_Cost*CX$3,0)+Avg_Dmd*365/CX$3/2*Std_Cost*Inv_Cost+CX$3*Setup</f>
        <v>32888.099546959551</v>
      </c>
      <c r="CY20" s="12">
        <f>(Sell_Price-Std_Cost)*(1-$D20)*Lost_Sale_Fact*Avg_Dmd*365+NORMSINV($D20)*SQRT(Dmd_StdDev^2*Leadtime+LT_StdDev^2*Avg_Dmd^2)*Std_Cost*Inv_Cost+IF(365/CY$3+Safety_Stock/Avg_Dmd&gt;Plan_Shelf,(365/CY$3+Safety_Stock/Avg_Dmd-Plan_Shelf)*Avg_Dmd*Std_Cost*CY$3,0)+Avg_Dmd*365/CY$3/2*Std_Cost*Inv_Cost+CY$3*Setup</f>
        <v>33017.031725891728</v>
      </c>
      <c r="CZ20" s="12">
        <f>(Sell_Price-Std_Cost)*(1-$D20)*Lost_Sale_Fact*Avg_Dmd*365+NORMSINV($D20)*SQRT(Dmd_StdDev^2*Leadtime+LT_StdDev^2*Avg_Dmd^2)*Std_Cost*Inv_Cost+IF(365/CZ$3+Safety_Stock/Avg_Dmd&gt;Plan_Shelf,(365/CZ$3+Safety_Stock/Avg_Dmd-Plan_Shelf)*Avg_Dmd*Std_Cost*CZ$3,0)+Avg_Dmd*365/CZ$3/2*Std_Cost*Inv_Cost+CZ$3*Setup</f>
        <v>33146.385261245261</v>
      </c>
      <c r="DA20" s="28">
        <f t="shared" si="0"/>
        <v>27176.709585569584</v>
      </c>
      <c r="DB20" s="43">
        <f t="shared" si="1"/>
        <v>0.98299999999999998</v>
      </c>
      <c r="DD20" s="40"/>
    </row>
    <row r="21" spans="1:108" ht="14.1" customHeight="1" x14ac:dyDescent="0.25">
      <c r="A21" s="53"/>
      <c r="B21" s="52"/>
      <c r="C21" s="52"/>
      <c r="D21" s="9">
        <v>0.98199999999999998</v>
      </c>
      <c r="E21" s="12">
        <f>(Sell_Price-Std_Cost)*(1-$D21)*Lost_Sale_Fact*Avg_Dmd*365+NORMSINV($D21)*SQRT(Dmd_StdDev^2*Leadtime+LT_StdDev^2*Avg_Dmd^2)*Std_Cost*Inv_Cost+IF(365/E$3+Safety_Stock/Avg_Dmd&gt;Plan_Shelf,(365/E$3+Safety_Stock/Avg_Dmd-Plan_Shelf)*Avg_Dmd*Std_Cost*E$3,0)+Avg_Dmd*365/E$3/2*Std_Cost*Inv_Cost+E$3*Setup</f>
        <v>1327476.6198258898</v>
      </c>
      <c r="F21" s="12">
        <f>(Sell_Price-Std_Cost)*(1-$D21)*Lost_Sale_Fact*Avg_Dmd*365+NORMSINV($D21)*SQRT(Dmd_StdDev^2*Leadtime+LT_StdDev^2*Avg_Dmd^2)*Std_Cost*Inv_Cost+IF(365/F$3+Safety_Stock/Avg_Dmd&gt;Plan_Shelf,(365/F$3+Safety_Stock/Avg_Dmd-Plan_Shelf)*Avg_Dmd*Std_Cost*F$3,0)+Avg_Dmd*365/F$3/2*Std_Cost*Inv_Cost+F$3*Setup</f>
        <v>1164322.7826598822</v>
      </c>
      <c r="G21" s="12">
        <f>(Sell_Price-Std_Cost)*(1-$D21)*Lost_Sale_Fact*Avg_Dmd*365+NORMSINV($D21)*SQRT(Dmd_StdDev^2*Leadtime+LT_StdDev^2*Avg_Dmd^2)*Std_Cost*Inv_Cost+IF(365/G$3+Safety_Stock/Avg_Dmd&gt;Plan_Shelf,(365/G$3+Safety_Stock/Avg_Dmd-Plan_Shelf)*Avg_Dmd*Std_Cost*G$3,0)+Avg_Dmd*365/G$3/2*Std_Cost*Inv_Cost+G$3*Setup</f>
        <v>1069302.2788272079</v>
      </c>
      <c r="H21" s="12">
        <f>(Sell_Price-Std_Cost)*(1-$D21)*Lost_Sale_Fact*Avg_Dmd*365+NORMSINV($D21)*SQRT(Dmd_StdDev^2*Leadtime+LT_StdDev^2*Avg_Dmd^2)*Std_Cost*Inv_Cost+IF(365/H$3+Safety_Stock/Avg_Dmd&gt;Plan_Shelf,(365/H$3+Safety_Stock/Avg_Dmd-Plan_Shelf)*Avg_Dmd*Std_Cost*H$3,0)+Avg_Dmd*365/H$3/2*Std_Cost*Inv_Cost+H$3*Setup</f>
        <v>991315.10832786711</v>
      </c>
      <c r="I21" s="12">
        <f>(Sell_Price-Std_Cost)*(1-$D21)*Lost_Sale_Fact*Avg_Dmd*365+NORMSINV($D21)*SQRT(Dmd_StdDev^2*Leadtime+LT_StdDev^2*Avg_Dmd^2)*Std_Cost*Inv_Cost+IF(365/I$3+Safety_Stock/Avg_Dmd&gt;Plan_Shelf,(365/I$3+Safety_Stock/Avg_Dmd-Plan_Shelf)*Avg_Dmd*Std_Cost*I$3,0)+Avg_Dmd*365/I$3/2*Std_Cost*Inv_Cost+I$3*Setup</f>
        <v>920141.27116185951</v>
      </c>
      <c r="J21" s="12">
        <f>(Sell_Price-Std_Cost)*(1-$D21)*Lost_Sale_Fact*Avg_Dmd*365+NORMSINV($D21)*SQRT(Dmd_StdDev^2*Leadtime+LT_StdDev^2*Avg_Dmd^2)*Std_Cost*Inv_Cost+IF(365/J$3+Safety_Stock/Avg_Dmd&gt;Plan_Shelf,(365/J$3+Safety_Stock/Avg_Dmd-Plan_Shelf)*Avg_Dmd*Std_Cost*J$3,0)+Avg_Dmd*365/J$3/2*Std_Cost*Inv_Cost+J$3*Setup</f>
        <v>852374.10066251853</v>
      </c>
      <c r="K21" s="12">
        <f>(Sell_Price-Std_Cost)*(1-$D21)*Lost_Sale_Fact*Avg_Dmd*365+NORMSINV($D21)*SQRT(Dmd_StdDev^2*Leadtime+LT_StdDev^2*Avg_Dmd^2)*Std_Cost*Inv_Cost+IF(365/K$3+Safety_Stock/Avg_Dmd&gt;Plan_Shelf,(365/K$3+Safety_Stock/Avg_Dmd-Plan_Shelf)*Avg_Dmd*Std_Cost*K$3,0)+Avg_Dmd*365/K$3/2*Std_Cost*Inv_Cost+K$3*Setup</f>
        <v>786553.59682984441</v>
      </c>
      <c r="L21" s="12">
        <f>(Sell_Price-Std_Cost)*(1-$D21)*Lost_Sale_Fact*Avg_Dmd*365+NORMSINV($D21)*SQRT(Dmd_StdDev^2*Leadtime+LT_StdDev^2*Avg_Dmd^2)*Std_Cost*Inv_Cost+IF(365/L$3+Safety_Stock/Avg_Dmd&gt;Plan_Shelf,(365/L$3+Safety_Stock/Avg_Dmd-Plan_Shelf)*Avg_Dmd*Std_Cost*L$3,0)+Avg_Dmd*365/L$3/2*Std_Cost*Inv_Cost+L$3*Setup</f>
        <v>721949.7596638368</v>
      </c>
      <c r="M21" s="12">
        <f>(Sell_Price-Std_Cost)*(1-$D21)*Lost_Sale_Fact*Avg_Dmd*365+NORMSINV($D21)*SQRT(Dmd_StdDev^2*Leadtime+LT_StdDev^2*Avg_Dmd^2)*Std_Cost*Inv_Cost+IF(365/M$3+Safety_Stock/Avg_Dmd&gt;Plan_Shelf,(365/M$3+Safety_Stock/Avg_Dmd-Plan_Shelf)*Avg_Dmd*Std_Cost*M$3,0)+Avg_Dmd*365/M$3/2*Std_Cost*Inv_Cost+M$3*Setup</f>
        <v>658157.03360894043</v>
      </c>
      <c r="N21" s="12">
        <f>(Sell_Price-Std_Cost)*(1-$D21)*Lost_Sale_Fact*Avg_Dmd*365+NORMSINV($D21)*SQRT(Dmd_StdDev^2*Leadtime+LT_StdDev^2*Avg_Dmd^2)*Std_Cost*Inv_Cost+IF(365/N$3+Safety_Stock/Avg_Dmd&gt;Plan_Shelf,(365/N$3+Safety_Stock/Avg_Dmd-Plan_Shelf)*Avg_Dmd*Std_Cost*N$3,0)+Avg_Dmd*365/N$3/2*Std_Cost*Inv_Cost+N$3*Setup</f>
        <v>594932.0853318217</v>
      </c>
      <c r="O21" s="12">
        <f>(Sell_Price-Std_Cost)*(1-$D21)*Lost_Sale_Fact*Avg_Dmd*365+NORMSINV($D21)*SQRT(Dmd_StdDev^2*Leadtime+LT_StdDev^2*Avg_Dmd^2)*Std_Cost*Inv_Cost+IF(365/O$3+Safety_Stock/Avg_Dmd&gt;Plan_Shelf,(365/O$3+Safety_Stock/Avg_Dmd-Plan_Shelf)*Avg_Dmd*Std_Cost*O$3,0)+Avg_Dmd*365/O$3/2*Std_Cost*Inv_Cost+O$3*Setup</f>
        <v>532120.06634763232</v>
      </c>
      <c r="P21" s="12">
        <f>(Sell_Price-Std_Cost)*(1-$D21)*Lost_Sale_Fact*Avg_Dmd*365+NORMSINV($D21)*SQRT(Dmd_StdDev^2*Leadtime+LT_StdDev^2*Avg_Dmd^2)*Std_Cost*Inv_Cost+IF(365/P$3+Safety_Stock/Avg_Dmd&gt;Plan_Shelf,(365/P$3+Safety_Stock/Avg_Dmd-Plan_Shelf)*Avg_Dmd*Std_Cost*P$3,0)+Avg_Dmd*365/P$3/2*Std_Cost*Inv_Cost+P$3*Setup</f>
        <v>469617.74433314009</v>
      </c>
      <c r="Q21" s="12">
        <f>(Sell_Price-Std_Cost)*(1-$D21)*Lost_Sale_Fact*Avg_Dmd*365+NORMSINV($D21)*SQRT(Dmd_StdDev^2*Leadtime+LT_StdDev^2*Avg_Dmd^2)*Std_Cost*Inv_Cost+IF(365/Q$3+Safety_Stock/Avg_Dmd&gt;Plan_Shelf,(365/Q$3+Safety_Stock/Avg_Dmd-Plan_Shelf)*Avg_Dmd*Std_Cost*Q$3,0)+Avg_Dmd*365/Q$3/2*Std_Cost*Inv_Cost+Q$3*Setup</f>
        <v>407353.6507568761</v>
      </c>
      <c r="R21" s="12">
        <f>(Sell_Price-Std_Cost)*(1-$D21)*Lost_Sale_Fact*Avg_Dmd*365+NORMSINV($D21)*SQRT(Dmd_StdDev^2*Leadtime+LT_StdDev^2*Avg_Dmd^2)*Std_Cost*Inv_Cost+IF(365/R$3+Safety_Stock/Avg_Dmd&gt;Plan_Shelf,(365/R$3+Safety_Stock/Avg_Dmd-Plan_Shelf)*Avg_Dmd*Std_Cost*R$3,0)+Avg_Dmd*365/R$3/2*Std_Cost*Inv_Cost+R$3*Setup</f>
        <v>345276.73666779167</v>
      </c>
      <c r="S21" s="12">
        <f>(Sell_Price-Std_Cost)*(1-$D21)*Lost_Sale_Fact*Avg_Dmd*365+NORMSINV($D21)*SQRT(Dmd_StdDev^2*Leadtime+LT_StdDev^2*Avg_Dmd^2)*Std_Cost*Inv_Cost+IF(365/S$3+Safety_Stock/Avg_Dmd&gt;Plan_Shelf,(365/S$3+Safety_Stock/Avg_Dmd-Plan_Shelf)*Avg_Dmd*Std_Cost*S$3,0)+Avg_Dmd*365/S$3/2*Std_Cost*Inv_Cost+S$3*Setup</f>
        <v>283349.56616845063</v>
      </c>
      <c r="T21" s="12">
        <f>(Sell_Price-Std_Cost)*(1-$D21)*Lost_Sale_Fact*Avg_Dmd*365+NORMSINV($D21)*SQRT(Dmd_StdDev^2*Leadtime+LT_StdDev^2*Avg_Dmd^2)*Std_Cost*Inv_Cost+IF(365/T$3+Safety_Stock/Avg_Dmd&gt;Plan_Shelf,(365/T$3+Safety_Stock/Avg_Dmd-Plan_Shelf)*Avg_Dmd*Std_Cost*T$3,0)+Avg_Dmd*365/T$3/2*Std_Cost*Inv_Cost+T$3*Setup</f>
        <v>221544.06233577631</v>
      </c>
      <c r="U21" s="12">
        <f>(Sell_Price-Std_Cost)*(1-$D21)*Lost_Sale_Fact*Avg_Dmd*365+NORMSINV($D21)*SQRT(Dmd_StdDev^2*Leadtime+LT_StdDev^2*Avg_Dmd^2)*Std_Cost*Inv_Cost+IF(365/U$3+Safety_Stock/Avg_Dmd&gt;Plan_Shelf,(365/U$3+Safety_Stock/Avg_Dmd-Plan_Shelf)*Avg_Dmd*Std_Cost*U$3,0)+Avg_Dmd*365/U$3/2*Std_Cost*Inv_Cost+U$3*Setup</f>
        <v>159838.75458153334</v>
      </c>
      <c r="V21" s="12">
        <f>(Sell_Price-Std_Cost)*(1-$D21)*Lost_Sale_Fact*Avg_Dmd*365+NORMSINV($D21)*SQRT(Dmd_StdDev^2*Leadtime+LT_StdDev^2*Avg_Dmd^2)*Std_Cost*Inv_Cost+IF(365/V$3+Safety_Stock/Avg_Dmd&gt;Plan_Shelf,(365/V$3+Safety_Stock/Avg_Dmd-Plan_Shelf)*Avg_Dmd*Std_Cost*V$3,0)+Avg_Dmd*365/V$3/2*Std_Cost*Inv_Cost+V$3*Setup</f>
        <v>98216.943559316773</v>
      </c>
      <c r="W21" s="12">
        <f>(Sell_Price-Std_Cost)*(1-$D21)*Lost_Sale_Fact*Avg_Dmd*365+NORMSINV($D21)*SQRT(Dmd_StdDev^2*Leadtime+LT_StdDev^2*Avg_Dmd^2)*Std_Cost*Inv_Cost+IF(365/W$3+Safety_Stock/Avg_Dmd&gt;Plan_Shelf,(365/W$3+Safety_Stock/Avg_Dmd-Plan_Shelf)*Avg_Dmd*Std_Cost*W$3,0)+Avg_Dmd*365/W$3/2*Std_Cost*Inv_Cost+W$3*Setup</f>
        <v>36665.445574595651</v>
      </c>
      <c r="X21" s="12">
        <f>(Sell_Price-Std_Cost)*(1-$D21)*Lost_Sale_Fact*Avg_Dmd*365+NORMSINV($D21)*SQRT(Dmd_StdDev^2*Leadtime+LT_StdDev^2*Avg_Dmd^2)*Std_Cost*Inv_Cost+IF(365/X$3+Safety_Stock/Avg_Dmd&gt;Plan_Shelf,(365/X$3+Safety_Stock/Avg_Dmd-Plan_Shelf)*Avg_Dmd*Std_Cost*X$3,0)+Avg_Dmd*365/X$3/2*Std_Cost*Inv_Cost+X$3*Setup</f>
        <v>29250.456991897358</v>
      </c>
      <c r="Y21" s="12">
        <f>(Sell_Price-Std_Cost)*(1-$D21)*Lost_Sale_Fact*Avg_Dmd*365+NORMSINV($D21)*SQRT(Dmd_StdDev^2*Leadtime+LT_StdDev^2*Avg_Dmd^2)*Std_Cost*Inv_Cost+IF(365/Y$3+Safety_Stock/Avg_Dmd&gt;Plan_Shelf,(365/Y$3+Safety_Stock/Avg_Dmd-Plan_Shelf)*Avg_Dmd*Std_Cost*Y$3,0)+Avg_Dmd*365/Y$3/2*Std_Cost*Inv_Cost+Y$3*Setup</f>
        <v>28913.790325230686</v>
      </c>
      <c r="Z21" s="12">
        <f>(Sell_Price-Std_Cost)*(1-$D21)*Lost_Sale_Fact*Avg_Dmd*365+NORMSINV($D21)*SQRT(Dmd_StdDev^2*Leadtime+LT_StdDev^2*Avg_Dmd^2)*Std_Cost*Inv_Cost+IF(365/Z$3+Safety_Stock/Avg_Dmd&gt;Plan_Shelf,(365/Z$3+Safety_Stock/Avg_Dmd-Plan_Shelf)*Avg_Dmd*Std_Cost*Z$3,0)+Avg_Dmd*365/Z$3/2*Std_Cost*Inv_Cost+Z$3*Setup</f>
        <v>28621.366082806446</v>
      </c>
      <c r="AA21" s="12">
        <f>(Sell_Price-Std_Cost)*(1-$D21)*Lost_Sale_Fact*Avg_Dmd*365+NORMSINV($D21)*SQRT(Dmd_StdDev^2*Leadtime+LT_StdDev^2*Avg_Dmd^2)*Std_Cost*Inv_Cost+IF(365/AA$3+Safety_Stock/Avg_Dmd&gt;Plan_Shelf,(365/AA$3+Safety_Stock/Avg_Dmd-Plan_Shelf)*Avg_Dmd*Std_Cost*AA$3,0)+Avg_Dmd*365/AA$3/2*Std_Cost*Inv_Cost+AA$3*Setup</f>
        <v>28367.413513636486</v>
      </c>
      <c r="AB21" s="12">
        <f>(Sell_Price-Std_Cost)*(1-$D21)*Lost_Sale_Fact*Avg_Dmd*365+NORMSINV($D21)*SQRT(Dmd_StdDev^2*Leadtime+LT_StdDev^2*Avg_Dmd^2)*Std_Cost*Inv_Cost+IF(365/AB$3+Safety_Stock/Avg_Dmd&gt;Plan_Shelf,(365/AB$3+Safety_Stock/Avg_Dmd-Plan_Shelf)*Avg_Dmd*Std_Cost*AB$3,0)+Avg_Dmd*365/AB$3/2*Std_Cost*Inv_Cost+AB$3*Setup</f>
        <v>28147.123658564022</v>
      </c>
      <c r="AC21" s="12">
        <f>(Sell_Price-Std_Cost)*(1-$D21)*Lost_Sale_Fact*Avg_Dmd*365+NORMSINV($D21)*SQRT(Dmd_StdDev^2*Leadtime+LT_StdDev^2*Avg_Dmd^2)*Std_Cost*Inv_Cost+IF(365/AC$3+Safety_Stock/Avg_Dmd&gt;Plan_Shelf,(365/AC$3+Safety_Stock/Avg_Dmd-Plan_Shelf)*Avg_Dmd*Std_Cost*AC$3,0)+Avg_Dmd*365/AC$3/2*Std_Cost*Inv_Cost+AC$3*Setup</f>
        <v>27956.456991897354</v>
      </c>
      <c r="AD21" s="12">
        <f>(Sell_Price-Std_Cost)*(1-$D21)*Lost_Sale_Fact*Avg_Dmd*365+NORMSINV($D21)*SQRT(Dmd_StdDev^2*Leadtime+LT_StdDev^2*Avg_Dmd^2)*Std_Cost*Inv_Cost+IF(365/AD$3+Safety_Stock/Avg_Dmd&gt;Plan_Shelf,(365/AD$3+Safety_Stock/Avg_Dmd-Plan_Shelf)*Avg_Dmd*Std_Cost*AD$3,0)+Avg_Dmd*365/AD$3/2*Std_Cost*Inv_Cost+AD$3*Setup</f>
        <v>27791.995453435818</v>
      </c>
      <c r="AE21" s="12">
        <f>(Sell_Price-Std_Cost)*(1-$D21)*Lost_Sale_Fact*Avg_Dmd*365+NORMSINV($D21)*SQRT(Dmd_StdDev^2*Leadtime+LT_StdDev^2*Avg_Dmd^2)*Std_Cost*Inv_Cost+IF(365/AE$3+Safety_Stock/Avg_Dmd&gt;Plan_Shelf,(365/AE$3+Safety_Stock/Avg_Dmd-Plan_Shelf)*Avg_Dmd*Std_Cost*AE$3,0)+Avg_Dmd*365/AE$3/2*Std_Cost*Inv_Cost+AE$3*Setup</f>
        <v>27650.827362267726</v>
      </c>
      <c r="AF21" s="12">
        <f>(Sell_Price-Std_Cost)*(1-$D21)*Lost_Sale_Fact*Avg_Dmd*365+NORMSINV($D21)*SQRT(Dmd_StdDev^2*Leadtime+LT_StdDev^2*Avg_Dmd^2)*Std_Cost*Inv_Cost+IF(365/AF$3+Safety_Stock/Avg_Dmd&gt;Plan_Shelf,(365/AF$3+Safety_Stock/Avg_Dmd-Plan_Shelf)*Avg_Dmd*Std_Cost*AF$3,0)+Avg_Dmd*365/AF$3/2*Std_Cost*Inv_Cost+AF$3*Setup</f>
        <v>27530.456991897358</v>
      </c>
      <c r="AG21" s="12">
        <f>(Sell_Price-Std_Cost)*(1-$D21)*Lost_Sale_Fact*Avg_Dmd*365+NORMSINV($D21)*SQRT(Dmd_StdDev^2*Leadtime+LT_StdDev^2*Avg_Dmd^2)*Std_Cost*Inv_Cost+IF(365/AG$3+Safety_Stock/Avg_Dmd&gt;Plan_Shelf,(365/AG$3+Safety_Stock/Avg_Dmd-Plan_Shelf)*Avg_Dmd*Std_Cost*AG$3,0)+Avg_Dmd*365/AG$3/2*Std_Cost*Inv_Cost+AG$3*Setup</f>
        <v>27428.732853966321</v>
      </c>
      <c r="AH21" s="12">
        <f>(Sell_Price-Std_Cost)*(1-$D21)*Lost_Sale_Fact*Avg_Dmd*365+NORMSINV($D21)*SQRT(Dmd_StdDev^2*Leadtime+LT_StdDev^2*Avg_Dmd^2)*Std_Cost*Inv_Cost+IF(365/AH$3+Safety_Stock/Avg_Dmd&gt;Plan_Shelf,(365/AH$3+Safety_Stock/Avg_Dmd-Plan_Shelf)*Avg_Dmd*Std_Cost*AH$3,0)+Avg_Dmd*365/AH$3/2*Std_Cost*Inv_Cost+AH$3*Setup</f>
        <v>27343.79032523069</v>
      </c>
      <c r="AI21" s="12">
        <f>(Sell_Price-Std_Cost)*(1-$D21)*Lost_Sale_Fact*Avg_Dmd*365+NORMSINV($D21)*SQRT(Dmd_StdDev^2*Leadtime+LT_StdDev^2*Avg_Dmd^2)*Std_Cost*Inv_Cost+IF(365/AI$3+Safety_Stock/Avg_Dmd&gt;Plan_Shelf,(365/AI$3+Safety_Stock/Avg_Dmd-Plan_Shelf)*Avg_Dmd*Std_Cost*AI$3,0)+Avg_Dmd*365/AI$3/2*Std_Cost*Inv_Cost+AI$3*Setup</f>
        <v>27274.00537899413</v>
      </c>
      <c r="AJ21" s="12">
        <f>(Sell_Price-Std_Cost)*(1-$D21)*Lost_Sale_Fact*Avg_Dmd*365+NORMSINV($D21)*SQRT(Dmd_StdDev^2*Leadtime+LT_StdDev^2*Avg_Dmd^2)*Std_Cost*Inv_Cost+IF(365/AJ$3+Safety_Stock/Avg_Dmd&gt;Plan_Shelf,(365/AJ$3+Safety_Stock/Avg_Dmd-Plan_Shelf)*Avg_Dmd*Std_Cost*AJ$3,0)+Avg_Dmd*365/AJ$3/2*Std_Cost*Inv_Cost+AJ$3*Setup</f>
        <v>27217.956991897358</v>
      </c>
      <c r="AK21" s="12">
        <f>(Sell_Price-Std_Cost)*(1-$D21)*Lost_Sale_Fact*Avg_Dmd*365+NORMSINV($D21)*SQRT(Dmd_StdDev^2*Leadtime+LT_StdDev^2*Avg_Dmd^2)*Std_Cost*Inv_Cost+IF(365/AK$3+Safety_Stock/Avg_Dmd&gt;Plan_Shelf,(365/AK$3+Safety_Stock/Avg_Dmd-Plan_Shelf)*Avg_Dmd*Std_Cost*AK$3,0)+Avg_Dmd*365/AK$3/2*Std_Cost*Inv_Cost+AK$3*Setup</f>
        <v>27174.39638583675</v>
      </c>
      <c r="AL21" s="12">
        <f>(Sell_Price-Std_Cost)*(1-$D21)*Lost_Sale_Fact*Avg_Dmd*365+NORMSINV($D21)*SQRT(Dmd_StdDev^2*Leadtime+LT_StdDev^2*Avg_Dmd^2)*Std_Cost*Inv_Cost+IF(365/AL$3+Safety_Stock/Avg_Dmd&gt;Plan_Shelf,(365/AL$3+Safety_Stock/Avg_Dmd-Plan_Shelf)*Avg_Dmd*Std_Cost*AL$3,0)+Avg_Dmd*365/AL$3/2*Std_Cost*Inv_Cost+AL$3*Setup</f>
        <v>27142.221697779707</v>
      </c>
      <c r="AM21" s="12">
        <f>(Sell_Price-Std_Cost)*(1-$D21)*Lost_Sale_Fact*Avg_Dmd*365+NORMSINV($D21)*SQRT(Dmd_StdDev^2*Leadtime+LT_StdDev^2*Avg_Dmd^2)*Std_Cost*Inv_Cost+IF(365/AM$3+Safety_Stock/Avg_Dmd&gt;Plan_Shelf,(365/AM$3+Safety_Stock/Avg_Dmd-Plan_Shelf)*Avg_Dmd*Std_Cost*AM$3,0)+Avg_Dmd*365/AM$3/2*Std_Cost*Inv_Cost+AM$3*Setup</f>
        <v>27120.456991897358</v>
      </c>
      <c r="AN21" s="12">
        <f>(Sell_Price-Std_Cost)*(1-$D21)*Lost_Sale_Fact*Avg_Dmd*365+NORMSINV($D21)*SQRT(Dmd_StdDev^2*Leadtime+LT_StdDev^2*Avg_Dmd^2)*Std_Cost*Inv_Cost+IF(365/AN$3+Safety_Stock/Avg_Dmd&gt;Plan_Shelf,(365/AN$3+Safety_Stock/Avg_Dmd-Plan_Shelf)*Avg_Dmd*Std_Cost*AN$3,0)+Avg_Dmd*365/AN$3/2*Std_Cost*Inv_Cost+AN$3*Setup</f>
        <v>27108.234769675131</v>
      </c>
      <c r="AO21" s="12">
        <f>(Sell_Price-Std_Cost)*(1-$D21)*Lost_Sale_Fact*Avg_Dmd*365+NORMSINV($D21)*SQRT(Dmd_StdDev^2*Leadtime+LT_StdDev^2*Avg_Dmd^2)*Std_Cost*Inv_Cost+IF(365/AO$3+Safety_Stock/Avg_Dmd&gt;Plan_Shelf,(365/AO$3+Safety_Stock/Avg_Dmd-Plan_Shelf)*Avg_Dmd*Std_Cost*AO$3,0)+Avg_Dmd*365/AO$3/2*Std_Cost*Inv_Cost+AO$3*Setup</f>
        <v>27104.781316221681</v>
      </c>
      <c r="AP21" s="12">
        <f>(Sell_Price-Std_Cost)*(1-$D21)*Lost_Sale_Fact*Avg_Dmd*365+NORMSINV($D21)*SQRT(Dmd_StdDev^2*Leadtime+LT_StdDev^2*Avg_Dmd^2)*Std_Cost*Inv_Cost+IF(365/AP$3+Safety_Stock/Avg_Dmd&gt;Plan_Shelf,(365/AP$3+Safety_Stock/Avg_Dmd-Plan_Shelf)*Avg_Dmd*Std_Cost*AP$3,0)+Avg_Dmd*365/AP$3/2*Std_Cost*Inv_Cost+AP$3*Setup</f>
        <v>27109.404360318407</v>
      </c>
      <c r="AQ21" s="12">
        <f>(Sell_Price-Std_Cost)*(1-$D21)*Lost_Sale_Fact*Avg_Dmd*365+NORMSINV($D21)*SQRT(Dmd_StdDev^2*Leadtime+LT_StdDev^2*Avg_Dmd^2)*Std_Cost*Inv_Cost+IF(365/AQ$3+Safety_Stock/Avg_Dmd&gt;Plan_Shelf,(365/AQ$3+Safety_Stock/Avg_Dmd-Plan_Shelf)*Avg_Dmd*Std_Cost*AQ$3,0)+Avg_Dmd*365/AQ$3/2*Std_Cost*Inv_Cost+AQ$3*Setup</f>
        <v>27121.482632922998</v>
      </c>
      <c r="AR21" s="12">
        <f>(Sell_Price-Std_Cost)*(1-$D21)*Lost_Sale_Fact*Avg_Dmd*365+NORMSINV($D21)*SQRT(Dmd_StdDev^2*Leadtime+LT_StdDev^2*Avg_Dmd^2)*Std_Cost*Inv_Cost+IF(365/AR$3+Safety_Stock/Avg_Dmd&gt;Plan_Shelf,(365/AR$3+Safety_Stock/Avg_Dmd-Plan_Shelf)*Avg_Dmd*Std_Cost*AR$3,0)+Avg_Dmd*365/AR$3/2*Std_Cost*Inv_Cost+AR$3*Setup</f>
        <v>27140.456991897358</v>
      </c>
      <c r="AS21" s="12">
        <f>(Sell_Price-Std_Cost)*(1-$D21)*Lost_Sale_Fact*Avg_Dmd*365+NORMSINV($D21)*SQRT(Dmd_StdDev^2*Leadtime+LT_StdDev^2*Avg_Dmd^2)*Std_Cost*Inv_Cost+IF(365/AS$3+Safety_Stock/Avg_Dmd&gt;Plan_Shelf,(365/AS$3+Safety_Stock/Avg_Dmd-Plan_Shelf)*Avg_Dmd*Std_Cost*AS$3,0)+Avg_Dmd*365/AS$3/2*Std_Cost*Inv_Cost+AS$3*Setup</f>
        <v>27165.822845555893</v>
      </c>
      <c r="AT21" s="12">
        <f>(Sell_Price-Std_Cost)*(1-$D21)*Lost_Sale_Fact*Avg_Dmd*365+NORMSINV($D21)*SQRT(Dmd_StdDev^2*Leadtime+LT_StdDev^2*Avg_Dmd^2)*Std_Cost*Inv_Cost+IF(365/AT$3+Safety_Stock/Avg_Dmd&gt;Plan_Shelf,(365/AT$3+Safety_Stock/Avg_Dmd-Plan_Shelf)*Avg_Dmd*Std_Cost*AT$3,0)+Avg_Dmd*365/AT$3/2*Std_Cost*Inv_Cost+AT$3*Setup</f>
        <v>27197.123658564022</v>
      </c>
      <c r="AU21" s="12">
        <f>(Sell_Price-Std_Cost)*(1-$D21)*Lost_Sale_Fact*Avg_Dmd*365+NORMSINV($D21)*SQRT(Dmd_StdDev^2*Leadtime+LT_StdDev^2*Avg_Dmd^2)*Std_Cost*Inv_Cost+IF(365/AU$3+Safety_Stock/Avg_Dmd&gt;Plan_Shelf,(365/AU$3+Safety_Stock/Avg_Dmd-Plan_Shelf)*Avg_Dmd*Std_Cost*AU$3,0)+Avg_Dmd*365/AU$3/2*Std_Cost*Inv_Cost+AU$3*Setup</f>
        <v>27233.94536399038</v>
      </c>
      <c r="AV21" s="12">
        <f>(Sell_Price-Std_Cost)*(1-$D21)*Lost_Sale_Fact*Avg_Dmd*365+NORMSINV($D21)*SQRT(Dmd_StdDev^2*Leadtime+LT_StdDev^2*Avg_Dmd^2)*Std_Cost*Inv_Cost+IF(365/AV$3+Safety_Stock/Avg_Dmd&gt;Plan_Shelf,(365/AV$3+Safety_Stock/Avg_Dmd-Plan_Shelf)*Avg_Dmd*Std_Cost*AV$3,0)+Avg_Dmd*365/AV$3/2*Std_Cost*Inv_Cost+AV$3*Setup</f>
        <v>27275.911537351902</v>
      </c>
      <c r="AW21" s="12">
        <f>(Sell_Price-Std_Cost)*(1-$D21)*Lost_Sale_Fact*Avg_Dmd*365+NORMSINV($D21)*SQRT(Dmd_StdDev^2*Leadtime+LT_StdDev^2*Avg_Dmd^2)*Std_Cost*Inv_Cost+IF(365/AW$3+Safety_Stock/Avg_Dmd&gt;Plan_Shelf,(365/AW$3+Safety_Stock/Avg_Dmd-Plan_Shelf)*Avg_Dmd*Std_Cost*AW$3,0)+Avg_Dmd*365/AW$3/2*Std_Cost*Inv_Cost+AW$3*Setup</f>
        <v>27322.679214119576</v>
      </c>
      <c r="AX21" s="12">
        <f>(Sell_Price-Std_Cost)*(1-$D21)*Lost_Sale_Fact*Avg_Dmd*365+NORMSINV($D21)*SQRT(Dmd_StdDev^2*Leadtime+LT_StdDev^2*Avg_Dmd^2)*Std_Cost*Inv_Cost+IF(365/AX$3+Safety_Stock/Avg_Dmd&gt;Plan_Shelf,(365/AX$3+Safety_Stock/Avg_Dmd-Plan_Shelf)*Avg_Dmd*Std_Cost*AX$3,0)+Avg_Dmd*365/AX$3/2*Std_Cost*Inv_Cost+AX$3*Setup</f>
        <v>27373.935252766922</v>
      </c>
      <c r="AY21" s="12">
        <f>(Sell_Price-Std_Cost)*(1-$D21)*Lost_Sale_Fact*Avg_Dmd*365+NORMSINV($D21)*SQRT(Dmd_StdDev^2*Leadtime+LT_StdDev^2*Avg_Dmd^2)*Std_Cost*Inv_Cost+IF(365/AY$3+Safety_Stock/Avg_Dmd&gt;Plan_Shelf,(365/AY$3+Safety_Stock/Avg_Dmd-Plan_Shelf)*Avg_Dmd*Std_Cost*AY$3,0)+Avg_Dmd*365/AY$3/2*Std_Cost*Inv_Cost+AY$3*Setup</f>
        <v>27429.393162110122</v>
      </c>
      <c r="AZ21" s="12">
        <f>(Sell_Price-Std_Cost)*(1-$D21)*Lost_Sale_Fact*Avg_Dmd*365+NORMSINV($D21)*SQRT(Dmd_StdDev^2*Leadtime+LT_StdDev^2*Avg_Dmd^2)*Std_Cost*Inv_Cost+IF(365/AZ$3+Safety_Stock/Avg_Dmd&gt;Plan_Shelf,(365/AZ$3+Safety_Stock/Avg_Dmd-Plan_Shelf)*Avg_Dmd*Std_Cost*AZ$3,0)+Avg_Dmd*365/AZ$3/2*Std_Cost*Inv_Cost+AZ$3*Setup</f>
        <v>27488.79032523069</v>
      </c>
      <c r="BA21" s="12">
        <f>(Sell_Price-Std_Cost)*(1-$D21)*Lost_Sale_Fact*Avg_Dmd*365+NORMSINV($D21)*SQRT(Dmd_StdDev^2*Leadtime+LT_StdDev^2*Avg_Dmd^2)*Std_Cost*Inv_Cost+IF(365/BA$3+Safety_Stock/Avg_Dmd&gt;Plan_Shelf,(365/BA$3+Safety_Stock/Avg_Dmd-Plan_Shelf)*Avg_Dmd*Std_Cost*BA$3,0)+Avg_Dmd*365/BA$3/2*Std_Cost*Inv_Cost+BA$3*Setup</f>
        <v>27551.885563325926</v>
      </c>
      <c r="BB21" s="12">
        <f>(Sell_Price-Std_Cost)*(1-$D21)*Lost_Sale_Fact*Avg_Dmd*365+NORMSINV($D21)*SQRT(Dmd_StdDev^2*Leadtime+LT_StdDev^2*Avg_Dmd^2)*Std_Cost*Inv_Cost+IF(365/BB$3+Safety_Stock/Avg_Dmd&gt;Plan_Shelf,(365/BB$3+Safety_Stock/Avg_Dmd-Plan_Shelf)*Avg_Dmd*Std_Cost*BB$3,0)+Avg_Dmd*365/BB$3/2*Std_Cost*Inv_Cost+BB$3*Setup</f>
        <v>27618.456991897354</v>
      </c>
      <c r="BC21" s="12">
        <f>(Sell_Price-Std_Cost)*(1-$D21)*Lost_Sale_Fact*Avg_Dmd*365+NORMSINV($D21)*SQRT(Dmd_StdDev^2*Leadtime+LT_StdDev^2*Avg_Dmd^2)*Std_Cost*Inv_Cost+IF(365/BC$3+Safety_Stock/Avg_Dmd&gt;Plan_Shelf,(365/BC$3+Safety_Stock/Avg_Dmd-Plan_Shelf)*Avg_Dmd*Std_Cost*BC$3,0)+Avg_Dmd*365/BC$3/2*Std_Cost*Inv_Cost+BC$3*Setup</f>
        <v>27688.300129152256</v>
      </c>
      <c r="BD21" s="12">
        <f>(Sell_Price-Std_Cost)*(1-$D21)*Lost_Sale_Fact*Avg_Dmd*365+NORMSINV($D21)*SQRT(Dmd_StdDev^2*Leadtime+LT_StdDev^2*Avg_Dmd^2)*Std_Cost*Inv_Cost+IF(365/BD$3+Safety_Stock/Avg_Dmd&gt;Plan_Shelf,(365/BD$3+Safety_Stock/Avg_Dmd-Plan_Shelf)*Avg_Dmd*Std_Cost*BD$3,0)+Avg_Dmd*365/BD$3/2*Std_Cost*Inv_Cost+BD$3*Setup</f>
        <v>27761.226222666584</v>
      </c>
      <c r="BE21" s="12">
        <f>(Sell_Price-Std_Cost)*(1-$D21)*Lost_Sale_Fact*Avg_Dmd*365+NORMSINV($D21)*SQRT(Dmd_StdDev^2*Leadtime+LT_StdDev^2*Avg_Dmd^2)*Std_Cost*Inv_Cost+IF(365/BE$3+Safety_Stock/Avg_Dmd&gt;Plan_Shelf,(365/BE$3+Safety_Stock/Avg_Dmd-Plan_Shelf)*Avg_Dmd*Std_Cost*BE$3,0)+Avg_Dmd*365/BE$3/2*Std_Cost*Inv_Cost+BE$3*Setup</f>
        <v>27837.06076548226</v>
      </c>
      <c r="BF21" s="12">
        <f>(Sell_Price-Std_Cost)*(1-$D21)*Lost_Sale_Fact*Avg_Dmd*365+NORMSINV($D21)*SQRT(Dmd_StdDev^2*Leadtime+LT_StdDev^2*Avg_Dmd^2)*Std_Cost*Inv_Cost+IF(365/BF$3+Safety_Stock/Avg_Dmd&gt;Plan_Shelf,(365/BF$3+Safety_Stock/Avg_Dmd-Plan_Shelf)*Avg_Dmd*Std_Cost*BF$3,0)+Avg_Dmd*365/BF$3/2*Std_Cost*Inv_Cost+BF$3*Setup</f>
        <v>27915.64217708254</v>
      </c>
      <c r="BG21" s="12">
        <f>(Sell_Price-Std_Cost)*(1-$D21)*Lost_Sale_Fact*Avg_Dmd*365+NORMSINV($D21)*SQRT(Dmd_StdDev^2*Leadtime+LT_StdDev^2*Avg_Dmd^2)*Std_Cost*Inv_Cost+IF(365/BG$3+Safety_Stock/Avg_Dmd&gt;Plan_Shelf,(365/BG$3+Safety_Stock/Avg_Dmd-Plan_Shelf)*Avg_Dmd*Std_Cost*BG$3,0)+Avg_Dmd*365/BG$3/2*Std_Cost*Inv_Cost+BG$3*Setup</f>
        <v>27996.82062826099</v>
      </c>
      <c r="BH21" s="12">
        <f>(Sell_Price-Std_Cost)*(1-$D21)*Lost_Sale_Fact*Avg_Dmd*365+NORMSINV($D21)*SQRT(Dmd_StdDev^2*Leadtime+LT_StdDev^2*Avg_Dmd^2)*Std_Cost*Inv_Cost+IF(365/BH$3+Safety_Stock/Avg_Dmd&gt;Plan_Shelf,(365/BH$3+Safety_Stock/Avg_Dmd-Plan_Shelf)*Avg_Dmd*Std_Cost*BH$3,0)+Avg_Dmd*365/BH$3/2*Std_Cost*Inv_Cost+BH$3*Setup</f>
        <v>28080.456991897358</v>
      </c>
      <c r="BI21" s="12">
        <f>(Sell_Price-Std_Cost)*(1-$D21)*Lost_Sale_Fact*Avg_Dmd*365+NORMSINV($D21)*SQRT(Dmd_StdDev^2*Leadtime+LT_StdDev^2*Avg_Dmd^2)*Std_Cost*Inv_Cost+IF(365/BI$3+Safety_Stock/Avg_Dmd&gt;Plan_Shelf,(365/BI$3+Safety_Stock/Avg_Dmd-Plan_Shelf)*Avg_Dmd*Std_Cost*BI$3,0)+Avg_Dmd*365/BI$3/2*Std_Cost*Inv_Cost+BI$3*Setup</f>
        <v>28166.421904178056</v>
      </c>
      <c r="BJ21" s="12">
        <f>(Sell_Price-Std_Cost)*(1-$D21)*Lost_Sale_Fact*Avg_Dmd*365+NORMSINV($D21)*SQRT(Dmd_StdDev^2*Leadtime+LT_StdDev^2*Avg_Dmd^2)*Std_Cost*Inv_Cost+IF(365/BJ$3+Safety_Stock/Avg_Dmd&gt;Plan_Shelf,(365/BJ$3+Safety_Stock/Avg_Dmd-Plan_Shelf)*Avg_Dmd*Std_Cost*BJ$3,0)+Avg_Dmd*365/BJ$3/2*Std_Cost*Inv_Cost+BJ$3*Setup</f>
        <v>28254.594922931839</v>
      </c>
      <c r="BK21" s="12">
        <f>(Sell_Price-Std_Cost)*(1-$D21)*Lost_Sale_Fact*Avg_Dmd*365+NORMSINV($D21)*SQRT(Dmd_StdDev^2*Leadtime+LT_StdDev^2*Avg_Dmd^2)*Std_Cost*Inv_Cost+IF(365/BK$3+Safety_Stock/Avg_Dmd&gt;Plan_Shelf,(365/BK$3+Safety_Stock/Avg_Dmd-Plan_Shelf)*Avg_Dmd*Std_Cost*BK$3,0)+Avg_Dmd*365/BK$3/2*Std_Cost*Inv_Cost+BK$3*Setup</f>
        <v>28344.863771558372</v>
      </c>
      <c r="BL21" s="12">
        <f>(Sell_Price-Std_Cost)*(1-$D21)*Lost_Sale_Fact*Avg_Dmd*365+NORMSINV($D21)*SQRT(Dmd_StdDev^2*Leadtime+LT_StdDev^2*Avg_Dmd^2)*Std_Cost*Inv_Cost+IF(365/BL$3+Safety_Stock/Avg_Dmd&gt;Plan_Shelf,(365/BL$3+Safety_Stock/Avg_Dmd-Plan_Shelf)*Avg_Dmd*Std_Cost*BL$3,0)+Avg_Dmd*365/BL$3/2*Std_Cost*Inv_Cost+BL$3*Setup</f>
        <v>28437.123658564022</v>
      </c>
      <c r="BM21" s="12">
        <f>(Sell_Price-Std_Cost)*(1-$D21)*Lost_Sale_Fact*Avg_Dmd*365+NORMSINV($D21)*SQRT(Dmd_StdDev^2*Leadtime+LT_StdDev^2*Avg_Dmd^2)*Std_Cost*Inv_Cost+IF(365/BM$3+Safety_Stock/Avg_Dmd&gt;Plan_Shelf,(365/BM$3+Safety_Stock/Avg_Dmd-Plan_Shelf)*Avg_Dmd*Std_Cost*BM$3,0)+Avg_Dmd*365/BM$3/2*Std_Cost*Inv_Cost+BM$3*Setup</f>
        <v>28531.276664028504</v>
      </c>
      <c r="BN21" s="12">
        <f>(Sell_Price-Std_Cost)*(1-$D21)*Lost_Sale_Fact*Avg_Dmd*365+NORMSINV($D21)*SQRT(Dmd_StdDev^2*Leadtime+LT_StdDev^2*Avg_Dmd^2)*Std_Cost*Inv_Cost+IF(365/BN$3+Safety_Stock/Avg_Dmd&gt;Plan_Shelf,(365/BN$3+Safety_Stock/Avg_Dmd-Plan_Shelf)*Avg_Dmd*Std_Cost*BN$3,0)+Avg_Dmd*365/BN$3/2*Std_Cost*Inv_Cost+BN$3*Setup</f>
        <v>28627.231185445744</v>
      </c>
      <c r="BO21" s="12">
        <f>(Sell_Price-Std_Cost)*(1-$D21)*Lost_Sale_Fact*Avg_Dmd*365+NORMSINV($D21)*SQRT(Dmd_StdDev^2*Leadtime+LT_StdDev^2*Avg_Dmd^2)*Std_Cost*Inv_Cost+IF(365/BO$3+Safety_Stock/Avg_Dmd&gt;Plan_Shelf,(365/BO$3+Safety_Stock/Avg_Dmd-Plan_Shelf)*Avg_Dmd*Std_Cost*BO$3,0)+Avg_Dmd*365/BO$3/2*Std_Cost*Inv_Cost+BO$3*Setup</f>
        <v>28724.901436341799</v>
      </c>
      <c r="BP21" s="12">
        <f>(Sell_Price-Std_Cost)*(1-$D21)*Lost_Sale_Fact*Avg_Dmd*365+NORMSINV($D21)*SQRT(Dmd_StdDev^2*Leadtime+LT_StdDev^2*Avg_Dmd^2)*Std_Cost*Inv_Cost+IF(365/BP$3+Safety_Stock/Avg_Dmd&gt;Plan_Shelf,(365/BP$3+Safety_Stock/Avg_Dmd-Plan_Shelf)*Avg_Dmd*Std_Cost*BP$3,0)+Avg_Dmd*365/BP$3/2*Std_Cost*Inv_Cost+BP$3*Setup</f>
        <v>28824.206991897358</v>
      </c>
      <c r="BQ21" s="12">
        <f>(Sell_Price-Std_Cost)*(1-$D21)*Lost_Sale_Fact*Avg_Dmd*365+NORMSINV($D21)*SQRT(Dmd_StdDev^2*Leadtime+LT_StdDev^2*Avg_Dmd^2)*Std_Cost*Inv_Cost+IF(365/BQ$3+Safety_Stock/Avg_Dmd&gt;Plan_Shelf,(365/BQ$3+Safety_Stock/Avg_Dmd-Plan_Shelf)*Avg_Dmd*Std_Cost*BQ$3,0)+Avg_Dmd*365/BQ$3/2*Std_Cost*Inv_Cost+BQ$3*Setup</f>
        <v>28925.07237651274</v>
      </c>
      <c r="BR21" s="12">
        <f>(Sell_Price-Std_Cost)*(1-$D21)*Lost_Sale_Fact*Avg_Dmd*365+NORMSINV($D21)*SQRT(Dmd_StdDev^2*Leadtime+LT_StdDev^2*Avg_Dmd^2)*Std_Cost*Inv_Cost+IF(365/BR$3+Safety_Stock/Avg_Dmd&gt;Plan_Shelf,(365/BR$3+Safety_Stock/Avg_Dmd-Plan_Shelf)*Avg_Dmd*Std_Cost*BR$3,0)+Avg_Dmd*365/BR$3/2*Std_Cost*Inv_Cost+BR$3*Setup</f>
        <v>29027.426688867054</v>
      </c>
      <c r="BS21" s="12">
        <f>(Sell_Price-Std_Cost)*(1-$D21)*Lost_Sale_Fact*Avg_Dmd*365+NORMSINV($D21)*SQRT(Dmd_StdDev^2*Leadtime+LT_StdDev^2*Avg_Dmd^2)*Std_Cost*Inv_Cost+IF(365/BS$3+Safety_Stock/Avg_Dmd&gt;Plan_Shelf,(365/BS$3+Safety_Stock/Avg_Dmd-Plan_Shelf)*Avg_Dmd*Std_Cost*BS$3,0)+Avg_Dmd*365/BS$3/2*Std_Cost*Inv_Cost+BS$3*Setup</f>
        <v>29131.203260554073</v>
      </c>
      <c r="BT21" s="12">
        <f>(Sell_Price-Std_Cost)*(1-$D21)*Lost_Sale_Fact*Avg_Dmd*365+NORMSINV($D21)*SQRT(Dmd_StdDev^2*Leadtime+LT_StdDev^2*Avg_Dmd^2)*Std_Cost*Inv_Cost+IF(365/BT$3+Safety_Stock/Avg_Dmd&gt;Plan_Shelf,(365/BT$3+Safety_Stock/Avg_Dmd-Plan_Shelf)*Avg_Dmd*Std_Cost*BT$3,0)+Avg_Dmd*365/BT$3/2*Std_Cost*Inv_Cost+BT$3*Setup</f>
        <v>29236.339344838532</v>
      </c>
      <c r="BU21" s="12">
        <f>(Sell_Price-Std_Cost)*(1-$D21)*Lost_Sale_Fact*Avg_Dmd*365+NORMSINV($D21)*SQRT(Dmd_StdDev^2*Leadtime+LT_StdDev^2*Avg_Dmd^2)*Std_Cost*Inv_Cost+IF(365/BU$3+Safety_Stock/Avg_Dmd&gt;Plan_Shelf,(365/BU$3+Safety_Stock/Avg_Dmd-Plan_Shelf)*Avg_Dmd*Std_Cost*BU$3,0)+Avg_Dmd*365/BU$3/2*Std_Cost*Inv_Cost+BU$3*Setup</f>
        <v>29342.775832477066</v>
      </c>
      <c r="BV21" s="12">
        <f>(Sell_Price-Std_Cost)*(1-$D21)*Lost_Sale_Fact*Avg_Dmd*365+NORMSINV($D21)*SQRT(Dmd_StdDev^2*Leadtime+LT_StdDev^2*Avg_Dmd^2)*Std_Cost*Inv_Cost+IF(365/BV$3+Safety_Stock/Avg_Dmd&gt;Plan_Shelf,(365/BV$3+Safety_Stock/Avg_Dmd-Plan_Shelf)*Avg_Dmd*Std_Cost*BV$3,0)+Avg_Dmd*365/BV$3/2*Std_Cost*Inv_Cost+BV$3*Setup</f>
        <v>29450.456991897358</v>
      </c>
      <c r="BW21" s="12">
        <f>(Sell_Price-Std_Cost)*(1-$D21)*Lost_Sale_Fact*Avg_Dmd*365+NORMSINV($D21)*SQRT(Dmd_StdDev^2*Leadtime+LT_StdDev^2*Avg_Dmd^2)*Std_Cost*Inv_Cost+IF(365/BW$3+Safety_Stock/Avg_Dmd&gt;Plan_Shelf,(365/BW$3+Safety_Stock/Avg_Dmd-Plan_Shelf)*Avg_Dmd*Std_Cost*BW$3,0)+Avg_Dmd*365/BW$3/2*Std_Cost*Inv_Cost+BW$3*Setup</f>
        <v>29559.330231333974</v>
      </c>
      <c r="BX21" s="12">
        <f>(Sell_Price-Std_Cost)*(1-$D21)*Lost_Sale_Fact*Avg_Dmd*365+NORMSINV($D21)*SQRT(Dmd_StdDev^2*Leadtime+LT_StdDev^2*Avg_Dmd^2)*Std_Cost*Inv_Cost+IF(365/BX$3+Safety_Stock/Avg_Dmd&gt;Plan_Shelf,(365/BX$3+Safety_Stock/Avg_Dmd-Plan_Shelf)*Avg_Dmd*Std_Cost*BX$3,0)+Avg_Dmd*365/BX$3/2*Std_Cost*Inv_Cost+BX$3*Setup</f>
        <v>29669.345880786244</v>
      </c>
      <c r="BY21" s="12">
        <f>(Sell_Price-Std_Cost)*(1-$D21)*Lost_Sale_Fact*Avg_Dmd*365+NORMSINV($D21)*SQRT(Dmd_StdDev^2*Leadtime+LT_StdDev^2*Avg_Dmd^2)*Std_Cost*Inv_Cost+IF(365/BY$3+Safety_Stock/Avg_Dmd&gt;Plan_Shelf,(365/BY$3+Safety_Stock/Avg_Dmd-Plan_Shelf)*Avg_Dmd*Std_Cost*BY$3,0)+Avg_Dmd*365/BY$3/2*Std_Cost*Inv_Cost+BY$3*Setup</f>
        <v>29780.456991897358</v>
      </c>
      <c r="BZ21" s="12">
        <f>(Sell_Price-Std_Cost)*(1-$D21)*Lost_Sale_Fact*Avg_Dmd*365+NORMSINV($D21)*SQRT(Dmd_StdDev^2*Leadtime+LT_StdDev^2*Avg_Dmd^2)*Std_Cost*Inv_Cost+IF(365/BZ$3+Safety_Stock/Avg_Dmd&gt;Plan_Shelf,(365/BZ$3+Safety_Stock/Avg_Dmd-Plan_Shelf)*Avg_Dmd*Std_Cost*BZ$3,0)+Avg_Dmd*365/BZ$3/2*Std_Cost*Inv_Cost+BZ$3*Setup</f>
        <v>29892.619154059517</v>
      </c>
      <c r="CA21" s="12">
        <f>(Sell_Price-Std_Cost)*(1-$D21)*Lost_Sale_Fact*Avg_Dmd*365+NORMSINV($D21)*SQRT(Dmd_StdDev^2*Leadtime+LT_StdDev^2*Avg_Dmd^2)*Std_Cost*Inv_Cost+IF(365/CA$3+Safety_Stock/Avg_Dmd&gt;Plan_Shelf,(365/CA$3+Safety_Stock/Avg_Dmd-Plan_Shelf)*Avg_Dmd*Std_Cost*CA$3,0)+Avg_Dmd*365/CA$3/2*Std_Cost*Inv_Cost+CA$3*Setup</f>
        <v>30005.79032523069</v>
      </c>
      <c r="CB21" s="12">
        <f>(Sell_Price-Std_Cost)*(1-$D21)*Lost_Sale_Fact*Avg_Dmd*365+NORMSINV($D21)*SQRT(Dmd_StdDev^2*Leadtime+LT_StdDev^2*Avg_Dmd^2)*Std_Cost*Inv_Cost+IF(365/CB$3+Safety_Stock/Avg_Dmd&gt;Plan_Shelf,(365/CB$3+Safety_Stock/Avg_Dmd-Plan_Shelf)*Avg_Dmd*Std_Cost*CB$3,0)+Avg_Dmd*365/CB$3/2*Std_Cost*Inv_Cost+CB$3*Setup</f>
        <v>30119.930676107881</v>
      </c>
      <c r="CC21" s="12">
        <f>(Sell_Price-Std_Cost)*(1-$D21)*Lost_Sale_Fact*Avg_Dmd*365+NORMSINV($D21)*SQRT(Dmd_StdDev^2*Leadtime+LT_StdDev^2*Avg_Dmd^2)*Std_Cost*Inv_Cost+IF(365/CC$3+Safety_Stock/Avg_Dmd&gt;Plan_Shelf,(365/CC$3+Safety_Stock/Avg_Dmd-Plan_Shelf)*Avg_Dmd*Std_Cost*CC$3,0)+Avg_Dmd*365/CC$3/2*Std_Cost*Inv_Cost+CC$3*Setup</f>
        <v>30235.00244644281</v>
      </c>
      <c r="CD21" s="12">
        <f>(Sell_Price-Std_Cost)*(1-$D21)*Lost_Sale_Fact*Avg_Dmd*365+NORMSINV($D21)*SQRT(Dmd_StdDev^2*Leadtime+LT_StdDev^2*Avg_Dmd^2)*Std_Cost*Inv_Cost+IF(365/CD$3+Safety_Stock/Avg_Dmd&gt;Plan_Shelf,(365/CD$3+Safety_Stock/Avg_Dmd-Plan_Shelf)*Avg_Dmd*Std_Cost*CD$3,0)+Avg_Dmd*365/CD$3/2*Std_Cost*Inv_Cost+CD$3*Setup</f>
        <v>30350.969812410178</v>
      </c>
      <c r="CE21" s="12">
        <f>(Sell_Price-Std_Cost)*(1-$D21)*Lost_Sale_Fact*Avg_Dmd*365+NORMSINV($D21)*SQRT(Dmd_StdDev^2*Leadtime+LT_StdDev^2*Avg_Dmd^2)*Std_Cost*Inv_Cost+IF(365/CE$3+Safety_Stock/Avg_Dmd&gt;Plan_Shelf,(365/CE$3+Safety_Stock/Avg_Dmd-Plan_Shelf)*Avg_Dmd*Std_Cost*CE$3,0)+Avg_Dmd*365/CE$3/2*Std_Cost*Inv_Cost+CE$3*Setup</f>
        <v>30467.798764049254</v>
      </c>
      <c r="CF21" s="12">
        <f>(Sell_Price-Std_Cost)*(1-$D21)*Lost_Sale_Fact*Avg_Dmd*365+NORMSINV($D21)*SQRT(Dmd_StdDev^2*Leadtime+LT_StdDev^2*Avg_Dmd^2)*Std_Cost*Inv_Cost+IF(365/CF$3+Safety_Stock/Avg_Dmd&gt;Plan_Shelf,(365/CF$3+Safety_Stock/Avg_Dmd-Plan_Shelf)*Avg_Dmd*Std_Cost*CF$3,0)+Avg_Dmd*365/CF$3/2*Std_Cost*Inv_Cost+CF$3*Setup</f>
        <v>30585.456991897358</v>
      </c>
      <c r="CG21" s="12">
        <f>(Sell_Price-Std_Cost)*(1-$D21)*Lost_Sale_Fact*Avg_Dmd*365+NORMSINV($D21)*SQRT(Dmd_StdDev^2*Leadtime+LT_StdDev^2*Avg_Dmd^2)*Std_Cost*Inv_Cost+IF(365/CG$3+Safety_Stock/Avg_Dmd&gt;Plan_Shelf,(365/CG$3+Safety_Stock/Avg_Dmd-Plan_Shelf)*Avg_Dmd*Std_Cost*CG$3,0)+Avg_Dmd*365/CG$3/2*Std_Cost*Inv_Cost+CG$3*Setup</f>
        <v>30703.913782020813</v>
      </c>
      <c r="CH21" s="12">
        <f>(Sell_Price-Std_Cost)*(1-$D21)*Lost_Sale_Fact*Avg_Dmd*365+NORMSINV($D21)*SQRT(Dmd_StdDev^2*Leadtime+LT_StdDev^2*Avg_Dmd^2)*Std_Cost*Inv_Cost+IF(365/CH$3+Safety_Stock/Avg_Dmd&gt;Plan_Shelf,(365/CH$3+Safety_Stock/Avg_Dmd-Plan_Shelf)*Avg_Dmd*Std_Cost*CH$3,0)+Avg_Dmd*365/CH$3/2*Std_Cost*Inv_Cost+CH$3*Setup</f>
        <v>30823.139918726625</v>
      </c>
      <c r="CI21" s="12">
        <f>(Sell_Price-Std_Cost)*(1-$D21)*Lost_Sale_Fact*Avg_Dmd*365+NORMSINV($D21)*SQRT(Dmd_StdDev^2*Leadtime+LT_StdDev^2*Avg_Dmd^2)*Std_Cost*Inv_Cost+IF(365/CI$3+Safety_Stock/Avg_Dmd&gt;Plan_Shelf,(365/CI$3+Safety_Stock/Avg_Dmd-Plan_Shelf)*Avg_Dmd*Std_Cost*CI$3,0)+Avg_Dmd*365/CI$3/2*Std_Cost*Inv_Cost+CI$3*Setup</f>
        <v>30943.107594306995</v>
      </c>
      <c r="CJ21" s="12">
        <f>(Sell_Price-Std_Cost)*(1-$D21)*Lost_Sale_Fact*Avg_Dmd*365+NORMSINV($D21)*SQRT(Dmd_StdDev^2*Leadtime+LT_StdDev^2*Avg_Dmd^2)*Std_Cost*Inv_Cost+IF(365/CJ$3+Safety_Stock/Avg_Dmd&gt;Plan_Shelf,(365/CJ$3+Safety_Stock/Avg_Dmd-Plan_Shelf)*Avg_Dmd*Std_Cost*CJ$3,0)+Avg_Dmd*365/CJ$3/2*Std_Cost*Inv_Cost+CJ$3*Setup</f>
        <v>31063.79032523069</v>
      </c>
      <c r="CK21" s="12">
        <f>(Sell_Price-Std_Cost)*(1-$D21)*Lost_Sale_Fact*Avg_Dmd*365+NORMSINV($D21)*SQRT(Dmd_StdDev^2*Leadtime+LT_StdDev^2*Avg_Dmd^2)*Std_Cost*Inv_Cost+IF(365/CK$3+Safety_Stock/Avg_Dmd&gt;Plan_Shelf,(365/CK$3+Safety_Stock/Avg_Dmd-Plan_Shelf)*Avg_Dmd*Std_Cost*CK$3,0)+Avg_Dmd*365/CK$3/2*Std_Cost*Inv_Cost+CK$3*Setup</f>
        <v>31185.162874250298</v>
      </c>
      <c r="CL21" s="12">
        <f>(Sell_Price-Std_Cost)*(1-$D21)*Lost_Sale_Fact*Avg_Dmd*365+NORMSINV($D21)*SQRT(Dmd_StdDev^2*Leadtime+LT_StdDev^2*Avg_Dmd^2)*Std_Cost*Inv_Cost+IF(365/CL$3+Safety_Stock/Avg_Dmd&gt;Plan_Shelf,(365/CL$3+Safety_Stock/Avg_Dmd-Plan_Shelf)*Avg_Dmd*Std_Cost*CL$3,0)+Avg_Dmd*365/CL$3/2*Std_Cost*Inv_Cost+CL$3*Setup</f>
        <v>31307.201177943869</v>
      </c>
      <c r="CM21" s="12">
        <f>(Sell_Price-Std_Cost)*(1-$D21)*Lost_Sale_Fact*Avg_Dmd*365+NORMSINV($D21)*SQRT(Dmd_StdDev^2*Leadtime+LT_StdDev^2*Avg_Dmd^2)*Std_Cost*Inv_Cost+IF(365/CM$3+Safety_Stock/Avg_Dmd&gt;Plan_Shelf,(365/CM$3+Safety_Stock/Avg_Dmd-Plan_Shelf)*Avg_Dmd*Std_Cost*CM$3,0)+Avg_Dmd*365/CM$3/2*Std_Cost*Inv_Cost+CM$3*Setup</f>
        <v>31429.882279253678</v>
      </c>
      <c r="CN21" s="12">
        <f>(Sell_Price-Std_Cost)*(1-$D21)*Lost_Sale_Fact*Avg_Dmd*365+NORMSINV($D21)*SQRT(Dmd_StdDev^2*Leadtime+LT_StdDev^2*Avg_Dmd^2)*Std_Cost*Inv_Cost+IF(365/CN$3+Safety_Stock/Avg_Dmd&gt;Plan_Shelf,(365/CN$3+Safety_Stock/Avg_Dmd-Plan_Shelf)*Avg_Dmd*Std_Cost*CN$3,0)+Avg_Dmd*365/CN$3/2*Std_Cost*Inv_Cost+CN$3*Setup</f>
        <v>31553.18426462463</v>
      </c>
      <c r="CO21" s="12">
        <f>(Sell_Price-Std_Cost)*(1-$D21)*Lost_Sale_Fact*Avg_Dmd*365+NORMSINV($D21)*SQRT(Dmd_StdDev^2*Leadtime+LT_StdDev^2*Avg_Dmd^2)*Std_Cost*Inv_Cost+IF(365/CO$3+Safety_Stock/Avg_Dmd&gt;Plan_Shelf,(365/CO$3+Safety_Stock/Avg_Dmd-Plan_Shelf)*Avg_Dmd*Std_Cost*CO$3,0)+Avg_Dmd*365/CO$3/2*Std_Cost*Inv_Cost+CO$3*Setup</f>
        <v>31677.086205380503</v>
      </c>
      <c r="CP21" s="12">
        <f>(Sell_Price-Std_Cost)*(1-$D21)*Lost_Sale_Fact*Avg_Dmd*365+NORMSINV($D21)*SQRT(Dmd_StdDev^2*Leadtime+LT_StdDev^2*Avg_Dmd^2)*Std_Cost*Inv_Cost+IF(365/CP$3+Safety_Stock/Avg_Dmd&gt;Plan_Shelf,(365/CP$3+Safety_Stock/Avg_Dmd-Plan_Shelf)*Avg_Dmd*Std_Cost*CP$3,0)+Avg_Dmd*365/CP$3/2*Std_Cost*Inv_Cost+CP$3*Setup</f>
        <v>31801.568103008467</v>
      </c>
      <c r="CQ21" s="12">
        <f>(Sell_Price-Std_Cost)*(1-$D21)*Lost_Sale_Fact*Avg_Dmd*365+NORMSINV($D21)*SQRT(Dmd_StdDev^2*Leadtime+LT_StdDev^2*Avg_Dmd^2)*Std_Cost*Inv_Cost+IF(365/CQ$3+Safety_Stock/Avg_Dmd&gt;Plan_Shelf,(365/CQ$3+Safety_Stock/Avg_Dmd-Plan_Shelf)*Avg_Dmd*Std_Cost*CQ$3,0)+Avg_Dmd*365/CQ$3/2*Std_Cost*Inv_Cost+CQ$3*Setup</f>
        <v>31926.610838051201</v>
      </c>
      <c r="CR21" s="12">
        <f>(Sell_Price-Std_Cost)*(1-$D21)*Lost_Sale_Fact*Avg_Dmd*365+NORMSINV($D21)*SQRT(Dmd_StdDev^2*Leadtime+LT_StdDev^2*Avg_Dmd^2)*Std_Cost*Inv_Cost+IF(365/CR$3+Safety_Stock/Avg_Dmd&gt;Plan_Shelf,(365/CR$3+Safety_Stock/Avg_Dmd-Plan_Shelf)*Avg_Dmd*Std_Cost*CR$3,0)+Avg_Dmd*365/CR$3/2*Std_Cost*Inv_Cost+CR$3*Setup</f>
        <v>32052.196122332138</v>
      </c>
      <c r="CS21" s="12">
        <f>(Sell_Price-Std_Cost)*(1-$D21)*Lost_Sale_Fact*Avg_Dmd*365+NORMSINV($D21)*SQRT(Dmd_StdDev^2*Leadtime+LT_StdDev^2*Avg_Dmd^2)*Std_Cost*Inv_Cost+IF(365/CS$3+Safety_Stock/Avg_Dmd&gt;Plan_Shelf,(365/CS$3+Safety_Stock/Avg_Dmd-Plan_Shelf)*Avg_Dmd*Std_Cost*CS$3,0)+Avg_Dmd*365/CS$3/2*Std_Cost*Inv_Cost+CS$3*Setup</f>
        <v>32178.306454262947</v>
      </c>
      <c r="CT21" s="12">
        <f>(Sell_Price-Std_Cost)*(1-$D21)*Lost_Sale_Fact*Avg_Dmd*365+NORMSINV($D21)*SQRT(Dmd_StdDev^2*Leadtime+LT_StdDev^2*Avg_Dmd^2)*Std_Cost*Inv_Cost+IF(365/CT$3+Safety_Stock/Avg_Dmd&gt;Plan_Shelf,(365/CT$3+Safety_Stock/Avg_Dmd-Plan_Shelf)*Avg_Dmd*Std_Cost*CT$3,0)+Avg_Dmd*365/CT$3/2*Std_Cost*Inv_Cost+CT$3*Setup</f>
        <v>32304.92507700374</v>
      </c>
      <c r="CU21" s="12">
        <f>(Sell_Price-Std_Cost)*(1-$D21)*Lost_Sale_Fact*Avg_Dmd*365+NORMSINV($D21)*SQRT(Dmd_StdDev^2*Leadtime+LT_StdDev^2*Avg_Dmd^2)*Std_Cost*Inv_Cost+IF(365/CU$3+Safety_Stock/Avg_Dmd&gt;Plan_Shelf,(365/CU$3+Safety_Stock/Avg_Dmd-Plan_Shelf)*Avg_Dmd*Std_Cost*CU$3,0)+Avg_Dmd*365/CU$3/2*Std_Cost*Inv_Cost+CU$3*Setup</f>
        <v>32432.035939265777</v>
      </c>
      <c r="CV21" s="12">
        <f>(Sell_Price-Std_Cost)*(1-$D21)*Lost_Sale_Fact*Avg_Dmd*365+NORMSINV($D21)*SQRT(Dmd_StdDev^2*Leadtime+LT_StdDev^2*Avg_Dmd^2)*Std_Cost*Inv_Cost+IF(365/CV$3+Safety_Stock/Avg_Dmd&gt;Plan_Shelf,(365/CV$3+Safety_Stock/Avg_Dmd-Plan_Shelf)*Avg_Dmd*Std_Cost*CV$3,0)+Avg_Dmd*365/CV$3/2*Std_Cost*Inv_Cost+CV$3*Setup</f>
        <v>32559.623658564022</v>
      </c>
      <c r="CW21" s="12">
        <f>(Sell_Price-Std_Cost)*(1-$D21)*Lost_Sale_Fact*Avg_Dmd*365+NORMSINV($D21)*SQRT(Dmd_StdDev^2*Leadtime+LT_StdDev^2*Avg_Dmd^2)*Std_Cost*Inv_Cost+IF(365/CW$3+Safety_Stock/Avg_Dmd&gt;Plan_Shelf,(365/CW$3+Safety_Stock/Avg_Dmd-Plan_Shelf)*Avg_Dmd*Std_Cost*CW$3,0)+Avg_Dmd*365/CW$3/2*Std_Cost*Inv_Cost+CW$3*Setup</f>
        <v>32687.673486742715</v>
      </c>
      <c r="CX21" s="12">
        <f>(Sell_Price-Std_Cost)*(1-$D21)*Lost_Sale_Fact*Avg_Dmd*365+NORMSINV($D21)*SQRT(Dmd_StdDev^2*Leadtime+LT_StdDev^2*Avg_Dmd^2)*Std_Cost*Inv_Cost+IF(365/CX$3+Safety_Stock/Avg_Dmd&gt;Plan_Shelf,(365/CX$3+Safety_Stock/Avg_Dmd-Plan_Shelf)*Avg_Dmd*Std_Cost*CX$3,0)+Avg_Dmd*365/CX$3/2*Std_Cost*Inv_Cost+CX$3*Setup</f>
        <v>32816.17127761164</v>
      </c>
      <c r="CY21" s="12">
        <f>(Sell_Price-Std_Cost)*(1-$D21)*Lost_Sale_Fact*Avg_Dmd*365+NORMSINV($D21)*SQRT(Dmd_StdDev^2*Leadtime+LT_StdDev^2*Avg_Dmd^2)*Std_Cost*Inv_Cost+IF(365/CY$3+Safety_Stock/Avg_Dmd&gt;Plan_Shelf,(365/CY$3+Safety_Stock/Avg_Dmd-Plan_Shelf)*Avg_Dmd*Std_Cost*CY$3,0)+Avg_Dmd*365/CY$3/2*Std_Cost*Inv_Cost+CY$3*Setup</f>
        <v>32945.103456543817</v>
      </c>
      <c r="CZ21" s="12">
        <f>(Sell_Price-Std_Cost)*(1-$D21)*Lost_Sale_Fact*Avg_Dmd*365+NORMSINV($D21)*SQRT(Dmd_StdDev^2*Leadtime+LT_StdDev^2*Avg_Dmd^2)*Std_Cost*Inv_Cost+IF(365/CZ$3+Safety_Stock/Avg_Dmd&gt;Plan_Shelf,(365/CZ$3+Safety_Stock/Avg_Dmd-Plan_Shelf)*Avg_Dmd*Std_Cost*CZ$3,0)+Avg_Dmd*365/CZ$3/2*Std_Cost*Inv_Cost+CZ$3*Setup</f>
        <v>33074.456991897358</v>
      </c>
      <c r="DA21" s="28">
        <f t="shared" si="0"/>
        <v>27104.781316221681</v>
      </c>
      <c r="DB21" s="43">
        <f t="shared" si="1"/>
        <v>0.98199999999999998</v>
      </c>
    </row>
    <row r="22" spans="1:108" ht="14.1" customHeight="1" x14ac:dyDescent="0.25">
      <c r="A22" s="53"/>
      <c r="B22" s="52"/>
      <c r="C22" s="52"/>
      <c r="D22" s="9">
        <v>0.98099999999999998</v>
      </c>
      <c r="E22" s="12">
        <f>(Sell_Price-Std_Cost)*(1-$D22)*Lost_Sale_Fact*Avg_Dmd*365+NORMSINV($D22)*SQRT(Dmd_StdDev^2*Leadtime+LT_StdDev^2*Avg_Dmd^2)*Std_Cost*Inv_Cost+IF(365/E$3+Safety_Stock/Avg_Dmd&gt;Plan_Shelf,(365/E$3+Safety_Stock/Avg_Dmd-Plan_Shelf)*Avg_Dmd*Std_Cost*E$3,0)+Avg_Dmd*365/E$3/2*Std_Cost*Inv_Cost+E$3*Setup</f>
        <v>1327412.0776226497</v>
      </c>
      <c r="F22" s="12">
        <f>(Sell_Price-Std_Cost)*(1-$D22)*Lost_Sale_Fact*Avg_Dmd*365+NORMSINV($D22)*SQRT(Dmd_StdDev^2*Leadtime+LT_StdDev^2*Avg_Dmd^2)*Std_Cost*Inv_Cost+IF(365/F$3+Safety_Stock/Avg_Dmd&gt;Plan_Shelf,(365/F$3+Safety_Stock/Avg_Dmd-Plan_Shelf)*Avg_Dmd*Std_Cost*F$3,0)+Avg_Dmd*365/F$3/2*Std_Cost*Inv_Cost+F$3*Setup</f>
        <v>1164258.2404566424</v>
      </c>
      <c r="G22" s="12">
        <f>(Sell_Price-Std_Cost)*(1-$D22)*Lost_Sale_Fact*Avg_Dmd*365+NORMSINV($D22)*SQRT(Dmd_StdDev^2*Leadtime+LT_StdDev^2*Avg_Dmd^2)*Std_Cost*Inv_Cost+IF(365/G$3+Safety_Stock/Avg_Dmd&gt;Plan_Shelf,(365/G$3+Safety_Stock/Avg_Dmd-Plan_Shelf)*Avg_Dmd*Std_Cost*G$3,0)+Avg_Dmd*365/G$3/2*Std_Cost*Inv_Cost+G$3*Setup</f>
        <v>1069237.736623968</v>
      </c>
      <c r="H22" s="12">
        <f>(Sell_Price-Std_Cost)*(1-$D22)*Lost_Sale_Fact*Avg_Dmd*365+NORMSINV($D22)*SQRT(Dmd_StdDev^2*Leadtime+LT_StdDev^2*Avg_Dmd^2)*Std_Cost*Inv_Cost+IF(365/H$3+Safety_Stock/Avg_Dmd&gt;Plan_Shelf,(365/H$3+Safety_Stock/Avg_Dmd-Plan_Shelf)*Avg_Dmd*Std_Cost*H$3,0)+Avg_Dmd*365/H$3/2*Std_Cost*Inv_Cost+H$3*Setup</f>
        <v>991250.56612462725</v>
      </c>
      <c r="I22" s="12">
        <f>(Sell_Price-Std_Cost)*(1-$D22)*Lost_Sale_Fact*Avg_Dmd*365+NORMSINV($D22)*SQRT(Dmd_StdDev^2*Leadtime+LT_StdDev^2*Avg_Dmd^2)*Std_Cost*Inv_Cost+IF(365/I$3+Safety_Stock/Avg_Dmd&gt;Plan_Shelf,(365/I$3+Safety_Stock/Avg_Dmd-Plan_Shelf)*Avg_Dmd*Std_Cost*I$3,0)+Avg_Dmd*365/I$3/2*Std_Cost*Inv_Cost+I$3*Setup</f>
        <v>920076.72895861964</v>
      </c>
      <c r="J22" s="12">
        <f>(Sell_Price-Std_Cost)*(1-$D22)*Lost_Sale_Fact*Avg_Dmd*365+NORMSINV($D22)*SQRT(Dmd_StdDev^2*Leadtime+LT_StdDev^2*Avg_Dmd^2)*Std_Cost*Inv_Cost+IF(365/J$3+Safety_Stock/Avg_Dmd&gt;Plan_Shelf,(365/J$3+Safety_Stock/Avg_Dmd-Plan_Shelf)*Avg_Dmd*Std_Cost*J$3,0)+Avg_Dmd*365/J$3/2*Std_Cost*Inv_Cost+J$3*Setup</f>
        <v>852309.55845927866</v>
      </c>
      <c r="K22" s="12">
        <f>(Sell_Price-Std_Cost)*(1-$D22)*Lost_Sale_Fact*Avg_Dmd*365+NORMSINV($D22)*SQRT(Dmd_StdDev^2*Leadtime+LT_StdDev^2*Avg_Dmd^2)*Std_Cost*Inv_Cost+IF(365/K$3+Safety_Stock/Avg_Dmd&gt;Plan_Shelf,(365/K$3+Safety_Stock/Avg_Dmd-Plan_Shelf)*Avg_Dmd*Std_Cost*K$3,0)+Avg_Dmd*365/K$3/2*Std_Cost*Inv_Cost+K$3*Setup</f>
        <v>786489.05462660454</v>
      </c>
      <c r="L22" s="12">
        <f>(Sell_Price-Std_Cost)*(1-$D22)*Lost_Sale_Fact*Avg_Dmd*365+NORMSINV($D22)*SQRT(Dmd_StdDev^2*Leadtime+LT_StdDev^2*Avg_Dmd^2)*Std_Cost*Inv_Cost+IF(365/L$3+Safety_Stock/Avg_Dmd&gt;Plan_Shelf,(365/L$3+Safety_Stock/Avg_Dmd-Plan_Shelf)*Avg_Dmd*Std_Cost*L$3,0)+Avg_Dmd*365/L$3/2*Std_Cost*Inv_Cost+L$3*Setup</f>
        <v>721885.21746059693</v>
      </c>
      <c r="M22" s="12">
        <f>(Sell_Price-Std_Cost)*(1-$D22)*Lost_Sale_Fact*Avg_Dmd*365+NORMSINV($D22)*SQRT(Dmd_StdDev^2*Leadtime+LT_StdDev^2*Avg_Dmd^2)*Std_Cost*Inv_Cost+IF(365/M$3+Safety_Stock/Avg_Dmd&gt;Plan_Shelf,(365/M$3+Safety_Stock/Avg_Dmd-Plan_Shelf)*Avg_Dmd*Std_Cost*M$3,0)+Avg_Dmd*365/M$3/2*Std_Cost*Inv_Cost+M$3*Setup</f>
        <v>658092.49140570057</v>
      </c>
      <c r="N22" s="12">
        <f>(Sell_Price-Std_Cost)*(1-$D22)*Lost_Sale_Fact*Avg_Dmd*365+NORMSINV($D22)*SQRT(Dmd_StdDev^2*Leadtime+LT_StdDev^2*Avg_Dmd^2)*Std_Cost*Inv_Cost+IF(365/N$3+Safety_Stock/Avg_Dmd&gt;Plan_Shelf,(365/N$3+Safety_Stock/Avg_Dmd-Plan_Shelf)*Avg_Dmd*Std_Cost*N$3,0)+Avg_Dmd*365/N$3/2*Std_Cost*Inv_Cost+N$3*Setup</f>
        <v>594867.54312858183</v>
      </c>
      <c r="O22" s="12">
        <f>(Sell_Price-Std_Cost)*(1-$D22)*Lost_Sale_Fact*Avg_Dmd*365+NORMSINV($D22)*SQRT(Dmd_StdDev^2*Leadtime+LT_StdDev^2*Avg_Dmd^2)*Std_Cost*Inv_Cost+IF(365/O$3+Safety_Stock/Avg_Dmd&gt;Plan_Shelf,(365/O$3+Safety_Stock/Avg_Dmd-Plan_Shelf)*Avg_Dmd*Std_Cost*O$3,0)+Avg_Dmd*365/O$3/2*Std_Cost*Inv_Cost+O$3*Setup</f>
        <v>532055.52414439234</v>
      </c>
      <c r="P22" s="12">
        <f>(Sell_Price-Std_Cost)*(1-$D22)*Lost_Sale_Fact*Avg_Dmd*365+NORMSINV($D22)*SQRT(Dmd_StdDev^2*Leadtime+LT_StdDev^2*Avg_Dmd^2)*Std_Cost*Inv_Cost+IF(365/P$3+Safety_Stock/Avg_Dmd&gt;Plan_Shelf,(365/P$3+Safety_Stock/Avg_Dmd-Plan_Shelf)*Avg_Dmd*Std_Cost*P$3,0)+Avg_Dmd*365/P$3/2*Std_Cost*Inv_Cost+P$3*Setup</f>
        <v>469553.20212990011</v>
      </c>
      <c r="Q22" s="12">
        <f>(Sell_Price-Std_Cost)*(1-$D22)*Lost_Sale_Fact*Avg_Dmd*365+NORMSINV($D22)*SQRT(Dmd_StdDev^2*Leadtime+LT_StdDev^2*Avg_Dmd^2)*Std_Cost*Inv_Cost+IF(365/Q$3+Safety_Stock/Avg_Dmd&gt;Plan_Shelf,(365/Q$3+Safety_Stock/Avg_Dmd-Plan_Shelf)*Avg_Dmd*Std_Cost*Q$3,0)+Avg_Dmd*365/Q$3/2*Std_Cost*Inv_Cost+Q$3*Setup</f>
        <v>407289.10855363612</v>
      </c>
      <c r="R22" s="12">
        <f>(Sell_Price-Std_Cost)*(1-$D22)*Lost_Sale_Fact*Avg_Dmd*365+NORMSINV($D22)*SQRT(Dmd_StdDev^2*Leadtime+LT_StdDev^2*Avg_Dmd^2)*Std_Cost*Inv_Cost+IF(365/R$3+Safety_Stock/Avg_Dmd&gt;Plan_Shelf,(365/R$3+Safety_Stock/Avg_Dmd-Plan_Shelf)*Avg_Dmd*Std_Cost*R$3,0)+Avg_Dmd*365/R$3/2*Std_Cost*Inv_Cost+R$3*Setup</f>
        <v>345212.19446455169</v>
      </c>
      <c r="S22" s="12">
        <f>(Sell_Price-Std_Cost)*(1-$D22)*Lost_Sale_Fact*Avg_Dmd*365+NORMSINV($D22)*SQRT(Dmd_StdDev^2*Leadtime+LT_StdDev^2*Avg_Dmd^2)*Std_Cost*Inv_Cost+IF(365/S$3+Safety_Stock/Avg_Dmd&gt;Plan_Shelf,(365/S$3+Safety_Stock/Avg_Dmd-Plan_Shelf)*Avg_Dmd*Std_Cost*S$3,0)+Avg_Dmd*365/S$3/2*Std_Cost*Inv_Cost+S$3*Setup</f>
        <v>283285.02396521071</v>
      </c>
      <c r="T22" s="12">
        <f>(Sell_Price-Std_Cost)*(1-$D22)*Lost_Sale_Fact*Avg_Dmd*365+NORMSINV($D22)*SQRT(Dmd_StdDev^2*Leadtime+LT_StdDev^2*Avg_Dmd^2)*Std_Cost*Inv_Cost+IF(365/T$3+Safety_Stock/Avg_Dmd&gt;Plan_Shelf,(365/T$3+Safety_Stock/Avg_Dmd-Plan_Shelf)*Avg_Dmd*Std_Cost*T$3,0)+Avg_Dmd*365/T$3/2*Std_Cost*Inv_Cost+T$3*Setup</f>
        <v>221479.52013253639</v>
      </c>
      <c r="U22" s="12">
        <f>(Sell_Price-Std_Cost)*(1-$D22)*Lost_Sale_Fact*Avg_Dmd*365+NORMSINV($D22)*SQRT(Dmd_StdDev^2*Leadtime+LT_StdDev^2*Avg_Dmd^2)*Std_Cost*Inv_Cost+IF(365/U$3+Safety_Stock/Avg_Dmd&gt;Plan_Shelf,(365/U$3+Safety_Stock/Avg_Dmd-Plan_Shelf)*Avg_Dmd*Std_Cost*U$3,0)+Avg_Dmd*365/U$3/2*Std_Cost*Inv_Cost+U$3*Setup</f>
        <v>159774.21237829342</v>
      </c>
      <c r="V22" s="12">
        <f>(Sell_Price-Std_Cost)*(1-$D22)*Lost_Sale_Fact*Avg_Dmd*365+NORMSINV($D22)*SQRT(Dmd_StdDev^2*Leadtime+LT_StdDev^2*Avg_Dmd^2)*Std_Cost*Inv_Cost+IF(365/V$3+Safety_Stock/Avg_Dmd&gt;Plan_Shelf,(365/V$3+Safety_Stock/Avg_Dmd-Plan_Shelf)*Avg_Dmd*Std_Cost*V$3,0)+Avg_Dmd*365/V$3/2*Std_Cost*Inv_Cost+V$3*Setup</f>
        <v>98152.401356076822</v>
      </c>
      <c r="W22" s="12">
        <f>(Sell_Price-Std_Cost)*(1-$D22)*Lost_Sale_Fact*Avg_Dmd*365+NORMSINV($D22)*SQRT(Dmd_StdDev^2*Leadtime+LT_StdDev^2*Avg_Dmd^2)*Std_Cost*Inv_Cost+IF(365/W$3+Safety_Stock/Avg_Dmd&gt;Plan_Shelf,(365/W$3+Safety_Stock/Avg_Dmd-Plan_Shelf)*Avg_Dmd*Std_Cost*W$3,0)+Avg_Dmd*365/W$3/2*Std_Cost*Inv_Cost+W$3*Setup</f>
        <v>36600.9033713557</v>
      </c>
      <c r="X22" s="12">
        <f>(Sell_Price-Std_Cost)*(1-$D22)*Lost_Sale_Fact*Avg_Dmd*365+NORMSINV($D22)*SQRT(Dmd_StdDev^2*Leadtime+LT_StdDev^2*Avg_Dmd^2)*Std_Cost*Inv_Cost+IF(365/X$3+Safety_Stock/Avg_Dmd&gt;Plan_Shelf,(365/X$3+Safety_Stock/Avg_Dmd-Plan_Shelf)*Avg_Dmd*Std_Cost*X$3,0)+Avg_Dmd*365/X$3/2*Std_Cost*Inv_Cost+X$3*Setup</f>
        <v>29185.914788657406</v>
      </c>
      <c r="Y22" s="12">
        <f>(Sell_Price-Std_Cost)*(1-$D22)*Lost_Sale_Fact*Avg_Dmd*365+NORMSINV($D22)*SQRT(Dmd_StdDev^2*Leadtime+LT_StdDev^2*Avg_Dmd^2)*Std_Cost*Inv_Cost+IF(365/Y$3+Safety_Stock/Avg_Dmd&gt;Plan_Shelf,(365/Y$3+Safety_Stock/Avg_Dmd-Plan_Shelf)*Avg_Dmd*Std_Cost*Y$3,0)+Avg_Dmd*365/Y$3/2*Std_Cost*Inv_Cost+Y$3*Setup</f>
        <v>28849.248121990742</v>
      </c>
      <c r="Z22" s="12">
        <f>(Sell_Price-Std_Cost)*(1-$D22)*Lost_Sale_Fact*Avg_Dmd*365+NORMSINV($D22)*SQRT(Dmd_StdDev^2*Leadtime+LT_StdDev^2*Avg_Dmd^2)*Std_Cost*Inv_Cost+IF(365/Z$3+Safety_Stock/Avg_Dmd&gt;Plan_Shelf,(365/Z$3+Safety_Stock/Avg_Dmd-Plan_Shelf)*Avg_Dmd*Std_Cost*Z$3,0)+Avg_Dmd*365/Z$3/2*Std_Cost*Inv_Cost+Z$3*Setup</f>
        <v>28556.823879566498</v>
      </c>
      <c r="AA22" s="12">
        <f>(Sell_Price-Std_Cost)*(1-$D22)*Lost_Sale_Fact*Avg_Dmd*365+NORMSINV($D22)*SQRT(Dmd_StdDev^2*Leadtime+LT_StdDev^2*Avg_Dmd^2)*Std_Cost*Inv_Cost+IF(365/AA$3+Safety_Stock/Avg_Dmd&gt;Plan_Shelf,(365/AA$3+Safety_Stock/Avg_Dmd-Plan_Shelf)*Avg_Dmd*Std_Cost*AA$3,0)+Avg_Dmd*365/AA$3/2*Std_Cost*Inv_Cost+AA$3*Setup</f>
        <v>28302.871310396538</v>
      </c>
      <c r="AB22" s="12">
        <f>(Sell_Price-Std_Cost)*(1-$D22)*Lost_Sale_Fact*Avg_Dmd*365+NORMSINV($D22)*SQRT(Dmd_StdDev^2*Leadtime+LT_StdDev^2*Avg_Dmd^2)*Std_Cost*Inv_Cost+IF(365/AB$3+Safety_Stock/Avg_Dmd&gt;Plan_Shelf,(365/AB$3+Safety_Stock/Avg_Dmd-Plan_Shelf)*Avg_Dmd*Std_Cost*AB$3,0)+Avg_Dmd*365/AB$3/2*Std_Cost*Inv_Cost+AB$3*Setup</f>
        <v>28082.581455324074</v>
      </c>
      <c r="AC22" s="12">
        <f>(Sell_Price-Std_Cost)*(1-$D22)*Lost_Sale_Fact*Avg_Dmd*365+NORMSINV($D22)*SQRT(Dmd_StdDev^2*Leadtime+LT_StdDev^2*Avg_Dmd^2)*Std_Cost*Inv_Cost+IF(365/AC$3+Safety_Stock/Avg_Dmd&gt;Plan_Shelf,(365/AC$3+Safety_Stock/Avg_Dmd-Plan_Shelf)*Avg_Dmd*Std_Cost*AC$3,0)+Avg_Dmd*365/AC$3/2*Std_Cost*Inv_Cost+AC$3*Setup</f>
        <v>27891.914788657406</v>
      </c>
      <c r="AD22" s="12">
        <f>(Sell_Price-Std_Cost)*(1-$D22)*Lost_Sale_Fact*Avg_Dmd*365+NORMSINV($D22)*SQRT(Dmd_StdDev^2*Leadtime+LT_StdDev^2*Avg_Dmd^2)*Std_Cost*Inv_Cost+IF(365/AD$3+Safety_Stock/Avg_Dmd&gt;Plan_Shelf,(365/AD$3+Safety_Stock/Avg_Dmd-Plan_Shelf)*Avg_Dmd*Std_Cost*AD$3,0)+Avg_Dmd*365/AD$3/2*Std_Cost*Inv_Cost+AD$3*Setup</f>
        <v>27727.453250195867</v>
      </c>
      <c r="AE22" s="12">
        <f>(Sell_Price-Std_Cost)*(1-$D22)*Lost_Sale_Fact*Avg_Dmd*365+NORMSINV($D22)*SQRT(Dmd_StdDev^2*Leadtime+LT_StdDev^2*Avg_Dmd^2)*Std_Cost*Inv_Cost+IF(365/AE$3+Safety_Stock/Avg_Dmd&gt;Plan_Shelf,(365/AE$3+Safety_Stock/Avg_Dmd-Plan_Shelf)*Avg_Dmd*Std_Cost*AE$3,0)+Avg_Dmd*365/AE$3/2*Std_Cost*Inv_Cost+AE$3*Setup</f>
        <v>27586.285159027779</v>
      </c>
      <c r="AF22" s="12">
        <f>(Sell_Price-Std_Cost)*(1-$D22)*Lost_Sale_Fact*Avg_Dmd*365+NORMSINV($D22)*SQRT(Dmd_StdDev^2*Leadtime+LT_StdDev^2*Avg_Dmd^2)*Std_Cost*Inv_Cost+IF(365/AF$3+Safety_Stock/Avg_Dmd&gt;Plan_Shelf,(365/AF$3+Safety_Stock/Avg_Dmd-Plan_Shelf)*Avg_Dmd*Std_Cost*AF$3,0)+Avg_Dmd*365/AF$3/2*Std_Cost*Inv_Cost+AF$3*Setup</f>
        <v>27465.914788657406</v>
      </c>
      <c r="AG22" s="12">
        <f>(Sell_Price-Std_Cost)*(1-$D22)*Lost_Sale_Fact*Avg_Dmd*365+NORMSINV($D22)*SQRT(Dmd_StdDev^2*Leadtime+LT_StdDev^2*Avg_Dmd^2)*Std_Cost*Inv_Cost+IF(365/AG$3+Safety_Stock/Avg_Dmd&gt;Plan_Shelf,(365/AG$3+Safety_Stock/Avg_Dmd-Plan_Shelf)*Avg_Dmd*Std_Cost*AG$3,0)+Avg_Dmd*365/AG$3/2*Std_Cost*Inv_Cost+AG$3*Setup</f>
        <v>27364.190650726374</v>
      </c>
      <c r="AH22" s="12">
        <f>(Sell_Price-Std_Cost)*(1-$D22)*Lost_Sale_Fact*Avg_Dmd*365+NORMSINV($D22)*SQRT(Dmd_StdDev^2*Leadtime+LT_StdDev^2*Avg_Dmd^2)*Std_Cost*Inv_Cost+IF(365/AH$3+Safety_Stock/Avg_Dmd&gt;Plan_Shelf,(365/AH$3+Safety_Stock/Avg_Dmd-Plan_Shelf)*Avg_Dmd*Std_Cost*AH$3,0)+Avg_Dmd*365/AH$3/2*Std_Cost*Inv_Cost+AH$3*Setup</f>
        <v>27279.248121990742</v>
      </c>
      <c r="AI22" s="12">
        <f>(Sell_Price-Std_Cost)*(1-$D22)*Lost_Sale_Fact*Avg_Dmd*365+NORMSINV($D22)*SQRT(Dmd_StdDev^2*Leadtime+LT_StdDev^2*Avg_Dmd^2)*Std_Cost*Inv_Cost+IF(365/AI$3+Safety_Stock/Avg_Dmd&gt;Plan_Shelf,(365/AI$3+Safety_Stock/Avg_Dmd-Plan_Shelf)*Avg_Dmd*Std_Cost*AI$3,0)+Avg_Dmd*365/AI$3/2*Std_Cost*Inv_Cost+AI$3*Setup</f>
        <v>27209.463175754183</v>
      </c>
      <c r="AJ22" s="12">
        <f>(Sell_Price-Std_Cost)*(1-$D22)*Lost_Sale_Fact*Avg_Dmd*365+NORMSINV($D22)*SQRT(Dmd_StdDev^2*Leadtime+LT_StdDev^2*Avg_Dmd^2)*Std_Cost*Inv_Cost+IF(365/AJ$3+Safety_Stock/Avg_Dmd&gt;Plan_Shelf,(365/AJ$3+Safety_Stock/Avg_Dmd-Plan_Shelf)*Avg_Dmd*Std_Cost*AJ$3,0)+Avg_Dmd*365/AJ$3/2*Std_Cost*Inv_Cost+AJ$3*Setup</f>
        <v>27153.414788657406</v>
      </c>
      <c r="AK22" s="12">
        <f>(Sell_Price-Std_Cost)*(1-$D22)*Lost_Sale_Fact*Avg_Dmd*365+NORMSINV($D22)*SQRT(Dmd_StdDev^2*Leadtime+LT_StdDev^2*Avg_Dmd^2)*Std_Cost*Inv_Cost+IF(365/AK$3+Safety_Stock/Avg_Dmd&gt;Plan_Shelf,(365/AK$3+Safety_Stock/Avg_Dmd-Plan_Shelf)*Avg_Dmd*Std_Cost*AK$3,0)+Avg_Dmd*365/AK$3/2*Std_Cost*Inv_Cost+AK$3*Setup</f>
        <v>27109.854182596802</v>
      </c>
      <c r="AL22" s="12">
        <f>(Sell_Price-Std_Cost)*(1-$D22)*Lost_Sale_Fact*Avg_Dmd*365+NORMSINV($D22)*SQRT(Dmd_StdDev^2*Leadtime+LT_StdDev^2*Avg_Dmd^2)*Std_Cost*Inv_Cost+IF(365/AL$3+Safety_Stock/Avg_Dmd&gt;Plan_Shelf,(365/AL$3+Safety_Stock/Avg_Dmd-Plan_Shelf)*Avg_Dmd*Std_Cost*AL$3,0)+Avg_Dmd*365/AL$3/2*Std_Cost*Inv_Cost+AL$3*Setup</f>
        <v>27077.67949453976</v>
      </c>
      <c r="AM22" s="12">
        <f>(Sell_Price-Std_Cost)*(1-$D22)*Lost_Sale_Fact*Avg_Dmd*365+NORMSINV($D22)*SQRT(Dmd_StdDev^2*Leadtime+LT_StdDev^2*Avg_Dmd^2)*Std_Cost*Inv_Cost+IF(365/AM$3+Safety_Stock/Avg_Dmd&gt;Plan_Shelf,(365/AM$3+Safety_Stock/Avg_Dmd-Plan_Shelf)*Avg_Dmd*Std_Cost*AM$3,0)+Avg_Dmd*365/AM$3/2*Std_Cost*Inv_Cost+AM$3*Setup</f>
        <v>27055.914788657406</v>
      </c>
      <c r="AN22" s="12">
        <f>(Sell_Price-Std_Cost)*(1-$D22)*Lost_Sale_Fact*Avg_Dmd*365+NORMSINV($D22)*SQRT(Dmd_StdDev^2*Leadtime+LT_StdDev^2*Avg_Dmd^2)*Std_Cost*Inv_Cost+IF(365/AN$3+Safety_Stock/Avg_Dmd&gt;Plan_Shelf,(365/AN$3+Safety_Stock/Avg_Dmd-Plan_Shelf)*Avg_Dmd*Std_Cost*AN$3,0)+Avg_Dmd*365/AN$3/2*Std_Cost*Inv_Cost+AN$3*Setup</f>
        <v>27043.692566435187</v>
      </c>
      <c r="AO22" s="12">
        <f>(Sell_Price-Std_Cost)*(1-$D22)*Lost_Sale_Fact*Avg_Dmd*365+NORMSINV($D22)*SQRT(Dmd_StdDev^2*Leadtime+LT_StdDev^2*Avg_Dmd^2)*Std_Cost*Inv_Cost+IF(365/AO$3+Safety_Stock/Avg_Dmd&gt;Plan_Shelf,(365/AO$3+Safety_Stock/Avg_Dmd-Plan_Shelf)*Avg_Dmd*Std_Cost*AO$3,0)+Avg_Dmd*365/AO$3/2*Std_Cost*Inv_Cost+AO$3*Setup</f>
        <v>27040.239112981733</v>
      </c>
      <c r="AP22" s="12">
        <f>(Sell_Price-Std_Cost)*(1-$D22)*Lost_Sale_Fact*Avg_Dmd*365+NORMSINV($D22)*SQRT(Dmd_StdDev^2*Leadtime+LT_StdDev^2*Avg_Dmd^2)*Std_Cost*Inv_Cost+IF(365/AP$3+Safety_Stock/Avg_Dmd&gt;Plan_Shelf,(365/AP$3+Safety_Stock/Avg_Dmd-Plan_Shelf)*Avg_Dmd*Std_Cost*AP$3,0)+Avg_Dmd*365/AP$3/2*Std_Cost*Inv_Cost+AP$3*Setup</f>
        <v>27044.86215707846</v>
      </c>
      <c r="AQ22" s="12">
        <f>(Sell_Price-Std_Cost)*(1-$D22)*Lost_Sale_Fact*Avg_Dmd*365+NORMSINV($D22)*SQRT(Dmd_StdDev^2*Leadtime+LT_StdDev^2*Avg_Dmd^2)*Std_Cost*Inv_Cost+IF(365/AQ$3+Safety_Stock/Avg_Dmd&gt;Plan_Shelf,(365/AQ$3+Safety_Stock/Avg_Dmd-Plan_Shelf)*Avg_Dmd*Std_Cost*AQ$3,0)+Avg_Dmd*365/AQ$3/2*Std_Cost*Inv_Cost+AQ$3*Setup</f>
        <v>27056.940429683047</v>
      </c>
      <c r="AR22" s="12">
        <f>(Sell_Price-Std_Cost)*(1-$D22)*Lost_Sale_Fact*Avg_Dmd*365+NORMSINV($D22)*SQRT(Dmd_StdDev^2*Leadtime+LT_StdDev^2*Avg_Dmd^2)*Std_Cost*Inv_Cost+IF(365/AR$3+Safety_Stock/Avg_Dmd&gt;Plan_Shelf,(365/AR$3+Safety_Stock/Avg_Dmd-Plan_Shelf)*Avg_Dmd*Std_Cost*AR$3,0)+Avg_Dmd*365/AR$3/2*Std_Cost*Inv_Cost+AR$3*Setup</f>
        <v>27075.914788657406</v>
      </c>
      <c r="AS22" s="12">
        <f>(Sell_Price-Std_Cost)*(1-$D22)*Lost_Sale_Fact*Avg_Dmd*365+NORMSINV($D22)*SQRT(Dmd_StdDev^2*Leadtime+LT_StdDev^2*Avg_Dmd^2)*Std_Cost*Inv_Cost+IF(365/AS$3+Safety_Stock/Avg_Dmd&gt;Plan_Shelf,(365/AS$3+Safety_Stock/Avg_Dmd-Plan_Shelf)*Avg_Dmd*Std_Cost*AS$3,0)+Avg_Dmd*365/AS$3/2*Std_Cost*Inv_Cost+AS$3*Setup</f>
        <v>27101.280642315945</v>
      </c>
      <c r="AT22" s="12">
        <f>(Sell_Price-Std_Cost)*(1-$D22)*Lost_Sale_Fact*Avg_Dmd*365+NORMSINV($D22)*SQRT(Dmd_StdDev^2*Leadtime+LT_StdDev^2*Avg_Dmd^2)*Std_Cost*Inv_Cost+IF(365/AT$3+Safety_Stock/Avg_Dmd&gt;Plan_Shelf,(365/AT$3+Safety_Stock/Avg_Dmd-Plan_Shelf)*Avg_Dmd*Std_Cost*AT$3,0)+Avg_Dmd*365/AT$3/2*Std_Cost*Inv_Cost+AT$3*Setup</f>
        <v>27132.581455324074</v>
      </c>
      <c r="AU22" s="12">
        <f>(Sell_Price-Std_Cost)*(1-$D22)*Lost_Sale_Fact*Avg_Dmd*365+NORMSINV($D22)*SQRT(Dmd_StdDev^2*Leadtime+LT_StdDev^2*Avg_Dmd^2)*Std_Cost*Inv_Cost+IF(365/AU$3+Safety_Stock/Avg_Dmd&gt;Plan_Shelf,(365/AU$3+Safety_Stock/Avg_Dmd-Plan_Shelf)*Avg_Dmd*Std_Cost*AU$3,0)+Avg_Dmd*365/AU$3/2*Std_Cost*Inv_Cost+AU$3*Setup</f>
        <v>27169.403160750429</v>
      </c>
      <c r="AV22" s="12">
        <f>(Sell_Price-Std_Cost)*(1-$D22)*Lost_Sale_Fact*Avg_Dmd*365+NORMSINV($D22)*SQRT(Dmd_StdDev^2*Leadtime+LT_StdDev^2*Avg_Dmd^2)*Std_Cost*Inv_Cost+IF(365/AV$3+Safety_Stock/Avg_Dmd&gt;Plan_Shelf,(365/AV$3+Safety_Stock/Avg_Dmd-Plan_Shelf)*Avg_Dmd*Std_Cost*AV$3,0)+Avg_Dmd*365/AV$3/2*Std_Cost*Inv_Cost+AV$3*Setup</f>
        <v>27211.369334111954</v>
      </c>
      <c r="AW22" s="12">
        <f>(Sell_Price-Std_Cost)*(1-$D22)*Lost_Sale_Fact*Avg_Dmd*365+NORMSINV($D22)*SQRT(Dmd_StdDev^2*Leadtime+LT_StdDev^2*Avg_Dmd^2)*Std_Cost*Inv_Cost+IF(365/AW$3+Safety_Stock/Avg_Dmd&gt;Plan_Shelf,(365/AW$3+Safety_Stock/Avg_Dmd-Plan_Shelf)*Avg_Dmd*Std_Cost*AW$3,0)+Avg_Dmd*365/AW$3/2*Std_Cost*Inv_Cost+AW$3*Setup</f>
        <v>27258.137010879629</v>
      </c>
      <c r="AX22" s="12">
        <f>(Sell_Price-Std_Cost)*(1-$D22)*Lost_Sale_Fact*Avg_Dmd*365+NORMSINV($D22)*SQRT(Dmd_StdDev^2*Leadtime+LT_StdDev^2*Avg_Dmd^2)*Std_Cost*Inv_Cost+IF(365/AX$3+Safety_Stock/Avg_Dmd&gt;Plan_Shelf,(365/AX$3+Safety_Stock/Avg_Dmd-Plan_Shelf)*Avg_Dmd*Std_Cost*AX$3,0)+Avg_Dmd*365/AX$3/2*Std_Cost*Inv_Cost+AX$3*Setup</f>
        <v>27309.393049526974</v>
      </c>
      <c r="AY22" s="12">
        <f>(Sell_Price-Std_Cost)*(1-$D22)*Lost_Sale_Fact*Avg_Dmd*365+NORMSINV($D22)*SQRT(Dmd_StdDev^2*Leadtime+LT_StdDev^2*Avg_Dmd^2)*Std_Cost*Inv_Cost+IF(365/AY$3+Safety_Stock/Avg_Dmd&gt;Plan_Shelf,(365/AY$3+Safety_Stock/Avg_Dmd-Plan_Shelf)*Avg_Dmd*Std_Cost*AY$3,0)+Avg_Dmd*365/AY$3/2*Std_Cost*Inv_Cost+AY$3*Setup</f>
        <v>27364.850958870175</v>
      </c>
      <c r="AZ22" s="12">
        <f>(Sell_Price-Std_Cost)*(1-$D22)*Lost_Sale_Fact*Avg_Dmd*365+NORMSINV($D22)*SQRT(Dmd_StdDev^2*Leadtime+LT_StdDev^2*Avg_Dmd^2)*Std_Cost*Inv_Cost+IF(365/AZ$3+Safety_Stock/Avg_Dmd&gt;Plan_Shelf,(365/AZ$3+Safety_Stock/Avg_Dmd-Plan_Shelf)*Avg_Dmd*Std_Cost*AZ$3,0)+Avg_Dmd*365/AZ$3/2*Std_Cost*Inv_Cost+AZ$3*Setup</f>
        <v>27424.248121990742</v>
      </c>
      <c r="BA22" s="12">
        <f>(Sell_Price-Std_Cost)*(1-$D22)*Lost_Sale_Fact*Avg_Dmd*365+NORMSINV($D22)*SQRT(Dmd_StdDev^2*Leadtime+LT_StdDev^2*Avg_Dmd^2)*Std_Cost*Inv_Cost+IF(365/BA$3+Safety_Stock/Avg_Dmd&gt;Plan_Shelf,(365/BA$3+Safety_Stock/Avg_Dmd-Plan_Shelf)*Avg_Dmd*Std_Cost*BA$3,0)+Avg_Dmd*365/BA$3/2*Std_Cost*Inv_Cost+BA$3*Setup</f>
        <v>27487.343360085979</v>
      </c>
      <c r="BB22" s="12">
        <f>(Sell_Price-Std_Cost)*(1-$D22)*Lost_Sale_Fact*Avg_Dmd*365+NORMSINV($D22)*SQRT(Dmd_StdDev^2*Leadtime+LT_StdDev^2*Avg_Dmd^2)*Std_Cost*Inv_Cost+IF(365/BB$3+Safety_Stock/Avg_Dmd&gt;Plan_Shelf,(365/BB$3+Safety_Stock/Avg_Dmd-Plan_Shelf)*Avg_Dmd*Std_Cost*BB$3,0)+Avg_Dmd*365/BB$3/2*Std_Cost*Inv_Cost+BB$3*Setup</f>
        <v>27553.914788657406</v>
      </c>
      <c r="BC22" s="12">
        <f>(Sell_Price-Std_Cost)*(1-$D22)*Lost_Sale_Fact*Avg_Dmd*365+NORMSINV($D22)*SQRT(Dmd_StdDev^2*Leadtime+LT_StdDev^2*Avg_Dmd^2)*Std_Cost*Inv_Cost+IF(365/BC$3+Safety_Stock/Avg_Dmd&gt;Plan_Shelf,(365/BC$3+Safety_Stock/Avg_Dmd-Plan_Shelf)*Avg_Dmd*Std_Cost*BC$3,0)+Avg_Dmd*365/BC$3/2*Std_Cost*Inv_Cost+BC$3*Setup</f>
        <v>27623.757925912309</v>
      </c>
      <c r="BD22" s="12">
        <f>(Sell_Price-Std_Cost)*(1-$D22)*Lost_Sale_Fact*Avg_Dmd*365+NORMSINV($D22)*SQRT(Dmd_StdDev^2*Leadtime+LT_StdDev^2*Avg_Dmd^2)*Std_Cost*Inv_Cost+IF(365/BD$3+Safety_Stock/Avg_Dmd&gt;Plan_Shelf,(365/BD$3+Safety_Stock/Avg_Dmd-Plan_Shelf)*Avg_Dmd*Std_Cost*BD$3,0)+Avg_Dmd*365/BD$3/2*Std_Cost*Inv_Cost+BD$3*Setup</f>
        <v>27696.684019426641</v>
      </c>
      <c r="BE22" s="12">
        <f>(Sell_Price-Std_Cost)*(1-$D22)*Lost_Sale_Fact*Avg_Dmd*365+NORMSINV($D22)*SQRT(Dmd_StdDev^2*Leadtime+LT_StdDev^2*Avg_Dmd^2)*Std_Cost*Inv_Cost+IF(365/BE$3+Safety_Stock/Avg_Dmd&gt;Plan_Shelf,(365/BE$3+Safety_Stock/Avg_Dmd-Plan_Shelf)*Avg_Dmd*Std_Cost*BE$3,0)+Avg_Dmd*365/BE$3/2*Std_Cost*Inv_Cost+BE$3*Setup</f>
        <v>27772.518562242312</v>
      </c>
      <c r="BF22" s="12">
        <f>(Sell_Price-Std_Cost)*(1-$D22)*Lost_Sale_Fact*Avg_Dmd*365+NORMSINV($D22)*SQRT(Dmd_StdDev^2*Leadtime+LT_StdDev^2*Avg_Dmd^2)*Std_Cost*Inv_Cost+IF(365/BF$3+Safety_Stock/Avg_Dmd&gt;Plan_Shelf,(365/BF$3+Safety_Stock/Avg_Dmd-Plan_Shelf)*Avg_Dmd*Std_Cost*BF$3,0)+Avg_Dmd*365/BF$3/2*Std_Cost*Inv_Cost+BF$3*Setup</f>
        <v>27851.099973842593</v>
      </c>
      <c r="BG22" s="12">
        <f>(Sell_Price-Std_Cost)*(1-$D22)*Lost_Sale_Fact*Avg_Dmd*365+NORMSINV($D22)*SQRT(Dmd_StdDev^2*Leadtime+LT_StdDev^2*Avg_Dmd^2)*Std_Cost*Inv_Cost+IF(365/BG$3+Safety_Stock/Avg_Dmd&gt;Plan_Shelf,(365/BG$3+Safety_Stock/Avg_Dmd-Plan_Shelf)*Avg_Dmd*Std_Cost*BG$3,0)+Avg_Dmd*365/BG$3/2*Std_Cost*Inv_Cost+BG$3*Setup</f>
        <v>27932.278425021046</v>
      </c>
      <c r="BH22" s="12">
        <f>(Sell_Price-Std_Cost)*(1-$D22)*Lost_Sale_Fact*Avg_Dmd*365+NORMSINV($D22)*SQRT(Dmd_StdDev^2*Leadtime+LT_StdDev^2*Avg_Dmd^2)*Std_Cost*Inv_Cost+IF(365/BH$3+Safety_Stock/Avg_Dmd&gt;Plan_Shelf,(365/BH$3+Safety_Stock/Avg_Dmd-Plan_Shelf)*Avg_Dmd*Std_Cost*BH$3,0)+Avg_Dmd*365/BH$3/2*Std_Cost*Inv_Cost+BH$3*Setup</f>
        <v>28015.914788657406</v>
      </c>
      <c r="BI22" s="12">
        <f>(Sell_Price-Std_Cost)*(1-$D22)*Lost_Sale_Fact*Avg_Dmd*365+NORMSINV($D22)*SQRT(Dmd_StdDev^2*Leadtime+LT_StdDev^2*Avg_Dmd^2)*Std_Cost*Inv_Cost+IF(365/BI$3+Safety_Stock/Avg_Dmd&gt;Plan_Shelf,(365/BI$3+Safety_Stock/Avg_Dmd-Plan_Shelf)*Avg_Dmd*Std_Cost*BI$3,0)+Avg_Dmd*365/BI$3/2*Std_Cost*Inv_Cost+BI$3*Setup</f>
        <v>28101.879700938109</v>
      </c>
      <c r="BJ22" s="12">
        <f>(Sell_Price-Std_Cost)*(1-$D22)*Lost_Sale_Fact*Avg_Dmd*365+NORMSINV($D22)*SQRT(Dmd_StdDev^2*Leadtime+LT_StdDev^2*Avg_Dmd^2)*Std_Cost*Inv_Cost+IF(365/BJ$3+Safety_Stock/Avg_Dmd&gt;Plan_Shelf,(365/BJ$3+Safety_Stock/Avg_Dmd-Plan_Shelf)*Avg_Dmd*Std_Cost*BJ$3,0)+Avg_Dmd*365/BJ$3/2*Std_Cost*Inv_Cost+BJ$3*Setup</f>
        <v>28190.052719691892</v>
      </c>
      <c r="BK22" s="12">
        <f>(Sell_Price-Std_Cost)*(1-$D22)*Lost_Sale_Fact*Avg_Dmd*365+NORMSINV($D22)*SQRT(Dmd_StdDev^2*Leadtime+LT_StdDev^2*Avg_Dmd^2)*Std_Cost*Inv_Cost+IF(365/BK$3+Safety_Stock/Avg_Dmd&gt;Plan_Shelf,(365/BK$3+Safety_Stock/Avg_Dmd-Plan_Shelf)*Avg_Dmd*Std_Cost*BK$3,0)+Avg_Dmd*365/BK$3/2*Std_Cost*Inv_Cost+BK$3*Setup</f>
        <v>28280.321568318424</v>
      </c>
      <c r="BL22" s="12">
        <f>(Sell_Price-Std_Cost)*(1-$D22)*Lost_Sale_Fact*Avg_Dmd*365+NORMSINV($D22)*SQRT(Dmd_StdDev^2*Leadtime+LT_StdDev^2*Avg_Dmd^2)*Std_Cost*Inv_Cost+IF(365/BL$3+Safety_Stock/Avg_Dmd&gt;Plan_Shelf,(365/BL$3+Safety_Stock/Avg_Dmd-Plan_Shelf)*Avg_Dmd*Std_Cost*BL$3,0)+Avg_Dmd*365/BL$3/2*Std_Cost*Inv_Cost+BL$3*Setup</f>
        <v>28372.581455324074</v>
      </c>
      <c r="BM22" s="12">
        <f>(Sell_Price-Std_Cost)*(1-$D22)*Lost_Sale_Fact*Avg_Dmd*365+NORMSINV($D22)*SQRT(Dmd_StdDev^2*Leadtime+LT_StdDev^2*Avg_Dmd^2)*Std_Cost*Inv_Cost+IF(365/BM$3+Safety_Stock/Avg_Dmd&gt;Plan_Shelf,(365/BM$3+Safety_Stock/Avg_Dmd-Plan_Shelf)*Avg_Dmd*Std_Cost*BM$3,0)+Avg_Dmd*365/BM$3/2*Std_Cost*Inv_Cost+BM$3*Setup</f>
        <v>28466.734460788557</v>
      </c>
      <c r="BN22" s="12">
        <f>(Sell_Price-Std_Cost)*(1-$D22)*Lost_Sale_Fact*Avg_Dmd*365+NORMSINV($D22)*SQRT(Dmd_StdDev^2*Leadtime+LT_StdDev^2*Avg_Dmd^2)*Std_Cost*Inv_Cost+IF(365/BN$3+Safety_Stock/Avg_Dmd&gt;Plan_Shelf,(365/BN$3+Safety_Stock/Avg_Dmd-Plan_Shelf)*Avg_Dmd*Std_Cost*BN$3,0)+Avg_Dmd*365/BN$3/2*Std_Cost*Inv_Cost+BN$3*Setup</f>
        <v>28562.688982205796</v>
      </c>
      <c r="BO22" s="12">
        <f>(Sell_Price-Std_Cost)*(1-$D22)*Lost_Sale_Fact*Avg_Dmd*365+NORMSINV($D22)*SQRT(Dmd_StdDev^2*Leadtime+LT_StdDev^2*Avg_Dmd^2)*Std_Cost*Inv_Cost+IF(365/BO$3+Safety_Stock/Avg_Dmd&gt;Plan_Shelf,(365/BO$3+Safety_Stock/Avg_Dmd-Plan_Shelf)*Avg_Dmd*Std_Cost*BO$3,0)+Avg_Dmd*365/BO$3/2*Std_Cost*Inv_Cost+BO$3*Setup</f>
        <v>28660.359233101852</v>
      </c>
      <c r="BP22" s="12">
        <f>(Sell_Price-Std_Cost)*(1-$D22)*Lost_Sale_Fact*Avg_Dmd*365+NORMSINV($D22)*SQRT(Dmd_StdDev^2*Leadtime+LT_StdDev^2*Avg_Dmd^2)*Std_Cost*Inv_Cost+IF(365/BP$3+Safety_Stock/Avg_Dmd&gt;Plan_Shelf,(365/BP$3+Safety_Stock/Avg_Dmd-Plan_Shelf)*Avg_Dmd*Std_Cost*BP$3,0)+Avg_Dmd*365/BP$3/2*Std_Cost*Inv_Cost+BP$3*Setup</f>
        <v>28759.664788657406</v>
      </c>
      <c r="BQ22" s="12">
        <f>(Sell_Price-Std_Cost)*(1-$D22)*Lost_Sale_Fact*Avg_Dmd*365+NORMSINV($D22)*SQRT(Dmd_StdDev^2*Leadtime+LT_StdDev^2*Avg_Dmd^2)*Std_Cost*Inv_Cost+IF(365/BQ$3+Safety_Stock/Avg_Dmd&gt;Plan_Shelf,(365/BQ$3+Safety_Stock/Avg_Dmd-Plan_Shelf)*Avg_Dmd*Std_Cost*BQ$3,0)+Avg_Dmd*365/BQ$3/2*Std_Cost*Inv_Cost+BQ$3*Setup</f>
        <v>28860.530173272793</v>
      </c>
      <c r="BR22" s="12">
        <f>(Sell_Price-Std_Cost)*(1-$D22)*Lost_Sale_Fact*Avg_Dmd*365+NORMSINV($D22)*SQRT(Dmd_StdDev^2*Leadtime+LT_StdDev^2*Avg_Dmd^2)*Std_Cost*Inv_Cost+IF(365/BR$3+Safety_Stock/Avg_Dmd&gt;Plan_Shelf,(365/BR$3+Safety_Stock/Avg_Dmd-Plan_Shelf)*Avg_Dmd*Std_Cost*BR$3,0)+Avg_Dmd*365/BR$3/2*Std_Cost*Inv_Cost+BR$3*Setup</f>
        <v>28962.884485627106</v>
      </c>
      <c r="BS22" s="12">
        <f>(Sell_Price-Std_Cost)*(1-$D22)*Lost_Sale_Fact*Avg_Dmd*365+NORMSINV($D22)*SQRT(Dmd_StdDev^2*Leadtime+LT_StdDev^2*Avg_Dmd^2)*Std_Cost*Inv_Cost+IF(365/BS$3+Safety_Stock/Avg_Dmd&gt;Plan_Shelf,(365/BS$3+Safety_Stock/Avg_Dmd-Plan_Shelf)*Avg_Dmd*Std_Cost*BS$3,0)+Avg_Dmd*365/BS$3/2*Std_Cost*Inv_Cost+BS$3*Setup</f>
        <v>29066.661057314122</v>
      </c>
      <c r="BT22" s="12">
        <f>(Sell_Price-Std_Cost)*(1-$D22)*Lost_Sale_Fact*Avg_Dmd*365+NORMSINV($D22)*SQRT(Dmd_StdDev^2*Leadtime+LT_StdDev^2*Avg_Dmd^2)*Std_Cost*Inv_Cost+IF(365/BT$3+Safety_Stock/Avg_Dmd&gt;Plan_Shelf,(365/BT$3+Safety_Stock/Avg_Dmd-Plan_Shelf)*Avg_Dmd*Std_Cost*BT$3,0)+Avg_Dmd*365/BT$3/2*Std_Cost*Inv_Cost+BT$3*Setup</f>
        <v>29171.797141598585</v>
      </c>
      <c r="BU22" s="12">
        <f>(Sell_Price-Std_Cost)*(1-$D22)*Lost_Sale_Fact*Avg_Dmd*365+NORMSINV($D22)*SQRT(Dmd_StdDev^2*Leadtime+LT_StdDev^2*Avg_Dmd^2)*Std_Cost*Inv_Cost+IF(365/BU$3+Safety_Stock/Avg_Dmd&gt;Plan_Shelf,(365/BU$3+Safety_Stock/Avg_Dmd-Plan_Shelf)*Avg_Dmd*Std_Cost*BU$3,0)+Avg_Dmd*365/BU$3/2*Std_Cost*Inv_Cost+BU$3*Setup</f>
        <v>29278.233629237118</v>
      </c>
      <c r="BV22" s="12">
        <f>(Sell_Price-Std_Cost)*(1-$D22)*Lost_Sale_Fact*Avg_Dmd*365+NORMSINV($D22)*SQRT(Dmd_StdDev^2*Leadtime+LT_StdDev^2*Avg_Dmd^2)*Std_Cost*Inv_Cost+IF(365/BV$3+Safety_Stock/Avg_Dmd&gt;Plan_Shelf,(365/BV$3+Safety_Stock/Avg_Dmd-Plan_Shelf)*Avg_Dmd*Std_Cost*BV$3,0)+Avg_Dmd*365/BV$3/2*Std_Cost*Inv_Cost+BV$3*Setup</f>
        <v>29385.914788657406</v>
      </c>
      <c r="BW22" s="12">
        <f>(Sell_Price-Std_Cost)*(1-$D22)*Lost_Sale_Fact*Avg_Dmd*365+NORMSINV($D22)*SQRT(Dmd_StdDev^2*Leadtime+LT_StdDev^2*Avg_Dmd^2)*Std_Cost*Inv_Cost+IF(365/BW$3+Safety_Stock/Avg_Dmd&gt;Plan_Shelf,(365/BW$3+Safety_Stock/Avg_Dmd-Plan_Shelf)*Avg_Dmd*Std_Cost*BW$3,0)+Avg_Dmd*365/BW$3/2*Std_Cost*Inv_Cost+BW$3*Setup</f>
        <v>29494.78802809403</v>
      </c>
      <c r="BX22" s="12">
        <f>(Sell_Price-Std_Cost)*(1-$D22)*Lost_Sale_Fact*Avg_Dmd*365+NORMSINV($D22)*SQRT(Dmd_StdDev^2*Leadtime+LT_StdDev^2*Avg_Dmd^2)*Std_Cost*Inv_Cost+IF(365/BX$3+Safety_Stock/Avg_Dmd&gt;Plan_Shelf,(365/BX$3+Safety_Stock/Avg_Dmd-Plan_Shelf)*Avg_Dmd*Std_Cost*BX$3,0)+Avg_Dmd*365/BX$3/2*Std_Cost*Inv_Cost+BX$3*Setup</f>
        <v>29604.803677546297</v>
      </c>
      <c r="BY22" s="12">
        <f>(Sell_Price-Std_Cost)*(1-$D22)*Lost_Sale_Fact*Avg_Dmd*365+NORMSINV($D22)*SQRT(Dmd_StdDev^2*Leadtime+LT_StdDev^2*Avg_Dmd^2)*Std_Cost*Inv_Cost+IF(365/BY$3+Safety_Stock/Avg_Dmd&gt;Plan_Shelf,(365/BY$3+Safety_Stock/Avg_Dmd-Plan_Shelf)*Avg_Dmd*Std_Cost*BY$3,0)+Avg_Dmd*365/BY$3/2*Std_Cost*Inv_Cost+BY$3*Setup</f>
        <v>29715.914788657406</v>
      </c>
      <c r="BZ22" s="12">
        <f>(Sell_Price-Std_Cost)*(1-$D22)*Lost_Sale_Fact*Avg_Dmd*365+NORMSINV($D22)*SQRT(Dmd_StdDev^2*Leadtime+LT_StdDev^2*Avg_Dmd^2)*Std_Cost*Inv_Cost+IF(365/BZ$3+Safety_Stock/Avg_Dmd&gt;Plan_Shelf,(365/BZ$3+Safety_Stock/Avg_Dmd-Plan_Shelf)*Avg_Dmd*Std_Cost*BZ$3,0)+Avg_Dmd*365/BZ$3/2*Std_Cost*Inv_Cost+BZ$3*Setup</f>
        <v>29828.07695081957</v>
      </c>
      <c r="CA22" s="12">
        <f>(Sell_Price-Std_Cost)*(1-$D22)*Lost_Sale_Fact*Avg_Dmd*365+NORMSINV($D22)*SQRT(Dmd_StdDev^2*Leadtime+LT_StdDev^2*Avg_Dmd^2)*Std_Cost*Inv_Cost+IF(365/CA$3+Safety_Stock/Avg_Dmd&gt;Plan_Shelf,(365/CA$3+Safety_Stock/Avg_Dmd-Plan_Shelf)*Avg_Dmd*Std_Cost*CA$3,0)+Avg_Dmd*365/CA$3/2*Std_Cost*Inv_Cost+CA$3*Setup</f>
        <v>29941.248121990742</v>
      </c>
      <c r="CB22" s="12">
        <f>(Sell_Price-Std_Cost)*(1-$D22)*Lost_Sale_Fact*Avg_Dmd*365+NORMSINV($D22)*SQRT(Dmd_StdDev^2*Leadtime+LT_StdDev^2*Avg_Dmd^2)*Std_Cost*Inv_Cost+IF(365/CB$3+Safety_Stock/Avg_Dmd&gt;Plan_Shelf,(365/CB$3+Safety_Stock/Avg_Dmd-Plan_Shelf)*Avg_Dmd*Std_Cost*CB$3,0)+Avg_Dmd*365/CB$3/2*Std_Cost*Inv_Cost+CB$3*Setup</f>
        <v>30055.388472867933</v>
      </c>
      <c r="CC22" s="12">
        <f>(Sell_Price-Std_Cost)*(1-$D22)*Lost_Sale_Fact*Avg_Dmd*365+NORMSINV($D22)*SQRT(Dmd_StdDev^2*Leadtime+LT_StdDev^2*Avg_Dmd^2)*Std_Cost*Inv_Cost+IF(365/CC$3+Safety_Stock/Avg_Dmd&gt;Plan_Shelf,(365/CC$3+Safety_Stock/Avg_Dmd-Plan_Shelf)*Avg_Dmd*Std_Cost*CC$3,0)+Avg_Dmd*365/CC$3/2*Std_Cost*Inv_Cost+CC$3*Setup</f>
        <v>30170.460243202862</v>
      </c>
      <c r="CD22" s="12">
        <f>(Sell_Price-Std_Cost)*(1-$D22)*Lost_Sale_Fact*Avg_Dmd*365+NORMSINV($D22)*SQRT(Dmd_StdDev^2*Leadtime+LT_StdDev^2*Avg_Dmd^2)*Std_Cost*Inv_Cost+IF(365/CD$3+Safety_Stock/Avg_Dmd&gt;Plan_Shelf,(365/CD$3+Safety_Stock/Avg_Dmd-Plan_Shelf)*Avg_Dmd*Std_Cost*CD$3,0)+Avg_Dmd*365/CD$3/2*Std_Cost*Inv_Cost+CD$3*Setup</f>
        <v>30286.427609170227</v>
      </c>
      <c r="CE22" s="12">
        <f>(Sell_Price-Std_Cost)*(1-$D22)*Lost_Sale_Fact*Avg_Dmd*365+NORMSINV($D22)*SQRT(Dmd_StdDev^2*Leadtime+LT_StdDev^2*Avg_Dmd^2)*Std_Cost*Inv_Cost+IF(365/CE$3+Safety_Stock/Avg_Dmd&gt;Plan_Shelf,(365/CE$3+Safety_Stock/Avg_Dmd-Plan_Shelf)*Avg_Dmd*Std_Cost*CE$3,0)+Avg_Dmd*365/CE$3/2*Std_Cost*Inv_Cost+CE$3*Setup</f>
        <v>30403.256560809306</v>
      </c>
      <c r="CF22" s="12">
        <f>(Sell_Price-Std_Cost)*(1-$D22)*Lost_Sale_Fact*Avg_Dmd*365+NORMSINV($D22)*SQRT(Dmd_StdDev^2*Leadtime+LT_StdDev^2*Avg_Dmd^2)*Std_Cost*Inv_Cost+IF(365/CF$3+Safety_Stock/Avg_Dmd&gt;Plan_Shelf,(365/CF$3+Safety_Stock/Avg_Dmd-Plan_Shelf)*Avg_Dmd*Std_Cost*CF$3,0)+Avg_Dmd*365/CF$3/2*Std_Cost*Inv_Cost+CF$3*Setup</f>
        <v>30520.914788657406</v>
      </c>
      <c r="CG22" s="12">
        <f>(Sell_Price-Std_Cost)*(1-$D22)*Lost_Sale_Fact*Avg_Dmd*365+NORMSINV($D22)*SQRT(Dmd_StdDev^2*Leadtime+LT_StdDev^2*Avg_Dmd^2)*Std_Cost*Inv_Cost+IF(365/CG$3+Safety_Stock/Avg_Dmd&gt;Plan_Shelf,(365/CG$3+Safety_Stock/Avg_Dmd-Plan_Shelf)*Avg_Dmd*Std_Cost*CG$3,0)+Avg_Dmd*365/CG$3/2*Std_Cost*Inv_Cost+CG$3*Setup</f>
        <v>30639.371578780865</v>
      </c>
      <c r="CH22" s="12">
        <f>(Sell_Price-Std_Cost)*(1-$D22)*Lost_Sale_Fact*Avg_Dmd*365+NORMSINV($D22)*SQRT(Dmd_StdDev^2*Leadtime+LT_StdDev^2*Avg_Dmd^2)*Std_Cost*Inv_Cost+IF(365/CH$3+Safety_Stock/Avg_Dmd&gt;Plan_Shelf,(365/CH$3+Safety_Stock/Avg_Dmd-Plan_Shelf)*Avg_Dmd*Std_Cost*CH$3,0)+Avg_Dmd*365/CH$3/2*Std_Cost*Inv_Cost+CH$3*Setup</f>
        <v>30758.597715486678</v>
      </c>
      <c r="CI22" s="12">
        <f>(Sell_Price-Std_Cost)*(1-$D22)*Lost_Sale_Fact*Avg_Dmd*365+NORMSINV($D22)*SQRT(Dmd_StdDev^2*Leadtime+LT_StdDev^2*Avg_Dmd^2)*Std_Cost*Inv_Cost+IF(365/CI$3+Safety_Stock/Avg_Dmd&gt;Plan_Shelf,(365/CI$3+Safety_Stock/Avg_Dmd-Plan_Shelf)*Avg_Dmd*Std_Cost*CI$3,0)+Avg_Dmd*365/CI$3/2*Std_Cost*Inv_Cost+CI$3*Setup</f>
        <v>30878.565391067048</v>
      </c>
      <c r="CJ22" s="12">
        <f>(Sell_Price-Std_Cost)*(1-$D22)*Lost_Sale_Fact*Avg_Dmd*365+NORMSINV($D22)*SQRT(Dmd_StdDev^2*Leadtime+LT_StdDev^2*Avg_Dmd^2)*Std_Cost*Inv_Cost+IF(365/CJ$3+Safety_Stock/Avg_Dmd&gt;Plan_Shelf,(365/CJ$3+Safety_Stock/Avg_Dmd-Plan_Shelf)*Avg_Dmd*Std_Cost*CJ$3,0)+Avg_Dmd*365/CJ$3/2*Std_Cost*Inv_Cost+CJ$3*Setup</f>
        <v>30999.248121990742</v>
      </c>
      <c r="CK22" s="12">
        <f>(Sell_Price-Std_Cost)*(1-$D22)*Lost_Sale_Fact*Avg_Dmd*365+NORMSINV($D22)*SQRT(Dmd_StdDev^2*Leadtime+LT_StdDev^2*Avg_Dmd^2)*Std_Cost*Inv_Cost+IF(365/CK$3+Safety_Stock/Avg_Dmd&gt;Plan_Shelf,(365/CK$3+Safety_Stock/Avg_Dmd-Plan_Shelf)*Avg_Dmd*Std_Cost*CK$3,0)+Avg_Dmd*365/CK$3/2*Std_Cost*Inv_Cost+CK$3*Setup</f>
        <v>31120.620671010351</v>
      </c>
      <c r="CL22" s="12">
        <f>(Sell_Price-Std_Cost)*(1-$D22)*Lost_Sale_Fact*Avg_Dmd*365+NORMSINV($D22)*SQRT(Dmd_StdDev^2*Leadtime+LT_StdDev^2*Avg_Dmd^2)*Std_Cost*Inv_Cost+IF(365/CL$3+Safety_Stock/Avg_Dmd&gt;Plan_Shelf,(365/CL$3+Safety_Stock/Avg_Dmd-Plan_Shelf)*Avg_Dmd*Std_Cost*CL$3,0)+Avg_Dmd*365/CL$3/2*Std_Cost*Inv_Cost+CL$3*Setup</f>
        <v>31242.658974703918</v>
      </c>
      <c r="CM22" s="12">
        <f>(Sell_Price-Std_Cost)*(1-$D22)*Lost_Sale_Fact*Avg_Dmd*365+NORMSINV($D22)*SQRT(Dmd_StdDev^2*Leadtime+LT_StdDev^2*Avg_Dmd^2)*Std_Cost*Inv_Cost+IF(365/CM$3+Safety_Stock/Avg_Dmd&gt;Plan_Shelf,(365/CM$3+Safety_Stock/Avg_Dmd-Plan_Shelf)*Avg_Dmd*Std_Cost*CM$3,0)+Avg_Dmd*365/CM$3/2*Std_Cost*Inv_Cost+CM$3*Setup</f>
        <v>31365.34007601373</v>
      </c>
      <c r="CN22" s="12">
        <f>(Sell_Price-Std_Cost)*(1-$D22)*Lost_Sale_Fact*Avg_Dmd*365+NORMSINV($D22)*SQRT(Dmd_StdDev^2*Leadtime+LT_StdDev^2*Avg_Dmd^2)*Std_Cost*Inv_Cost+IF(365/CN$3+Safety_Stock/Avg_Dmd&gt;Plan_Shelf,(365/CN$3+Safety_Stock/Avg_Dmd-Plan_Shelf)*Avg_Dmd*Std_Cost*CN$3,0)+Avg_Dmd*365/CN$3/2*Std_Cost*Inv_Cost+CN$3*Setup</f>
        <v>31488.642061384682</v>
      </c>
      <c r="CO22" s="12">
        <f>(Sell_Price-Std_Cost)*(1-$D22)*Lost_Sale_Fact*Avg_Dmd*365+NORMSINV($D22)*SQRT(Dmd_StdDev^2*Leadtime+LT_StdDev^2*Avg_Dmd^2)*Std_Cost*Inv_Cost+IF(365/CO$3+Safety_Stock/Avg_Dmd&gt;Plan_Shelf,(365/CO$3+Safety_Stock/Avg_Dmd-Plan_Shelf)*Avg_Dmd*Std_Cost*CO$3,0)+Avg_Dmd*365/CO$3/2*Std_Cost*Inv_Cost+CO$3*Setup</f>
        <v>31612.544002140556</v>
      </c>
      <c r="CP22" s="12">
        <f>(Sell_Price-Std_Cost)*(1-$D22)*Lost_Sale_Fact*Avg_Dmd*365+NORMSINV($D22)*SQRT(Dmd_StdDev^2*Leadtime+LT_StdDev^2*Avg_Dmd^2)*Std_Cost*Inv_Cost+IF(365/CP$3+Safety_Stock/Avg_Dmd&gt;Plan_Shelf,(365/CP$3+Safety_Stock/Avg_Dmd-Plan_Shelf)*Avg_Dmd*Std_Cost*CP$3,0)+Avg_Dmd*365/CP$3/2*Std_Cost*Inv_Cost+CP$3*Setup</f>
        <v>31737.02589976852</v>
      </c>
      <c r="CQ22" s="12">
        <f>(Sell_Price-Std_Cost)*(1-$D22)*Lost_Sale_Fact*Avg_Dmd*365+NORMSINV($D22)*SQRT(Dmd_StdDev^2*Leadtime+LT_StdDev^2*Avg_Dmd^2)*Std_Cost*Inv_Cost+IF(365/CQ$3+Safety_Stock/Avg_Dmd&gt;Plan_Shelf,(365/CQ$3+Safety_Stock/Avg_Dmd-Plan_Shelf)*Avg_Dmd*Std_Cost*CQ$3,0)+Avg_Dmd*365/CQ$3/2*Std_Cost*Inv_Cost+CQ$3*Setup</f>
        <v>31862.068634811254</v>
      </c>
      <c r="CR22" s="12">
        <f>(Sell_Price-Std_Cost)*(1-$D22)*Lost_Sale_Fact*Avg_Dmd*365+NORMSINV($D22)*SQRT(Dmd_StdDev^2*Leadtime+LT_StdDev^2*Avg_Dmd^2)*Std_Cost*Inv_Cost+IF(365/CR$3+Safety_Stock/Avg_Dmd&gt;Plan_Shelf,(365/CR$3+Safety_Stock/Avg_Dmd-Plan_Shelf)*Avg_Dmd*Std_Cost*CR$3,0)+Avg_Dmd*365/CR$3/2*Std_Cost*Inv_Cost+CR$3*Setup</f>
        <v>31987.65391909219</v>
      </c>
      <c r="CS22" s="12">
        <f>(Sell_Price-Std_Cost)*(1-$D22)*Lost_Sale_Fact*Avg_Dmd*365+NORMSINV($D22)*SQRT(Dmd_StdDev^2*Leadtime+LT_StdDev^2*Avg_Dmd^2)*Std_Cost*Inv_Cost+IF(365/CS$3+Safety_Stock/Avg_Dmd&gt;Plan_Shelf,(365/CS$3+Safety_Stock/Avg_Dmd-Plan_Shelf)*Avg_Dmd*Std_Cost*CS$3,0)+Avg_Dmd*365/CS$3/2*Std_Cost*Inv_Cost+CS$3*Setup</f>
        <v>32113.764251023</v>
      </c>
      <c r="CT22" s="12">
        <f>(Sell_Price-Std_Cost)*(1-$D22)*Lost_Sale_Fact*Avg_Dmd*365+NORMSINV($D22)*SQRT(Dmd_StdDev^2*Leadtime+LT_StdDev^2*Avg_Dmd^2)*Std_Cost*Inv_Cost+IF(365/CT$3+Safety_Stock/Avg_Dmd&gt;Plan_Shelf,(365/CT$3+Safety_Stock/Avg_Dmd-Plan_Shelf)*Avg_Dmd*Std_Cost*CT$3,0)+Avg_Dmd*365/CT$3/2*Std_Cost*Inv_Cost+CT$3*Setup</f>
        <v>32240.382873763792</v>
      </c>
      <c r="CU22" s="12">
        <f>(Sell_Price-Std_Cost)*(1-$D22)*Lost_Sale_Fact*Avg_Dmd*365+NORMSINV($D22)*SQRT(Dmd_StdDev^2*Leadtime+LT_StdDev^2*Avg_Dmd^2)*Std_Cost*Inv_Cost+IF(365/CU$3+Safety_Stock/Avg_Dmd&gt;Plan_Shelf,(365/CU$3+Safety_Stock/Avg_Dmd-Plan_Shelf)*Avg_Dmd*Std_Cost*CU$3,0)+Avg_Dmd*365/CU$3/2*Std_Cost*Inv_Cost+CU$3*Setup</f>
        <v>32367.49373602583</v>
      </c>
      <c r="CV22" s="12">
        <f>(Sell_Price-Std_Cost)*(1-$D22)*Lost_Sale_Fact*Avg_Dmd*365+NORMSINV($D22)*SQRT(Dmd_StdDev^2*Leadtime+LT_StdDev^2*Avg_Dmd^2)*Std_Cost*Inv_Cost+IF(365/CV$3+Safety_Stock/Avg_Dmd&gt;Plan_Shelf,(365/CV$3+Safety_Stock/Avg_Dmd-Plan_Shelf)*Avg_Dmd*Std_Cost*CV$3,0)+Avg_Dmd*365/CV$3/2*Std_Cost*Inv_Cost+CV$3*Setup</f>
        <v>32495.081455324074</v>
      </c>
      <c r="CW22" s="12">
        <f>(Sell_Price-Std_Cost)*(1-$D22)*Lost_Sale_Fact*Avg_Dmd*365+NORMSINV($D22)*SQRT(Dmd_StdDev^2*Leadtime+LT_StdDev^2*Avg_Dmd^2)*Std_Cost*Inv_Cost+IF(365/CW$3+Safety_Stock/Avg_Dmd&gt;Plan_Shelf,(365/CW$3+Safety_Stock/Avg_Dmd-Plan_Shelf)*Avg_Dmd*Std_Cost*CW$3,0)+Avg_Dmd*365/CW$3/2*Std_Cost*Inv_Cost+CW$3*Setup</f>
        <v>32623.131283502767</v>
      </c>
      <c r="CX22" s="12">
        <f>(Sell_Price-Std_Cost)*(1-$D22)*Lost_Sale_Fact*Avg_Dmd*365+NORMSINV($D22)*SQRT(Dmd_StdDev^2*Leadtime+LT_StdDev^2*Avg_Dmd^2)*Std_Cost*Inv_Cost+IF(365/CX$3+Safety_Stock/Avg_Dmd&gt;Plan_Shelf,(365/CX$3+Safety_Stock/Avg_Dmd-Plan_Shelf)*Avg_Dmd*Std_Cost*CX$3,0)+Avg_Dmd*365/CX$3/2*Std_Cost*Inv_Cost+CX$3*Setup</f>
        <v>32751.629074371693</v>
      </c>
      <c r="CY22" s="12">
        <f>(Sell_Price-Std_Cost)*(1-$D22)*Lost_Sale_Fact*Avg_Dmd*365+NORMSINV($D22)*SQRT(Dmd_StdDev^2*Leadtime+LT_StdDev^2*Avg_Dmd^2)*Std_Cost*Inv_Cost+IF(365/CY$3+Safety_Stock/Avg_Dmd&gt;Plan_Shelf,(365/CY$3+Safety_Stock/Avg_Dmd-Plan_Shelf)*Avg_Dmd*Std_Cost*CY$3,0)+Avg_Dmd*365/CY$3/2*Std_Cost*Inv_Cost+CY$3*Setup</f>
        <v>32880.561253303873</v>
      </c>
      <c r="CZ22" s="12">
        <f>(Sell_Price-Std_Cost)*(1-$D22)*Lost_Sale_Fact*Avg_Dmd*365+NORMSINV($D22)*SQRT(Dmd_StdDev^2*Leadtime+LT_StdDev^2*Avg_Dmd^2)*Std_Cost*Inv_Cost+IF(365/CZ$3+Safety_Stock/Avg_Dmd&gt;Plan_Shelf,(365/CZ$3+Safety_Stock/Avg_Dmd-Plan_Shelf)*Avg_Dmd*Std_Cost*CZ$3,0)+Avg_Dmd*365/CZ$3/2*Std_Cost*Inv_Cost+CZ$3*Setup</f>
        <v>33009.914788657406</v>
      </c>
      <c r="DA22" s="28">
        <f t="shared" si="0"/>
        <v>27040.239112981733</v>
      </c>
      <c r="DB22" s="43">
        <f t="shared" si="1"/>
        <v>0.98099999999999998</v>
      </c>
    </row>
    <row r="23" spans="1:108" ht="14.1" customHeight="1" x14ac:dyDescent="0.25">
      <c r="A23" s="53"/>
      <c r="B23" s="52"/>
      <c r="C23" s="52"/>
      <c r="D23" s="9">
        <v>0.98</v>
      </c>
      <c r="E23" s="12">
        <f>(Sell_Price-Std_Cost)*(1-$D23)*Lost_Sale_Fact*Avg_Dmd*365+NORMSINV($D23)*SQRT(Dmd_StdDev^2*Leadtime+LT_StdDev^2*Avg_Dmd^2)*Std_Cost*Inv_Cost+IF(365/E$3+Safety_Stock/Avg_Dmd&gt;Plan_Shelf,(365/E$3+Safety_Stock/Avg_Dmd-Plan_Shelf)*Avg_Dmd*Std_Cost*E$3,0)+Avg_Dmd*365/E$3/2*Std_Cost*Inv_Cost+E$3*Setup</f>
        <v>1327354.1998474358</v>
      </c>
      <c r="F23" s="12">
        <f>(Sell_Price-Std_Cost)*(1-$D23)*Lost_Sale_Fact*Avg_Dmd*365+NORMSINV($D23)*SQRT(Dmd_StdDev^2*Leadtime+LT_StdDev^2*Avg_Dmd^2)*Std_Cost*Inv_Cost+IF(365/F$3+Safety_Stock/Avg_Dmd&gt;Plan_Shelf,(365/F$3+Safety_Stock/Avg_Dmd-Plan_Shelf)*Avg_Dmd*Std_Cost*F$3,0)+Avg_Dmd*365/F$3/2*Std_Cost*Inv_Cost+F$3*Setup</f>
        <v>1164200.3626814284</v>
      </c>
      <c r="G23" s="12">
        <f>(Sell_Price-Std_Cost)*(1-$D23)*Lost_Sale_Fact*Avg_Dmd*365+NORMSINV($D23)*SQRT(Dmd_StdDev^2*Leadtime+LT_StdDev^2*Avg_Dmd^2)*Std_Cost*Inv_Cost+IF(365/G$3+Safety_Stock/Avg_Dmd&gt;Plan_Shelf,(365/G$3+Safety_Stock/Avg_Dmd-Plan_Shelf)*Avg_Dmd*Std_Cost*G$3,0)+Avg_Dmd*365/G$3/2*Std_Cost*Inv_Cost+G$3*Setup</f>
        <v>1069179.8588487541</v>
      </c>
      <c r="H23" s="12">
        <f>(Sell_Price-Std_Cost)*(1-$D23)*Lost_Sale_Fact*Avg_Dmd*365+NORMSINV($D23)*SQRT(Dmd_StdDev^2*Leadtime+LT_StdDev^2*Avg_Dmd^2)*Std_Cost*Inv_Cost+IF(365/H$3+Safety_Stock/Avg_Dmd&gt;Plan_Shelf,(365/H$3+Safety_Stock/Avg_Dmd-Plan_Shelf)*Avg_Dmd*Std_Cost*H$3,0)+Avg_Dmd*365/H$3/2*Std_Cost*Inv_Cost+H$3*Setup</f>
        <v>991192.68834941322</v>
      </c>
      <c r="I23" s="12">
        <f>(Sell_Price-Std_Cost)*(1-$D23)*Lost_Sale_Fact*Avg_Dmd*365+NORMSINV($D23)*SQRT(Dmd_StdDev^2*Leadtime+LT_StdDev^2*Avg_Dmd^2)*Std_Cost*Inv_Cost+IF(365/I$3+Safety_Stock/Avg_Dmd&gt;Plan_Shelf,(365/I$3+Safety_Stock/Avg_Dmd-Plan_Shelf)*Avg_Dmd*Std_Cost*I$3,0)+Avg_Dmd*365/I$3/2*Std_Cost*Inv_Cost+I$3*Setup</f>
        <v>920018.85118340561</v>
      </c>
      <c r="J23" s="12">
        <f>(Sell_Price-Std_Cost)*(1-$D23)*Lost_Sale_Fact*Avg_Dmd*365+NORMSINV($D23)*SQRT(Dmd_StdDev^2*Leadtime+LT_StdDev^2*Avg_Dmd^2)*Std_Cost*Inv_Cost+IF(365/J$3+Safety_Stock/Avg_Dmd&gt;Plan_Shelf,(365/J$3+Safety_Stock/Avg_Dmd-Plan_Shelf)*Avg_Dmd*Std_Cost*J$3,0)+Avg_Dmd*365/J$3/2*Std_Cost*Inv_Cost+J$3*Setup</f>
        <v>852251.68068406463</v>
      </c>
      <c r="K23" s="12">
        <f>(Sell_Price-Std_Cost)*(1-$D23)*Lost_Sale_Fact*Avg_Dmd*365+NORMSINV($D23)*SQRT(Dmd_StdDev^2*Leadtime+LT_StdDev^2*Avg_Dmd^2)*Std_Cost*Inv_Cost+IF(365/K$3+Safety_Stock/Avg_Dmd&gt;Plan_Shelf,(365/K$3+Safety_Stock/Avg_Dmd-Plan_Shelf)*Avg_Dmd*Std_Cost*K$3,0)+Avg_Dmd*365/K$3/2*Std_Cost*Inv_Cost+K$3*Setup</f>
        <v>786431.17685139051</v>
      </c>
      <c r="L23" s="12">
        <f>(Sell_Price-Std_Cost)*(1-$D23)*Lost_Sale_Fact*Avg_Dmd*365+NORMSINV($D23)*SQRT(Dmd_StdDev^2*Leadtime+LT_StdDev^2*Avg_Dmd^2)*Std_Cost*Inv_Cost+IF(365/L$3+Safety_Stock/Avg_Dmd&gt;Plan_Shelf,(365/L$3+Safety_Stock/Avg_Dmd-Plan_Shelf)*Avg_Dmd*Std_Cost*L$3,0)+Avg_Dmd*365/L$3/2*Std_Cost*Inv_Cost+L$3*Setup</f>
        <v>721827.3396853829</v>
      </c>
      <c r="M23" s="12">
        <f>(Sell_Price-Std_Cost)*(1-$D23)*Lost_Sale_Fact*Avg_Dmd*365+NORMSINV($D23)*SQRT(Dmd_StdDev^2*Leadtime+LT_StdDev^2*Avg_Dmd^2)*Std_Cost*Inv_Cost+IF(365/M$3+Safety_Stock/Avg_Dmd&gt;Plan_Shelf,(365/M$3+Safety_Stock/Avg_Dmd-Plan_Shelf)*Avg_Dmd*Std_Cost*M$3,0)+Avg_Dmd*365/M$3/2*Std_Cost*Inv_Cost+M$3*Setup</f>
        <v>658034.61363048654</v>
      </c>
      <c r="N23" s="12">
        <f>(Sell_Price-Std_Cost)*(1-$D23)*Lost_Sale_Fact*Avg_Dmd*365+NORMSINV($D23)*SQRT(Dmd_StdDev^2*Leadtime+LT_StdDev^2*Avg_Dmd^2)*Std_Cost*Inv_Cost+IF(365/N$3+Safety_Stock/Avg_Dmd&gt;Plan_Shelf,(365/N$3+Safety_Stock/Avg_Dmd-Plan_Shelf)*Avg_Dmd*Std_Cost*N$3,0)+Avg_Dmd*365/N$3/2*Std_Cost*Inv_Cost+N$3*Setup</f>
        <v>594809.6653533678</v>
      </c>
      <c r="O23" s="12">
        <f>(Sell_Price-Std_Cost)*(1-$D23)*Lost_Sale_Fact*Avg_Dmd*365+NORMSINV($D23)*SQRT(Dmd_StdDev^2*Leadtime+LT_StdDev^2*Avg_Dmd^2)*Std_Cost*Inv_Cost+IF(365/O$3+Safety_Stock/Avg_Dmd&gt;Plan_Shelf,(365/O$3+Safety_Stock/Avg_Dmd-Plan_Shelf)*Avg_Dmd*Std_Cost*O$3,0)+Avg_Dmd*365/O$3/2*Std_Cost*Inv_Cost+O$3*Setup</f>
        <v>531997.64636917831</v>
      </c>
      <c r="P23" s="12">
        <f>(Sell_Price-Std_Cost)*(1-$D23)*Lost_Sale_Fact*Avg_Dmd*365+NORMSINV($D23)*SQRT(Dmd_StdDev^2*Leadtime+LT_StdDev^2*Avg_Dmd^2)*Std_Cost*Inv_Cost+IF(365/P$3+Safety_Stock/Avg_Dmd&gt;Plan_Shelf,(365/P$3+Safety_Stock/Avg_Dmd-Plan_Shelf)*Avg_Dmd*Std_Cost*P$3,0)+Avg_Dmd*365/P$3/2*Std_Cost*Inv_Cost+P$3*Setup</f>
        <v>469495.32435468613</v>
      </c>
      <c r="Q23" s="12">
        <f>(Sell_Price-Std_Cost)*(1-$D23)*Lost_Sale_Fact*Avg_Dmd*365+NORMSINV($D23)*SQRT(Dmd_StdDev^2*Leadtime+LT_StdDev^2*Avg_Dmd^2)*Std_Cost*Inv_Cost+IF(365/Q$3+Safety_Stock/Avg_Dmd&gt;Plan_Shelf,(365/Q$3+Safety_Stock/Avg_Dmd-Plan_Shelf)*Avg_Dmd*Std_Cost*Q$3,0)+Avg_Dmd*365/Q$3/2*Std_Cost*Inv_Cost+Q$3*Setup</f>
        <v>407231.23077842215</v>
      </c>
      <c r="R23" s="12">
        <f>(Sell_Price-Std_Cost)*(1-$D23)*Lost_Sale_Fact*Avg_Dmd*365+NORMSINV($D23)*SQRT(Dmd_StdDev^2*Leadtime+LT_StdDev^2*Avg_Dmd^2)*Std_Cost*Inv_Cost+IF(365/R$3+Safety_Stock/Avg_Dmd&gt;Plan_Shelf,(365/R$3+Safety_Stock/Avg_Dmd-Plan_Shelf)*Avg_Dmd*Std_Cost*R$3,0)+Avg_Dmd*365/R$3/2*Std_Cost*Inv_Cost+R$3*Setup</f>
        <v>345154.31668933772</v>
      </c>
      <c r="S23" s="12">
        <f>(Sell_Price-Std_Cost)*(1-$D23)*Lost_Sale_Fact*Avg_Dmd*365+NORMSINV($D23)*SQRT(Dmd_StdDev^2*Leadtime+LT_StdDev^2*Avg_Dmd^2)*Std_Cost*Inv_Cost+IF(365/S$3+Safety_Stock/Avg_Dmd&gt;Plan_Shelf,(365/S$3+Safety_Stock/Avg_Dmd-Plan_Shelf)*Avg_Dmd*Std_Cost*S$3,0)+Avg_Dmd*365/S$3/2*Std_Cost*Inv_Cost+S$3*Setup</f>
        <v>283227.14618999674</v>
      </c>
      <c r="T23" s="12">
        <f>(Sell_Price-Std_Cost)*(1-$D23)*Lost_Sale_Fact*Avg_Dmd*365+NORMSINV($D23)*SQRT(Dmd_StdDev^2*Leadtime+LT_StdDev^2*Avg_Dmd^2)*Std_Cost*Inv_Cost+IF(365/T$3+Safety_Stock/Avg_Dmd&gt;Plan_Shelf,(365/T$3+Safety_Stock/Avg_Dmd-Plan_Shelf)*Avg_Dmd*Std_Cost*T$3,0)+Avg_Dmd*365/T$3/2*Std_Cost*Inv_Cost+T$3*Setup</f>
        <v>221421.64235732242</v>
      </c>
      <c r="U23" s="12">
        <f>(Sell_Price-Std_Cost)*(1-$D23)*Lost_Sale_Fact*Avg_Dmd*365+NORMSINV($D23)*SQRT(Dmd_StdDev^2*Leadtime+LT_StdDev^2*Avg_Dmd^2)*Std_Cost*Inv_Cost+IF(365/U$3+Safety_Stock/Avg_Dmd&gt;Plan_Shelf,(365/U$3+Safety_Stock/Avg_Dmd-Plan_Shelf)*Avg_Dmd*Std_Cost*U$3,0)+Avg_Dmd*365/U$3/2*Std_Cost*Inv_Cost+U$3*Setup</f>
        <v>159716.33460307945</v>
      </c>
      <c r="V23" s="12">
        <f>(Sell_Price-Std_Cost)*(1-$D23)*Lost_Sale_Fact*Avg_Dmd*365+NORMSINV($D23)*SQRT(Dmd_StdDev^2*Leadtime+LT_StdDev^2*Avg_Dmd^2)*Std_Cost*Inv_Cost+IF(365/V$3+Safety_Stock/Avg_Dmd&gt;Plan_Shelf,(365/V$3+Safety_Stock/Avg_Dmd-Plan_Shelf)*Avg_Dmd*Std_Cost*V$3,0)+Avg_Dmd*365/V$3/2*Std_Cost*Inv_Cost+V$3*Setup</f>
        <v>98094.523580862879</v>
      </c>
      <c r="W23" s="12">
        <f>(Sell_Price-Std_Cost)*(1-$D23)*Lost_Sale_Fact*Avg_Dmd*365+NORMSINV($D23)*SQRT(Dmd_StdDev^2*Leadtime+LT_StdDev^2*Avg_Dmd^2)*Std_Cost*Inv_Cost+IF(365/W$3+Safety_Stock/Avg_Dmd&gt;Plan_Shelf,(365/W$3+Safety_Stock/Avg_Dmd-Plan_Shelf)*Avg_Dmd*Std_Cost*W$3,0)+Avg_Dmd*365/W$3/2*Std_Cost*Inv_Cost+W$3*Setup</f>
        <v>36543.025596141735</v>
      </c>
      <c r="X23" s="12">
        <f>(Sell_Price-Std_Cost)*(1-$D23)*Lost_Sale_Fact*Avg_Dmd*365+NORMSINV($D23)*SQRT(Dmd_StdDev^2*Leadtime+LT_StdDev^2*Avg_Dmd^2)*Std_Cost*Inv_Cost+IF(365/X$3+Safety_Stock/Avg_Dmd&gt;Plan_Shelf,(365/X$3+Safety_Stock/Avg_Dmd-Plan_Shelf)*Avg_Dmd*Std_Cost*X$3,0)+Avg_Dmd*365/X$3/2*Std_Cost*Inv_Cost+X$3*Setup</f>
        <v>29128.037013443442</v>
      </c>
      <c r="Y23" s="12">
        <f>(Sell_Price-Std_Cost)*(1-$D23)*Lost_Sale_Fact*Avg_Dmd*365+NORMSINV($D23)*SQRT(Dmd_StdDev^2*Leadtime+LT_StdDev^2*Avg_Dmd^2)*Std_Cost*Inv_Cost+IF(365/Y$3+Safety_Stock/Avg_Dmd&gt;Plan_Shelf,(365/Y$3+Safety_Stock/Avg_Dmd-Plan_Shelf)*Avg_Dmd*Std_Cost*Y$3,0)+Avg_Dmd*365/Y$3/2*Std_Cost*Inv_Cost+Y$3*Setup</f>
        <v>28791.370346776774</v>
      </c>
      <c r="Z23" s="12">
        <f>(Sell_Price-Std_Cost)*(1-$D23)*Lost_Sale_Fact*Avg_Dmd*365+NORMSINV($D23)*SQRT(Dmd_StdDev^2*Leadtime+LT_StdDev^2*Avg_Dmd^2)*Std_Cost*Inv_Cost+IF(365/Z$3+Safety_Stock/Avg_Dmd&gt;Plan_Shelf,(365/Z$3+Safety_Stock/Avg_Dmd-Plan_Shelf)*Avg_Dmd*Std_Cost*Z$3,0)+Avg_Dmd*365/Z$3/2*Std_Cost*Inv_Cost+Z$3*Setup</f>
        <v>28498.94610435253</v>
      </c>
      <c r="AA23" s="12">
        <f>(Sell_Price-Std_Cost)*(1-$D23)*Lost_Sale_Fact*Avg_Dmd*365+NORMSINV($D23)*SQRT(Dmd_StdDev^2*Leadtime+LT_StdDev^2*Avg_Dmd^2)*Std_Cost*Inv_Cost+IF(365/AA$3+Safety_Stock/Avg_Dmd&gt;Plan_Shelf,(365/AA$3+Safety_Stock/Avg_Dmd-Plan_Shelf)*Avg_Dmd*Std_Cost*AA$3,0)+Avg_Dmd*365/AA$3/2*Std_Cost*Inv_Cost+AA$3*Setup</f>
        <v>28244.99353518257</v>
      </c>
      <c r="AB23" s="12">
        <f>(Sell_Price-Std_Cost)*(1-$D23)*Lost_Sale_Fact*Avg_Dmd*365+NORMSINV($D23)*SQRT(Dmd_StdDev^2*Leadtime+LT_StdDev^2*Avg_Dmd^2)*Std_Cost*Inv_Cost+IF(365/AB$3+Safety_Stock/Avg_Dmd&gt;Plan_Shelf,(365/AB$3+Safety_Stock/Avg_Dmd-Plan_Shelf)*Avg_Dmd*Std_Cost*AB$3,0)+Avg_Dmd*365/AB$3/2*Std_Cost*Inv_Cost+AB$3*Setup</f>
        <v>28024.703680110106</v>
      </c>
      <c r="AC23" s="12">
        <f>(Sell_Price-Std_Cost)*(1-$D23)*Lost_Sale_Fact*Avg_Dmd*365+NORMSINV($D23)*SQRT(Dmd_StdDev^2*Leadtime+LT_StdDev^2*Avg_Dmd^2)*Std_Cost*Inv_Cost+IF(365/AC$3+Safety_Stock/Avg_Dmd&gt;Plan_Shelf,(365/AC$3+Safety_Stock/Avg_Dmd-Plan_Shelf)*Avg_Dmd*Std_Cost*AC$3,0)+Avg_Dmd*365/AC$3/2*Std_Cost*Inv_Cost+AC$3*Setup</f>
        <v>27834.037013443442</v>
      </c>
      <c r="AD23" s="12">
        <f>(Sell_Price-Std_Cost)*(1-$D23)*Lost_Sale_Fact*Avg_Dmd*365+NORMSINV($D23)*SQRT(Dmd_StdDev^2*Leadtime+LT_StdDev^2*Avg_Dmd^2)*Std_Cost*Inv_Cost+IF(365/AD$3+Safety_Stock/Avg_Dmd&gt;Plan_Shelf,(365/AD$3+Safety_Stock/Avg_Dmd-Plan_Shelf)*Avg_Dmd*Std_Cost*AD$3,0)+Avg_Dmd*365/AD$3/2*Std_Cost*Inv_Cost+AD$3*Setup</f>
        <v>27669.575474981903</v>
      </c>
      <c r="AE23" s="12">
        <f>(Sell_Price-Std_Cost)*(1-$D23)*Lost_Sale_Fact*Avg_Dmd*365+NORMSINV($D23)*SQRT(Dmd_StdDev^2*Leadtime+LT_StdDev^2*Avg_Dmd^2)*Std_Cost*Inv_Cost+IF(365/AE$3+Safety_Stock/Avg_Dmd&gt;Plan_Shelf,(365/AE$3+Safety_Stock/Avg_Dmd-Plan_Shelf)*Avg_Dmd*Std_Cost*AE$3,0)+Avg_Dmd*365/AE$3/2*Std_Cost*Inv_Cost+AE$3*Setup</f>
        <v>27528.407383813814</v>
      </c>
      <c r="AF23" s="12">
        <f>(Sell_Price-Std_Cost)*(1-$D23)*Lost_Sale_Fact*Avg_Dmd*365+NORMSINV($D23)*SQRT(Dmd_StdDev^2*Leadtime+LT_StdDev^2*Avg_Dmd^2)*Std_Cost*Inv_Cost+IF(365/AF$3+Safety_Stock/Avg_Dmd&gt;Plan_Shelf,(365/AF$3+Safety_Stock/Avg_Dmd-Plan_Shelf)*Avg_Dmd*Std_Cost*AF$3,0)+Avg_Dmd*365/AF$3/2*Std_Cost*Inv_Cost+AF$3*Setup</f>
        <v>27408.037013443442</v>
      </c>
      <c r="AG23" s="12">
        <f>(Sell_Price-Std_Cost)*(1-$D23)*Lost_Sale_Fact*Avg_Dmd*365+NORMSINV($D23)*SQRT(Dmd_StdDev^2*Leadtime+LT_StdDev^2*Avg_Dmd^2)*Std_Cost*Inv_Cost+IF(365/AG$3+Safety_Stock/Avg_Dmd&gt;Plan_Shelf,(365/AG$3+Safety_Stock/Avg_Dmd-Plan_Shelf)*Avg_Dmd*Std_Cost*AG$3,0)+Avg_Dmd*365/AG$3/2*Std_Cost*Inv_Cost+AG$3*Setup</f>
        <v>27306.312875512405</v>
      </c>
      <c r="AH23" s="12">
        <f>(Sell_Price-Std_Cost)*(1-$D23)*Lost_Sale_Fact*Avg_Dmd*365+NORMSINV($D23)*SQRT(Dmd_StdDev^2*Leadtime+LT_StdDev^2*Avg_Dmd^2)*Std_Cost*Inv_Cost+IF(365/AH$3+Safety_Stock/Avg_Dmd&gt;Plan_Shelf,(365/AH$3+Safety_Stock/Avg_Dmd-Plan_Shelf)*Avg_Dmd*Std_Cost*AH$3,0)+Avg_Dmd*365/AH$3/2*Std_Cost*Inv_Cost+AH$3*Setup</f>
        <v>27221.370346776774</v>
      </c>
      <c r="AI23" s="12">
        <f>(Sell_Price-Std_Cost)*(1-$D23)*Lost_Sale_Fact*Avg_Dmd*365+NORMSINV($D23)*SQRT(Dmd_StdDev^2*Leadtime+LT_StdDev^2*Avg_Dmd^2)*Std_Cost*Inv_Cost+IF(365/AI$3+Safety_Stock/Avg_Dmd&gt;Plan_Shelf,(365/AI$3+Safety_Stock/Avg_Dmd-Plan_Shelf)*Avg_Dmd*Std_Cost*AI$3,0)+Avg_Dmd*365/AI$3/2*Std_Cost*Inv_Cost+AI$3*Setup</f>
        <v>27151.585400540214</v>
      </c>
      <c r="AJ23" s="12">
        <f>(Sell_Price-Std_Cost)*(1-$D23)*Lost_Sale_Fact*Avg_Dmd*365+NORMSINV($D23)*SQRT(Dmd_StdDev^2*Leadtime+LT_StdDev^2*Avg_Dmd^2)*Std_Cost*Inv_Cost+IF(365/AJ$3+Safety_Stock/Avg_Dmd&gt;Plan_Shelf,(365/AJ$3+Safety_Stock/Avg_Dmd-Plan_Shelf)*Avg_Dmd*Std_Cost*AJ$3,0)+Avg_Dmd*365/AJ$3/2*Std_Cost*Inv_Cost+AJ$3*Setup</f>
        <v>27095.537013443442</v>
      </c>
      <c r="AK23" s="12">
        <f>(Sell_Price-Std_Cost)*(1-$D23)*Lost_Sale_Fact*Avg_Dmd*365+NORMSINV($D23)*SQRT(Dmd_StdDev^2*Leadtime+LT_StdDev^2*Avg_Dmd^2)*Std_Cost*Inv_Cost+IF(365/AK$3+Safety_Stock/Avg_Dmd&gt;Plan_Shelf,(365/AK$3+Safety_Stock/Avg_Dmd-Plan_Shelf)*Avg_Dmd*Std_Cost*AK$3,0)+Avg_Dmd*365/AK$3/2*Std_Cost*Inv_Cost+AK$3*Setup</f>
        <v>27051.976407382834</v>
      </c>
      <c r="AL23" s="12">
        <f>(Sell_Price-Std_Cost)*(1-$D23)*Lost_Sale_Fact*Avg_Dmd*365+NORMSINV($D23)*SQRT(Dmd_StdDev^2*Leadtime+LT_StdDev^2*Avg_Dmd^2)*Std_Cost*Inv_Cost+IF(365/AL$3+Safety_Stock/Avg_Dmd&gt;Plan_Shelf,(365/AL$3+Safety_Stock/Avg_Dmd-Plan_Shelf)*Avg_Dmd*Std_Cost*AL$3,0)+Avg_Dmd*365/AL$3/2*Std_Cost*Inv_Cost+AL$3*Setup</f>
        <v>27019.801719325795</v>
      </c>
      <c r="AM23" s="12">
        <f>(Sell_Price-Std_Cost)*(1-$D23)*Lost_Sale_Fact*Avg_Dmd*365+NORMSINV($D23)*SQRT(Dmd_StdDev^2*Leadtime+LT_StdDev^2*Avg_Dmd^2)*Std_Cost*Inv_Cost+IF(365/AM$3+Safety_Stock/Avg_Dmd&gt;Plan_Shelf,(365/AM$3+Safety_Stock/Avg_Dmd-Plan_Shelf)*Avg_Dmd*Std_Cost*AM$3,0)+Avg_Dmd*365/AM$3/2*Std_Cost*Inv_Cost+AM$3*Setup</f>
        <v>26998.037013443442</v>
      </c>
      <c r="AN23" s="12">
        <f>(Sell_Price-Std_Cost)*(1-$D23)*Lost_Sale_Fact*Avg_Dmd*365+NORMSINV($D23)*SQRT(Dmd_StdDev^2*Leadtime+LT_StdDev^2*Avg_Dmd^2)*Std_Cost*Inv_Cost+IF(365/AN$3+Safety_Stock/Avg_Dmd&gt;Plan_Shelf,(365/AN$3+Safety_Stock/Avg_Dmd-Plan_Shelf)*Avg_Dmd*Std_Cost*AN$3,0)+Avg_Dmd*365/AN$3/2*Std_Cost*Inv_Cost+AN$3*Setup</f>
        <v>26985.814791221219</v>
      </c>
      <c r="AO23" s="12">
        <f>(Sell_Price-Std_Cost)*(1-$D23)*Lost_Sale_Fact*Avg_Dmd*365+NORMSINV($D23)*SQRT(Dmd_StdDev^2*Leadtime+LT_StdDev^2*Avg_Dmd^2)*Std_Cost*Inv_Cost+IF(365/AO$3+Safety_Stock/Avg_Dmd&gt;Plan_Shelf,(365/AO$3+Safety_Stock/Avg_Dmd-Plan_Shelf)*Avg_Dmd*Std_Cost*AO$3,0)+Avg_Dmd*365/AO$3/2*Std_Cost*Inv_Cost+AO$3*Setup</f>
        <v>26982.361337767765</v>
      </c>
      <c r="AP23" s="12">
        <f>(Sell_Price-Std_Cost)*(1-$D23)*Lost_Sale_Fact*Avg_Dmd*365+NORMSINV($D23)*SQRT(Dmd_StdDev^2*Leadtime+LT_StdDev^2*Avg_Dmd^2)*Std_Cost*Inv_Cost+IF(365/AP$3+Safety_Stock/Avg_Dmd&gt;Plan_Shelf,(365/AP$3+Safety_Stock/Avg_Dmd-Plan_Shelf)*Avg_Dmd*Std_Cost*AP$3,0)+Avg_Dmd*365/AP$3/2*Std_Cost*Inv_Cost+AP$3*Setup</f>
        <v>26986.984381864495</v>
      </c>
      <c r="AQ23" s="12">
        <f>(Sell_Price-Std_Cost)*(1-$D23)*Lost_Sale_Fact*Avg_Dmd*365+NORMSINV($D23)*SQRT(Dmd_StdDev^2*Leadtime+LT_StdDev^2*Avg_Dmd^2)*Std_Cost*Inv_Cost+IF(365/AQ$3+Safety_Stock/Avg_Dmd&gt;Plan_Shelf,(365/AQ$3+Safety_Stock/Avg_Dmd-Plan_Shelf)*Avg_Dmd*Std_Cost*AQ$3,0)+Avg_Dmd*365/AQ$3/2*Std_Cost*Inv_Cost+AQ$3*Setup</f>
        <v>26999.062654469082</v>
      </c>
      <c r="AR23" s="12">
        <f>(Sell_Price-Std_Cost)*(1-$D23)*Lost_Sale_Fact*Avg_Dmd*365+NORMSINV($D23)*SQRT(Dmd_StdDev^2*Leadtime+LT_StdDev^2*Avg_Dmd^2)*Std_Cost*Inv_Cost+IF(365/AR$3+Safety_Stock/Avg_Dmd&gt;Plan_Shelf,(365/AR$3+Safety_Stock/Avg_Dmd-Plan_Shelf)*Avg_Dmd*Std_Cost*AR$3,0)+Avg_Dmd*365/AR$3/2*Std_Cost*Inv_Cost+AR$3*Setup</f>
        <v>27018.037013443442</v>
      </c>
      <c r="AS23" s="12">
        <f>(Sell_Price-Std_Cost)*(1-$D23)*Lost_Sale_Fact*Avg_Dmd*365+NORMSINV($D23)*SQRT(Dmd_StdDev^2*Leadtime+LT_StdDev^2*Avg_Dmd^2)*Std_Cost*Inv_Cost+IF(365/AS$3+Safety_Stock/Avg_Dmd&gt;Plan_Shelf,(365/AS$3+Safety_Stock/Avg_Dmd-Plan_Shelf)*Avg_Dmd*Std_Cost*AS$3,0)+Avg_Dmd*365/AS$3/2*Std_Cost*Inv_Cost+AS$3*Setup</f>
        <v>27043.402867101977</v>
      </c>
      <c r="AT23" s="12">
        <f>(Sell_Price-Std_Cost)*(1-$D23)*Lost_Sale_Fact*Avg_Dmd*365+NORMSINV($D23)*SQRT(Dmd_StdDev^2*Leadtime+LT_StdDev^2*Avg_Dmd^2)*Std_Cost*Inv_Cost+IF(365/AT$3+Safety_Stock/Avg_Dmd&gt;Plan_Shelf,(365/AT$3+Safety_Stock/Avg_Dmd-Plan_Shelf)*Avg_Dmd*Std_Cost*AT$3,0)+Avg_Dmd*365/AT$3/2*Std_Cost*Inv_Cost+AT$3*Setup</f>
        <v>27074.703680110106</v>
      </c>
      <c r="AU23" s="12">
        <f>(Sell_Price-Std_Cost)*(1-$D23)*Lost_Sale_Fact*Avg_Dmd*365+NORMSINV($D23)*SQRT(Dmd_StdDev^2*Leadtime+LT_StdDev^2*Avg_Dmd^2)*Std_Cost*Inv_Cost+IF(365/AU$3+Safety_Stock/Avg_Dmd&gt;Plan_Shelf,(365/AU$3+Safety_Stock/Avg_Dmd-Plan_Shelf)*Avg_Dmd*Std_Cost*AU$3,0)+Avg_Dmd*365/AU$3/2*Std_Cost*Inv_Cost+AU$3*Setup</f>
        <v>27111.525385536464</v>
      </c>
      <c r="AV23" s="12">
        <f>(Sell_Price-Std_Cost)*(1-$D23)*Lost_Sale_Fact*Avg_Dmd*365+NORMSINV($D23)*SQRT(Dmd_StdDev^2*Leadtime+LT_StdDev^2*Avg_Dmd^2)*Std_Cost*Inv_Cost+IF(365/AV$3+Safety_Stock/Avg_Dmd&gt;Plan_Shelf,(365/AV$3+Safety_Stock/Avg_Dmd-Plan_Shelf)*Avg_Dmd*Std_Cost*AV$3,0)+Avg_Dmd*365/AV$3/2*Std_Cost*Inv_Cost+AV$3*Setup</f>
        <v>27153.491558897986</v>
      </c>
      <c r="AW23" s="12">
        <f>(Sell_Price-Std_Cost)*(1-$D23)*Lost_Sale_Fact*Avg_Dmd*365+NORMSINV($D23)*SQRT(Dmd_StdDev^2*Leadtime+LT_StdDev^2*Avg_Dmd^2)*Std_Cost*Inv_Cost+IF(365/AW$3+Safety_Stock/Avg_Dmd&gt;Plan_Shelf,(365/AW$3+Safety_Stock/Avg_Dmd-Plan_Shelf)*Avg_Dmd*Std_Cost*AW$3,0)+Avg_Dmd*365/AW$3/2*Std_Cost*Inv_Cost+AW$3*Setup</f>
        <v>27200.259235665664</v>
      </c>
      <c r="AX23" s="12">
        <f>(Sell_Price-Std_Cost)*(1-$D23)*Lost_Sale_Fact*Avg_Dmd*365+NORMSINV($D23)*SQRT(Dmd_StdDev^2*Leadtime+LT_StdDev^2*Avg_Dmd^2)*Std_Cost*Inv_Cost+IF(365/AX$3+Safety_Stock/Avg_Dmd&gt;Plan_Shelf,(365/AX$3+Safety_Stock/Avg_Dmd-Plan_Shelf)*Avg_Dmd*Std_Cost*AX$3,0)+Avg_Dmd*365/AX$3/2*Std_Cost*Inv_Cost+AX$3*Setup</f>
        <v>27251.515274313006</v>
      </c>
      <c r="AY23" s="12">
        <f>(Sell_Price-Std_Cost)*(1-$D23)*Lost_Sale_Fact*Avg_Dmd*365+NORMSINV($D23)*SQRT(Dmd_StdDev^2*Leadtime+LT_StdDev^2*Avg_Dmd^2)*Std_Cost*Inv_Cost+IF(365/AY$3+Safety_Stock/Avg_Dmd&gt;Plan_Shelf,(365/AY$3+Safety_Stock/Avg_Dmd-Plan_Shelf)*Avg_Dmd*Std_Cost*AY$3,0)+Avg_Dmd*365/AY$3/2*Std_Cost*Inv_Cost+AY$3*Setup</f>
        <v>27306.973183656206</v>
      </c>
      <c r="AZ23" s="12">
        <f>(Sell_Price-Std_Cost)*(1-$D23)*Lost_Sale_Fact*Avg_Dmd*365+NORMSINV($D23)*SQRT(Dmd_StdDev^2*Leadtime+LT_StdDev^2*Avg_Dmd^2)*Std_Cost*Inv_Cost+IF(365/AZ$3+Safety_Stock/Avg_Dmd&gt;Plan_Shelf,(365/AZ$3+Safety_Stock/Avg_Dmd-Plan_Shelf)*Avg_Dmd*Std_Cost*AZ$3,0)+Avg_Dmd*365/AZ$3/2*Std_Cost*Inv_Cost+AZ$3*Setup</f>
        <v>27366.370346776774</v>
      </c>
      <c r="BA23" s="12">
        <f>(Sell_Price-Std_Cost)*(1-$D23)*Lost_Sale_Fact*Avg_Dmd*365+NORMSINV($D23)*SQRT(Dmd_StdDev^2*Leadtime+LT_StdDev^2*Avg_Dmd^2)*Std_Cost*Inv_Cost+IF(365/BA$3+Safety_Stock/Avg_Dmd&gt;Plan_Shelf,(365/BA$3+Safety_Stock/Avg_Dmd-Plan_Shelf)*Avg_Dmd*Std_Cost*BA$3,0)+Avg_Dmd*365/BA$3/2*Std_Cost*Inv_Cost+BA$3*Setup</f>
        <v>27429.465584872014</v>
      </c>
      <c r="BB23" s="12">
        <f>(Sell_Price-Std_Cost)*(1-$D23)*Lost_Sale_Fact*Avg_Dmd*365+NORMSINV($D23)*SQRT(Dmd_StdDev^2*Leadtime+LT_StdDev^2*Avg_Dmd^2)*Std_Cost*Inv_Cost+IF(365/BB$3+Safety_Stock/Avg_Dmd&gt;Plan_Shelf,(365/BB$3+Safety_Stock/Avg_Dmd-Plan_Shelf)*Avg_Dmd*Std_Cost*BB$3,0)+Avg_Dmd*365/BB$3/2*Std_Cost*Inv_Cost+BB$3*Setup</f>
        <v>27496.037013443442</v>
      </c>
      <c r="BC23" s="12">
        <f>(Sell_Price-Std_Cost)*(1-$D23)*Lost_Sale_Fact*Avg_Dmd*365+NORMSINV($D23)*SQRT(Dmd_StdDev^2*Leadtime+LT_StdDev^2*Avg_Dmd^2)*Std_Cost*Inv_Cost+IF(365/BC$3+Safety_Stock/Avg_Dmd&gt;Plan_Shelf,(365/BC$3+Safety_Stock/Avg_Dmd-Plan_Shelf)*Avg_Dmd*Std_Cost*BC$3,0)+Avg_Dmd*365/BC$3/2*Std_Cost*Inv_Cost+BC$3*Setup</f>
        <v>27565.880150698344</v>
      </c>
      <c r="BD23" s="12">
        <f>(Sell_Price-Std_Cost)*(1-$D23)*Lost_Sale_Fact*Avg_Dmd*365+NORMSINV($D23)*SQRT(Dmd_StdDev^2*Leadtime+LT_StdDev^2*Avg_Dmd^2)*Std_Cost*Inv_Cost+IF(365/BD$3+Safety_Stock/Avg_Dmd&gt;Plan_Shelf,(365/BD$3+Safety_Stock/Avg_Dmd-Plan_Shelf)*Avg_Dmd*Std_Cost*BD$3,0)+Avg_Dmd*365/BD$3/2*Std_Cost*Inv_Cost+BD$3*Setup</f>
        <v>27638.806244212672</v>
      </c>
      <c r="BE23" s="12">
        <f>(Sell_Price-Std_Cost)*(1-$D23)*Lost_Sale_Fact*Avg_Dmd*365+NORMSINV($D23)*SQRT(Dmd_StdDev^2*Leadtime+LT_StdDev^2*Avg_Dmd^2)*Std_Cost*Inv_Cost+IF(365/BE$3+Safety_Stock/Avg_Dmd&gt;Plan_Shelf,(365/BE$3+Safety_Stock/Avg_Dmd-Plan_Shelf)*Avg_Dmd*Std_Cost*BE$3,0)+Avg_Dmd*365/BE$3/2*Std_Cost*Inv_Cost+BE$3*Setup</f>
        <v>27714.640787028347</v>
      </c>
      <c r="BF23" s="12">
        <f>(Sell_Price-Std_Cost)*(1-$D23)*Lost_Sale_Fact*Avg_Dmd*365+NORMSINV($D23)*SQRT(Dmd_StdDev^2*Leadtime+LT_StdDev^2*Avg_Dmd^2)*Std_Cost*Inv_Cost+IF(365/BF$3+Safety_Stock/Avg_Dmd&gt;Plan_Shelf,(365/BF$3+Safety_Stock/Avg_Dmd-Plan_Shelf)*Avg_Dmd*Std_Cost*BF$3,0)+Avg_Dmd*365/BF$3/2*Std_Cost*Inv_Cost+BF$3*Setup</f>
        <v>27793.222198628628</v>
      </c>
      <c r="BG23" s="12">
        <f>(Sell_Price-Std_Cost)*(1-$D23)*Lost_Sale_Fact*Avg_Dmd*365+NORMSINV($D23)*SQRT(Dmd_StdDev^2*Leadtime+LT_StdDev^2*Avg_Dmd^2)*Std_Cost*Inv_Cost+IF(365/BG$3+Safety_Stock/Avg_Dmd&gt;Plan_Shelf,(365/BG$3+Safety_Stock/Avg_Dmd-Plan_Shelf)*Avg_Dmd*Std_Cost*BG$3,0)+Avg_Dmd*365/BG$3/2*Std_Cost*Inv_Cost+BG$3*Setup</f>
        <v>27874.400649807078</v>
      </c>
      <c r="BH23" s="12">
        <f>(Sell_Price-Std_Cost)*(1-$D23)*Lost_Sale_Fact*Avg_Dmd*365+NORMSINV($D23)*SQRT(Dmd_StdDev^2*Leadtime+LT_StdDev^2*Avg_Dmd^2)*Std_Cost*Inv_Cost+IF(365/BH$3+Safety_Stock/Avg_Dmd&gt;Plan_Shelf,(365/BH$3+Safety_Stock/Avg_Dmd-Plan_Shelf)*Avg_Dmd*Std_Cost*BH$3,0)+Avg_Dmd*365/BH$3/2*Std_Cost*Inv_Cost+BH$3*Setup</f>
        <v>27958.037013443442</v>
      </c>
      <c r="BI23" s="12">
        <f>(Sell_Price-Std_Cost)*(1-$D23)*Lost_Sale_Fact*Avg_Dmd*365+NORMSINV($D23)*SQRT(Dmd_StdDev^2*Leadtime+LT_StdDev^2*Avg_Dmd^2)*Std_Cost*Inv_Cost+IF(365/BI$3+Safety_Stock/Avg_Dmd&gt;Plan_Shelf,(365/BI$3+Safety_Stock/Avg_Dmd-Plan_Shelf)*Avg_Dmd*Std_Cost*BI$3,0)+Avg_Dmd*365/BI$3/2*Std_Cost*Inv_Cost+BI$3*Setup</f>
        <v>28044.001925724144</v>
      </c>
      <c r="BJ23" s="12">
        <f>(Sell_Price-Std_Cost)*(1-$D23)*Lost_Sale_Fact*Avg_Dmd*365+NORMSINV($D23)*SQRT(Dmd_StdDev^2*Leadtime+LT_StdDev^2*Avg_Dmd^2)*Std_Cost*Inv_Cost+IF(365/BJ$3+Safety_Stock/Avg_Dmd&gt;Plan_Shelf,(365/BJ$3+Safety_Stock/Avg_Dmd-Plan_Shelf)*Avg_Dmd*Std_Cost*BJ$3,0)+Avg_Dmd*365/BJ$3/2*Std_Cost*Inv_Cost+BJ$3*Setup</f>
        <v>28132.174944477923</v>
      </c>
      <c r="BK23" s="12">
        <f>(Sell_Price-Std_Cost)*(1-$D23)*Lost_Sale_Fact*Avg_Dmd*365+NORMSINV($D23)*SQRT(Dmd_StdDev^2*Leadtime+LT_StdDev^2*Avg_Dmd^2)*Std_Cost*Inv_Cost+IF(365/BK$3+Safety_Stock/Avg_Dmd&gt;Plan_Shelf,(365/BK$3+Safety_Stock/Avg_Dmd-Plan_Shelf)*Avg_Dmd*Std_Cost*BK$3,0)+Avg_Dmd*365/BK$3/2*Std_Cost*Inv_Cost+BK$3*Setup</f>
        <v>28222.443793104459</v>
      </c>
      <c r="BL23" s="12">
        <f>(Sell_Price-Std_Cost)*(1-$D23)*Lost_Sale_Fact*Avg_Dmd*365+NORMSINV($D23)*SQRT(Dmd_StdDev^2*Leadtime+LT_StdDev^2*Avg_Dmd^2)*Std_Cost*Inv_Cost+IF(365/BL$3+Safety_Stock/Avg_Dmd&gt;Plan_Shelf,(365/BL$3+Safety_Stock/Avg_Dmd-Plan_Shelf)*Avg_Dmd*Std_Cost*BL$3,0)+Avg_Dmd*365/BL$3/2*Std_Cost*Inv_Cost+BL$3*Setup</f>
        <v>28314.703680110109</v>
      </c>
      <c r="BM23" s="12">
        <f>(Sell_Price-Std_Cost)*(1-$D23)*Lost_Sale_Fact*Avg_Dmd*365+NORMSINV($D23)*SQRT(Dmd_StdDev^2*Leadtime+LT_StdDev^2*Avg_Dmd^2)*Std_Cost*Inv_Cost+IF(365/BM$3+Safety_Stock/Avg_Dmd&gt;Plan_Shelf,(365/BM$3+Safety_Stock/Avg_Dmd-Plan_Shelf)*Avg_Dmd*Std_Cost*BM$3,0)+Avg_Dmd*365/BM$3/2*Std_Cost*Inv_Cost+BM$3*Setup</f>
        <v>28408.856685574588</v>
      </c>
      <c r="BN23" s="12">
        <f>(Sell_Price-Std_Cost)*(1-$D23)*Lost_Sale_Fact*Avg_Dmd*365+NORMSINV($D23)*SQRT(Dmd_StdDev^2*Leadtime+LT_StdDev^2*Avg_Dmd^2)*Std_Cost*Inv_Cost+IF(365/BN$3+Safety_Stock/Avg_Dmd&gt;Plan_Shelf,(365/BN$3+Safety_Stock/Avg_Dmd-Plan_Shelf)*Avg_Dmd*Std_Cost*BN$3,0)+Avg_Dmd*365/BN$3/2*Std_Cost*Inv_Cost+BN$3*Setup</f>
        <v>28504.811206991828</v>
      </c>
      <c r="BO23" s="12">
        <f>(Sell_Price-Std_Cost)*(1-$D23)*Lost_Sale_Fact*Avg_Dmd*365+NORMSINV($D23)*SQRT(Dmd_StdDev^2*Leadtime+LT_StdDev^2*Avg_Dmd^2)*Std_Cost*Inv_Cost+IF(365/BO$3+Safety_Stock/Avg_Dmd&gt;Plan_Shelf,(365/BO$3+Safety_Stock/Avg_Dmd-Plan_Shelf)*Avg_Dmd*Std_Cost*BO$3,0)+Avg_Dmd*365/BO$3/2*Std_Cost*Inv_Cost+BO$3*Setup</f>
        <v>28602.481457887887</v>
      </c>
      <c r="BP23" s="12">
        <f>(Sell_Price-Std_Cost)*(1-$D23)*Lost_Sale_Fact*Avg_Dmd*365+NORMSINV($D23)*SQRT(Dmd_StdDev^2*Leadtime+LT_StdDev^2*Avg_Dmd^2)*Std_Cost*Inv_Cost+IF(365/BP$3+Safety_Stock/Avg_Dmd&gt;Plan_Shelf,(365/BP$3+Safety_Stock/Avg_Dmd-Plan_Shelf)*Avg_Dmd*Std_Cost*BP$3,0)+Avg_Dmd*365/BP$3/2*Std_Cost*Inv_Cost+BP$3*Setup</f>
        <v>28701.787013443442</v>
      </c>
      <c r="BQ23" s="12">
        <f>(Sell_Price-Std_Cost)*(1-$D23)*Lost_Sale_Fact*Avg_Dmd*365+NORMSINV($D23)*SQRT(Dmd_StdDev^2*Leadtime+LT_StdDev^2*Avg_Dmd^2)*Std_Cost*Inv_Cost+IF(365/BQ$3+Safety_Stock/Avg_Dmd&gt;Plan_Shelf,(365/BQ$3+Safety_Stock/Avg_Dmd-Plan_Shelf)*Avg_Dmd*Std_Cost*BQ$3,0)+Avg_Dmd*365/BQ$3/2*Std_Cost*Inv_Cost+BQ$3*Setup</f>
        <v>28802.652398058824</v>
      </c>
      <c r="BR23" s="12">
        <f>(Sell_Price-Std_Cost)*(1-$D23)*Lost_Sale_Fact*Avg_Dmd*365+NORMSINV($D23)*SQRT(Dmd_StdDev^2*Leadtime+LT_StdDev^2*Avg_Dmd^2)*Std_Cost*Inv_Cost+IF(365/BR$3+Safety_Stock/Avg_Dmd&gt;Plan_Shelf,(365/BR$3+Safety_Stock/Avg_Dmd-Plan_Shelf)*Avg_Dmd*Std_Cost*BR$3,0)+Avg_Dmd*365/BR$3/2*Std_Cost*Inv_Cost+BR$3*Setup</f>
        <v>28905.006710413138</v>
      </c>
      <c r="BS23" s="12">
        <f>(Sell_Price-Std_Cost)*(1-$D23)*Lost_Sale_Fact*Avg_Dmd*365+NORMSINV($D23)*SQRT(Dmd_StdDev^2*Leadtime+LT_StdDev^2*Avg_Dmd^2)*Std_Cost*Inv_Cost+IF(365/BS$3+Safety_Stock/Avg_Dmd&gt;Plan_Shelf,(365/BS$3+Safety_Stock/Avg_Dmd-Plan_Shelf)*Avg_Dmd*Std_Cost*BS$3,0)+Avg_Dmd*365/BS$3/2*Std_Cost*Inv_Cost+BS$3*Setup</f>
        <v>29008.783282100158</v>
      </c>
      <c r="BT23" s="12">
        <f>(Sell_Price-Std_Cost)*(1-$D23)*Lost_Sale_Fact*Avg_Dmd*365+NORMSINV($D23)*SQRT(Dmd_StdDev^2*Leadtime+LT_StdDev^2*Avg_Dmd^2)*Std_Cost*Inv_Cost+IF(365/BT$3+Safety_Stock/Avg_Dmd&gt;Plan_Shelf,(365/BT$3+Safety_Stock/Avg_Dmd-Plan_Shelf)*Avg_Dmd*Std_Cost*BT$3,0)+Avg_Dmd*365/BT$3/2*Std_Cost*Inv_Cost+BT$3*Setup</f>
        <v>29113.919366384616</v>
      </c>
      <c r="BU23" s="12">
        <f>(Sell_Price-Std_Cost)*(1-$D23)*Lost_Sale_Fact*Avg_Dmd*365+NORMSINV($D23)*SQRT(Dmd_StdDev^2*Leadtime+LT_StdDev^2*Avg_Dmd^2)*Std_Cost*Inv_Cost+IF(365/BU$3+Safety_Stock/Avg_Dmd&gt;Plan_Shelf,(365/BU$3+Safety_Stock/Avg_Dmd-Plan_Shelf)*Avg_Dmd*Std_Cost*BU$3,0)+Avg_Dmd*365/BU$3/2*Std_Cost*Inv_Cost+BU$3*Setup</f>
        <v>29220.35585402315</v>
      </c>
      <c r="BV23" s="12">
        <f>(Sell_Price-Std_Cost)*(1-$D23)*Lost_Sale_Fact*Avg_Dmd*365+NORMSINV($D23)*SQRT(Dmd_StdDev^2*Leadtime+LT_StdDev^2*Avg_Dmd^2)*Std_Cost*Inv_Cost+IF(365/BV$3+Safety_Stock/Avg_Dmd&gt;Plan_Shelf,(365/BV$3+Safety_Stock/Avg_Dmd-Plan_Shelf)*Avg_Dmd*Std_Cost*BV$3,0)+Avg_Dmd*365/BV$3/2*Std_Cost*Inv_Cost+BV$3*Setup</f>
        <v>29328.037013443442</v>
      </c>
      <c r="BW23" s="12">
        <f>(Sell_Price-Std_Cost)*(1-$D23)*Lost_Sale_Fact*Avg_Dmd*365+NORMSINV($D23)*SQRT(Dmd_StdDev^2*Leadtime+LT_StdDev^2*Avg_Dmd^2)*Std_Cost*Inv_Cost+IF(365/BW$3+Safety_Stock/Avg_Dmd&gt;Plan_Shelf,(365/BW$3+Safety_Stock/Avg_Dmd-Plan_Shelf)*Avg_Dmd*Std_Cost*BW$3,0)+Avg_Dmd*365/BW$3/2*Std_Cost*Inv_Cost+BW$3*Setup</f>
        <v>29436.910252880061</v>
      </c>
      <c r="BX23" s="12">
        <f>(Sell_Price-Std_Cost)*(1-$D23)*Lost_Sale_Fact*Avg_Dmd*365+NORMSINV($D23)*SQRT(Dmd_StdDev^2*Leadtime+LT_StdDev^2*Avg_Dmd^2)*Std_Cost*Inv_Cost+IF(365/BX$3+Safety_Stock/Avg_Dmd&gt;Plan_Shelf,(365/BX$3+Safety_Stock/Avg_Dmd-Plan_Shelf)*Avg_Dmd*Std_Cost*BX$3,0)+Avg_Dmd*365/BX$3/2*Std_Cost*Inv_Cost+BX$3*Setup</f>
        <v>29546.925902332332</v>
      </c>
      <c r="BY23" s="12">
        <f>(Sell_Price-Std_Cost)*(1-$D23)*Lost_Sale_Fact*Avg_Dmd*365+NORMSINV($D23)*SQRT(Dmd_StdDev^2*Leadtime+LT_StdDev^2*Avg_Dmd^2)*Std_Cost*Inv_Cost+IF(365/BY$3+Safety_Stock/Avg_Dmd&gt;Plan_Shelf,(365/BY$3+Safety_Stock/Avg_Dmd-Plan_Shelf)*Avg_Dmd*Std_Cost*BY$3,0)+Avg_Dmd*365/BY$3/2*Std_Cost*Inv_Cost+BY$3*Setup</f>
        <v>29658.037013443442</v>
      </c>
      <c r="BZ23" s="12">
        <f>(Sell_Price-Std_Cost)*(1-$D23)*Lost_Sale_Fact*Avg_Dmd*365+NORMSINV($D23)*SQRT(Dmd_StdDev^2*Leadtime+LT_StdDev^2*Avg_Dmd^2)*Std_Cost*Inv_Cost+IF(365/BZ$3+Safety_Stock/Avg_Dmd&gt;Plan_Shelf,(365/BZ$3+Safety_Stock/Avg_Dmd-Plan_Shelf)*Avg_Dmd*Std_Cost*BZ$3,0)+Avg_Dmd*365/BZ$3/2*Std_Cost*Inv_Cost+BZ$3*Setup</f>
        <v>29770.199175605605</v>
      </c>
      <c r="CA23" s="12">
        <f>(Sell_Price-Std_Cost)*(1-$D23)*Lost_Sale_Fact*Avg_Dmd*365+NORMSINV($D23)*SQRT(Dmd_StdDev^2*Leadtime+LT_StdDev^2*Avg_Dmd^2)*Std_Cost*Inv_Cost+IF(365/CA$3+Safety_Stock/Avg_Dmd&gt;Plan_Shelf,(365/CA$3+Safety_Stock/Avg_Dmd-Plan_Shelf)*Avg_Dmd*Std_Cost*CA$3,0)+Avg_Dmd*365/CA$3/2*Std_Cost*Inv_Cost+CA$3*Setup</f>
        <v>29883.370346776774</v>
      </c>
      <c r="CB23" s="12">
        <f>(Sell_Price-Std_Cost)*(1-$D23)*Lost_Sale_Fact*Avg_Dmd*365+NORMSINV($D23)*SQRT(Dmd_StdDev^2*Leadtime+LT_StdDev^2*Avg_Dmd^2)*Std_Cost*Inv_Cost+IF(365/CB$3+Safety_Stock/Avg_Dmd&gt;Plan_Shelf,(365/CB$3+Safety_Stock/Avg_Dmd-Plan_Shelf)*Avg_Dmd*Std_Cost*CB$3,0)+Avg_Dmd*365/CB$3/2*Std_Cost*Inv_Cost+CB$3*Setup</f>
        <v>29997.510697653968</v>
      </c>
      <c r="CC23" s="12">
        <f>(Sell_Price-Std_Cost)*(1-$D23)*Lost_Sale_Fact*Avg_Dmd*365+NORMSINV($D23)*SQRT(Dmd_StdDev^2*Leadtime+LT_StdDev^2*Avg_Dmd^2)*Std_Cost*Inv_Cost+IF(365/CC$3+Safety_Stock/Avg_Dmd&gt;Plan_Shelf,(365/CC$3+Safety_Stock/Avg_Dmd-Plan_Shelf)*Avg_Dmd*Std_Cost*CC$3,0)+Avg_Dmd*365/CC$3/2*Std_Cost*Inv_Cost+CC$3*Setup</f>
        <v>30112.582467988897</v>
      </c>
      <c r="CD23" s="12">
        <f>(Sell_Price-Std_Cost)*(1-$D23)*Lost_Sale_Fact*Avg_Dmd*365+NORMSINV($D23)*SQRT(Dmd_StdDev^2*Leadtime+LT_StdDev^2*Avg_Dmd^2)*Std_Cost*Inv_Cost+IF(365/CD$3+Safety_Stock/Avg_Dmd&gt;Plan_Shelf,(365/CD$3+Safety_Stock/Avg_Dmd-Plan_Shelf)*Avg_Dmd*Std_Cost*CD$3,0)+Avg_Dmd*365/CD$3/2*Std_Cost*Inv_Cost+CD$3*Setup</f>
        <v>30228.549833956262</v>
      </c>
      <c r="CE23" s="12">
        <f>(Sell_Price-Std_Cost)*(1-$D23)*Lost_Sale_Fact*Avg_Dmd*365+NORMSINV($D23)*SQRT(Dmd_StdDev^2*Leadtime+LT_StdDev^2*Avg_Dmd^2)*Std_Cost*Inv_Cost+IF(365/CE$3+Safety_Stock/Avg_Dmd&gt;Plan_Shelf,(365/CE$3+Safety_Stock/Avg_Dmd-Plan_Shelf)*Avg_Dmd*Std_Cost*CE$3,0)+Avg_Dmd*365/CE$3/2*Std_Cost*Inv_Cost+CE$3*Setup</f>
        <v>30345.378785595341</v>
      </c>
      <c r="CF23" s="12">
        <f>(Sell_Price-Std_Cost)*(1-$D23)*Lost_Sale_Fact*Avg_Dmd*365+NORMSINV($D23)*SQRT(Dmd_StdDev^2*Leadtime+LT_StdDev^2*Avg_Dmd^2)*Std_Cost*Inv_Cost+IF(365/CF$3+Safety_Stock/Avg_Dmd&gt;Plan_Shelf,(365/CF$3+Safety_Stock/Avg_Dmd-Plan_Shelf)*Avg_Dmd*Std_Cost*CF$3,0)+Avg_Dmd*365/CF$3/2*Std_Cost*Inv_Cost+CF$3*Setup</f>
        <v>30463.037013443442</v>
      </c>
      <c r="CG23" s="12">
        <f>(Sell_Price-Std_Cost)*(1-$D23)*Lost_Sale_Fact*Avg_Dmd*365+NORMSINV($D23)*SQRT(Dmd_StdDev^2*Leadtime+LT_StdDev^2*Avg_Dmd^2)*Std_Cost*Inv_Cost+IF(365/CG$3+Safety_Stock/Avg_Dmd&gt;Plan_Shelf,(365/CG$3+Safety_Stock/Avg_Dmd-Plan_Shelf)*Avg_Dmd*Std_Cost*CG$3,0)+Avg_Dmd*365/CG$3/2*Std_Cost*Inv_Cost+CG$3*Setup</f>
        <v>30581.493803566897</v>
      </c>
      <c r="CH23" s="12">
        <f>(Sell_Price-Std_Cost)*(1-$D23)*Lost_Sale_Fact*Avg_Dmd*365+NORMSINV($D23)*SQRT(Dmd_StdDev^2*Leadtime+LT_StdDev^2*Avg_Dmd^2)*Std_Cost*Inv_Cost+IF(365/CH$3+Safety_Stock/Avg_Dmd&gt;Plan_Shelf,(365/CH$3+Safety_Stock/Avg_Dmd-Plan_Shelf)*Avg_Dmd*Std_Cost*CH$3,0)+Avg_Dmd*365/CH$3/2*Std_Cost*Inv_Cost+CH$3*Setup</f>
        <v>30700.719940272709</v>
      </c>
      <c r="CI23" s="12">
        <f>(Sell_Price-Std_Cost)*(1-$D23)*Lost_Sale_Fact*Avg_Dmd*365+NORMSINV($D23)*SQRT(Dmd_StdDev^2*Leadtime+LT_StdDev^2*Avg_Dmd^2)*Std_Cost*Inv_Cost+IF(365/CI$3+Safety_Stock/Avg_Dmd&gt;Plan_Shelf,(365/CI$3+Safety_Stock/Avg_Dmd-Plan_Shelf)*Avg_Dmd*Std_Cost*CI$3,0)+Avg_Dmd*365/CI$3/2*Std_Cost*Inv_Cost+CI$3*Setup</f>
        <v>30820.687615853079</v>
      </c>
      <c r="CJ23" s="12">
        <f>(Sell_Price-Std_Cost)*(1-$D23)*Lost_Sale_Fact*Avg_Dmd*365+NORMSINV($D23)*SQRT(Dmd_StdDev^2*Leadtime+LT_StdDev^2*Avg_Dmd^2)*Std_Cost*Inv_Cost+IF(365/CJ$3+Safety_Stock/Avg_Dmd&gt;Plan_Shelf,(365/CJ$3+Safety_Stock/Avg_Dmd-Plan_Shelf)*Avg_Dmd*Std_Cost*CJ$3,0)+Avg_Dmd*365/CJ$3/2*Std_Cost*Inv_Cost+CJ$3*Setup</f>
        <v>30941.370346776774</v>
      </c>
      <c r="CK23" s="12">
        <f>(Sell_Price-Std_Cost)*(1-$D23)*Lost_Sale_Fact*Avg_Dmd*365+NORMSINV($D23)*SQRT(Dmd_StdDev^2*Leadtime+LT_StdDev^2*Avg_Dmd^2)*Std_Cost*Inv_Cost+IF(365/CK$3+Safety_Stock/Avg_Dmd&gt;Plan_Shelf,(365/CK$3+Safety_Stock/Avg_Dmd-Plan_Shelf)*Avg_Dmd*Std_Cost*CK$3,0)+Avg_Dmd*365/CK$3/2*Std_Cost*Inv_Cost+CK$3*Setup</f>
        <v>31062.742895796382</v>
      </c>
      <c r="CL23" s="12">
        <f>(Sell_Price-Std_Cost)*(1-$D23)*Lost_Sale_Fact*Avg_Dmd*365+NORMSINV($D23)*SQRT(Dmd_StdDev^2*Leadtime+LT_StdDev^2*Avg_Dmd^2)*Std_Cost*Inv_Cost+IF(365/CL$3+Safety_Stock/Avg_Dmd&gt;Plan_Shelf,(365/CL$3+Safety_Stock/Avg_Dmd-Plan_Shelf)*Avg_Dmd*Std_Cost*CL$3,0)+Avg_Dmd*365/CL$3/2*Std_Cost*Inv_Cost+CL$3*Setup</f>
        <v>31184.781199489953</v>
      </c>
      <c r="CM23" s="12">
        <f>(Sell_Price-Std_Cost)*(1-$D23)*Lost_Sale_Fact*Avg_Dmd*365+NORMSINV($D23)*SQRT(Dmd_StdDev^2*Leadtime+LT_StdDev^2*Avg_Dmd^2)*Std_Cost*Inv_Cost+IF(365/CM$3+Safety_Stock/Avg_Dmd&gt;Plan_Shelf,(365/CM$3+Safety_Stock/Avg_Dmd-Plan_Shelf)*Avg_Dmd*Std_Cost*CM$3,0)+Avg_Dmd*365/CM$3/2*Std_Cost*Inv_Cost+CM$3*Setup</f>
        <v>31307.462300799765</v>
      </c>
      <c r="CN23" s="12">
        <f>(Sell_Price-Std_Cost)*(1-$D23)*Lost_Sale_Fact*Avg_Dmd*365+NORMSINV($D23)*SQRT(Dmd_StdDev^2*Leadtime+LT_StdDev^2*Avg_Dmd^2)*Std_Cost*Inv_Cost+IF(365/CN$3+Safety_Stock/Avg_Dmd&gt;Plan_Shelf,(365/CN$3+Safety_Stock/Avg_Dmd-Plan_Shelf)*Avg_Dmd*Std_Cost*CN$3,0)+Avg_Dmd*365/CN$3/2*Std_Cost*Inv_Cost+CN$3*Setup</f>
        <v>31430.764286170714</v>
      </c>
      <c r="CO23" s="12">
        <f>(Sell_Price-Std_Cost)*(1-$D23)*Lost_Sale_Fact*Avg_Dmd*365+NORMSINV($D23)*SQRT(Dmd_StdDev^2*Leadtime+LT_StdDev^2*Avg_Dmd^2)*Std_Cost*Inv_Cost+IF(365/CO$3+Safety_Stock/Avg_Dmd&gt;Plan_Shelf,(365/CO$3+Safety_Stock/Avg_Dmd-Plan_Shelf)*Avg_Dmd*Std_Cost*CO$3,0)+Avg_Dmd*365/CO$3/2*Std_Cost*Inv_Cost+CO$3*Setup</f>
        <v>31554.666226926587</v>
      </c>
      <c r="CP23" s="12">
        <f>(Sell_Price-Std_Cost)*(1-$D23)*Lost_Sale_Fact*Avg_Dmd*365+NORMSINV($D23)*SQRT(Dmd_StdDev^2*Leadtime+LT_StdDev^2*Avg_Dmd^2)*Std_Cost*Inv_Cost+IF(365/CP$3+Safety_Stock/Avg_Dmd&gt;Plan_Shelf,(365/CP$3+Safety_Stock/Avg_Dmd-Plan_Shelf)*Avg_Dmd*Std_Cost*CP$3,0)+Avg_Dmd*365/CP$3/2*Std_Cost*Inv_Cost+CP$3*Setup</f>
        <v>31679.148124554551</v>
      </c>
      <c r="CQ23" s="12">
        <f>(Sell_Price-Std_Cost)*(1-$D23)*Lost_Sale_Fact*Avg_Dmd*365+NORMSINV($D23)*SQRT(Dmd_StdDev^2*Leadtime+LT_StdDev^2*Avg_Dmd^2)*Std_Cost*Inv_Cost+IF(365/CQ$3+Safety_Stock/Avg_Dmd&gt;Plan_Shelf,(365/CQ$3+Safety_Stock/Avg_Dmd-Plan_Shelf)*Avg_Dmd*Std_Cost*CQ$3,0)+Avg_Dmd*365/CQ$3/2*Std_Cost*Inv_Cost+CQ$3*Setup</f>
        <v>31804.190859597285</v>
      </c>
      <c r="CR23" s="12">
        <f>(Sell_Price-Std_Cost)*(1-$D23)*Lost_Sale_Fact*Avg_Dmd*365+NORMSINV($D23)*SQRT(Dmd_StdDev^2*Leadtime+LT_StdDev^2*Avg_Dmd^2)*Std_Cost*Inv_Cost+IF(365/CR$3+Safety_Stock/Avg_Dmd&gt;Plan_Shelf,(365/CR$3+Safety_Stock/Avg_Dmd-Plan_Shelf)*Avg_Dmd*Std_Cost*CR$3,0)+Avg_Dmd*365/CR$3/2*Std_Cost*Inv_Cost+CR$3*Setup</f>
        <v>31929.776143878225</v>
      </c>
      <c r="CS23" s="12">
        <f>(Sell_Price-Std_Cost)*(1-$D23)*Lost_Sale_Fact*Avg_Dmd*365+NORMSINV($D23)*SQRT(Dmd_StdDev^2*Leadtime+LT_StdDev^2*Avg_Dmd^2)*Std_Cost*Inv_Cost+IF(365/CS$3+Safety_Stock/Avg_Dmd&gt;Plan_Shelf,(365/CS$3+Safety_Stock/Avg_Dmd-Plan_Shelf)*Avg_Dmd*Std_Cost*CS$3,0)+Avg_Dmd*365/CS$3/2*Std_Cost*Inv_Cost+CS$3*Setup</f>
        <v>32055.886475809035</v>
      </c>
      <c r="CT23" s="12">
        <f>(Sell_Price-Std_Cost)*(1-$D23)*Lost_Sale_Fact*Avg_Dmd*365+NORMSINV($D23)*SQRT(Dmd_StdDev^2*Leadtime+LT_StdDev^2*Avg_Dmd^2)*Std_Cost*Inv_Cost+IF(365/CT$3+Safety_Stock/Avg_Dmd&gt;Plan_Shelf,(365/CT$3+Safety_Stock/Avg_Dmd-Plan_Shelf)*Avg_Dmd*Std_Cost*CT$3,0)+Avg_Dmd*365/CT$3/2*Std_Cost*Inv_Cost+CT$3*Setup</f>
        <v>32182.505098549824</v>
      </c>
      <c r="CU23" s="12">
        <f>(Sell_Price-Std_Cost)*(1-$D23)*Lost_Sale_Fact*Avg_Dmd*365+NORMSINV($D23)*SQRT(Dmd_StdDev^2*Leadtime+LT_StdDev^2*Avg_Dmd^2)*Std_Cost*Inv_Cost+IF(365/CU$3+Safety_Stock/Avg_Dmd&gt;Plan_Shelf,(365/CU$3+Safety_Stock/Avg_Dmd-Plan_Shelf)*Avg_Dmd*Std_Cost*CU$3,0)+Avg_Dmd*365/CU$3/2*Std_Cost*Inv_Cost+CU$3*Setup</f>
        <v>32309.615960811861</v>
      </c>
      <c r="CV23" s="12">
        <f>(Sell_Price-Std_Cost)*(1-$D23)*Lost_Sale_Fact*Avg_Dmd*365+NORMSINV($D23)*SQRT(Dmd_StdDev^2*Leadtime+LT_StdDev^2*Avg_Dmd^2)*Std_Cost*Inv_Cost+IF(365/CV$3+Safety_Stock/Avg_Dmd&gt;Plan_Shelf,(365/CV$3+Safety_Stock/Avg_Dmd-Plan_Shelf)*Avg_Dmd*Std_Cost*CV$3,0)+Avg_Dmd*365/CV$3/2*Std_Cost*Inv_Cost+CV$3*Setup</f>
        <v>32437.203680110109</v>
      </c>
      <c r="CW23" s="12">
        <f>(Sell_Price-Std_Cost)*(1-$D23)*Lost_Sale_Fact*Avg_Dmd*365+NORMSINV($D23)*SQRT(Dmd_StdDev^2*Leadtime+LT_StdDev^2*Avg_Dmd^2)*Std_Cost*Inv_Cost+IF(365/CW$3+Safety_Stock/Avg_Dmd&gt;Plan_Shelf,(365/CW$3+Safety_Stock/Avg_Dmd-Plan_Shelf)*Avg_Dmd*Std_Cost*CW$3,0)+Avg_Dmd*365/CW$3/2*Std_Cost*Inv_Cost+CW$3*Setup</f>
        <v>32565.253508288803</v>
      </c>
      <c r="CX23" s="12">
        <f>(Sell_Price-Std_Cost)*(1-$D23)*Lost_Sale_Fact*Avg_Dmd*365+NORMSINV($D23)*SQRT(Dmd_StdDev^2*Leadtime+LT_StdDev^2*Avg_Dmd^2)*Std_Cost*Inv_Cost+IF(365/CX$3+Safety_Stock/Avg_Dmd&gt;Plan_Shelf,(365/CX$3+Safety_Stock/Avg_Dmd-Plan_Shelf)*Avg_Dmd*Std_Cost*CX$3,0)+Avg_Dmd*365/CX$3/2*Std_Cost*Inv_Cost+CX$3*Setup</f>
        <v>32693.751299157728</v>
      </c>
      <c r="CY23" s="12">
        <f>(Sell_Price-Std_Cost)*(1-$D23)*Lost_Sale_Fact*Avg_Dmd*365+NORMSINV($D23)*SQRT(Dmd_StdDev^2*Leadtime+LT_StdDev^2*Avg_Dmd^2)*Std_Cost*Inv_Cost+IF(365/CY$3+Safety_Stock/Avg_Dmd&gt;Plan_Shelf,(365/CY$3+Safety_Stock/Avg_Dmd-Plan_Shelf)*Avg_Dmd*Std_Cost*CY$3,0)+Avg_Dmd*365/CY$3/2*Std_Cost*Inv_Cost+CY$3*Setup</f>
        <v>32822.683478089908</v>
      </c>
      <c r="CZ23" s="12">
        <f>(Sell_Price-Std_Cost)*(1-$D23)*Lost_Sale_Fact*Avg_Dmd*365+NORMSINV($D23)*SQRT(Dmd_StdDev^2*Leadtime+LT_StdDev^2*Avg_Dmd^2)*Std_Cost*Inv_Cost+IF(365/CZ$3+Safety_Stock/Avg_Dmd&gt;Plan_Shelf,(365/CZ$3+Safety_Stock/Avg_Dmd-Plan_Shelf)*Avg_Dmd*Std_Cost*CZ$3,0)+Avg_Dmd*365/CZ$3/2*Std_Cost*Inv_Cost+CZ$3*Setup</f>
        <v>32952.037013443442</v>
      </c>
      <c r="DA23" s="28">
        <f t="shared" si="0"/>
        <v>26982.361337767765</v>
      </c>
      <c r="DB23" s="43">
        <f t="shared" si="1"/>
        <v>0.98</v>
      </c>
    </row>
    <row r="24" spans="1:108" ht="14.1" customHeight="1" x14ac:dyDescent="0.25">
      <c r="A24" s="53"/>
      <c r="B24" s="51">
        <v>0.97</v>
      </c>
      <c r="C24" s="51"/>
      <c r="D24" s="9">
        <v>0.97899999999999998</v>
      </c>
      <c r="E24" s="12">
        <f>(Sell_Price-Std_Cost)*(1-$D24)*Lost_Sale_Fact*Avg_Dmd*365+NORMSINV($D24)*SQRT(Dmd_StdDev^2*Leadtime+LT_StdDev^2*Avg_Dmd^2)*Std_Cost*Inv_Cost+IF(365/E$3+Safety_Stock/Avg_Dmd&gt;Plan_Shelf,(365/E$3+Safety_Stock/Avg_Dmd-Plan_Shelf)*Avg_Dmd*Std_Cost*E$3,0)+Avg_Dmd*365/E$3/2*Std_Cost*Inv_Cost+E$3*Setup</f>
        <v>1327302.367469246</v>
      </c>
      <c r="F24" s="12">
        <f>(Sell_Price-Std_Cost)*(1-$D24)*Lost_Sale_Fact*Avg_Dmd*365+NORMSINV($D24)*SQRT(Dmd_StdDev^2*Leadtime+LT_StdDev^2*Avg_Dmd^2)*Std_Cost*Inv_Cost+IF(365/F$3+Safety_Stock/Avg_Dmd&gt;Plan_Shelf,(365/F$3+Safety_Stock/Avg_Dmd-Plan_Shelf)*Avg_Dmd*Std_Cost*F$3,0)+Avg_Dmd*365/F$3/2*Std_Cost*Inv_Cost+F$3*Setup</f>
        <v>1164148.5303032387</v>
      </c>
      <c r="G24" s="12">
        <f>(Sell_Price-Std_Cost)*(1-$D24)*Lost_Sale_Fact*Avg_Dmd*365+NORMSINV($D24)*SQRT(Dmd_StdDev^2*Leadtime+LT_StdDev^2*Avg_Dmd^2)*Std_Cost*Inv_Cost+IF(365/G$3+Safety_Stock/Avg_Dmd&gt;Plan_Shelf,(365/G$3+Safety_Stock/Avg_Dmd-Plan_Shelf)*Avg_Dmd*Std_Cost*G$3,0)+Avg_Dmd*365/G$3/2*Std_Cost*Inv_Cost+G$3*Setup</f>
        <v>1069128.0264705643</v>
      </c>
      <c r="H24" s="12">
        <f>(Sell_Price-Std_Cost)*(1-$D24)*Lost_Sale_Fact*Avg_Dmd*365+NORMSINV($D24)*SQRT(Dmd_StdDev^2*Leadtime+LT_StdDev^2*Avg_Dmd^2)*Std_Cost*Inv_Cost+IF(365/H$3+Safety_Stock/Avg_Dmd&gt;Plan_Shelf,(365/H$3+Safety_Stock/Avg_Dmd-Plan_Shelf)*Avg_Dmd*Std_Cost*H$3,0)+Avg_Dmd*365/H$3/2*Std_Cost*Inv_Cost+H$3*Setup</f>
        <v>991140.85597122344</v>
      </c>
      <c r="I24" s="12">
        <f>(Sell_Price-Std_Cost)*(1-$D24)*Lost_Sale_Fact*Avg_Dmd*365+NORMSINV($D24)*SQRT(Dmd_StdDev^2*Leadtime+LT_StdDev^2*Avg_Dmd^2)*Std_Cost*Inv_Cost+IF(365/I$3+Safety_Stock/Avg_Dmd&gt;Plan_Shelf,(365/I$3+Safety_Stock/Avg_Dmd-Plan_Shelf)*Avg_Dmd*Std_Cost*I$3,0)+Avg_Dmd*365/I$3/2*Std_Cost*Inv_Cost+I$3*Setup</f>
        <v>919967.01880521583</v>
      </c>
      <c r="J24" s="12">
        <f>(Sell_Price-Std_Cost)*(1-$D24)*Lost_Sale_Fact*Avg_Dmd*365+NORMSINV($D24)*SQRT(Dmd_StdDev^2*Leadtime+LT_StdDev^2*Avg_Dmd^2)*Std_Cost*Inv_Cost+IF(365/J$3+Safety_Stock/Avg_Dmd&gt;Plan_Shelf,(365/J$3+Safety_Stock/Avg_Dmd-Plan_Shelf)*Avg_Dmd*Std_Cost*J$3,0)+Avg_Dmd*365/J$3/2*Std_Cost*Inv_Cost+J$3*Setup</f>
        <v>852199.84830587485</v>
      </c>
      <c r="K24" s="12">
        <f>(Sell_Price-Std_Cost)*(1-$D24)*Lost_Sale_Fact*Avg_Dmd*365+NORMSINV($D24)*SQRT(Dmd_StdDev^2*Leadtime+LT_StdDev^2*Avg_Dmd^2)*Std_Cost*Inv_Cost+IF(365/K$3+Safety_Stock/Avg_Dmd&gt;Plan_Shelf,(365/K$3+Safety_Stock/Avg_Dmd-Plan_Shelf)*Avg_Dmd*Std_Cost*K$3,0)+Avg_Dmd*365/K$3/2*Std_Cost*Inv_Cost+K$3*Setup</f>
        <v>786379.34447320073</v>
      </c>
      <c r="L24" s="12">
        <f>(Sell_Price-Std_Cost)*(1-$D24)*Lost_Sale_Fact*Avg_Dmd*365+NORMSINV($D24)*SQRT(Dmd_StdDev^2*Leadtime+LT_StdDev^2*Avg_Dmd^2)*Std_Cost*Inv_Cost+IF(365/L$3+Safety_Stock/Avg_Dmd&gt;Plan_Shelf,(365/L$3+Safety_Stock/Avg_Dmd-Plan_Shelf)*Avg_Dmd*Std_Cost*L$3,0)+Avg_Dmd*365/L$3/2*Std_Cost*Inv_Cost+L$3*Setup</f>
        <v>721775.50730719313</v>
      </c>
      <c r="M24" s="12">
        <f>(Sell_Price-Std_Cost)*(1-$D24)*Lost_Sale_Fact*Avg_Dmd*365+NORMSINV($D24)*SQRT(Dmd_StdDev^2*Leadtime+LT_StdDev^2*Avg_Dmd^2)*Std_Cost*Inv_Cost+IF(365/M$3+Safety_Stock/Avg_Dmd&gt;Plan_Shelf,(365/M$3+Safety_Stock/Avg_Dmd-Plan_Shelf)*Avg_Dmd*Std_Cost*M$3,0)+Avg_Dmd*365/M$3/2*Std_Cost*Inv_Cost+M$3*Setup</f>
        <v>657982.78125229676</v>
      </c>
      <c r="N24" s="12">
        <f>(Sell_Price-Std_Cost)*(1-$D24)*Lost_Sale_Fact*Avg_Dmd*365+NORMSINV($D24)*SQRT(Dmd_StdDev^2*Leadtime+LT_StdDev^2*Avg_Dmd^2)*Std_Cost*Inv_Cost+IF(365/N$3+Safety_Stock/Avg_Dmd&gt;Plan_Shelf,(365/N$3+Safety_Stock/Avg_Dmd-Plan_Shelf)*Avg_Dmd*Std_Cost*N$3,0)+Avg_Dmd*365/N$3/2*Std_Cost*Inv_Cost+N$3*Setup</f>
        <v>594757.83297517803</v>
      </c>
      <c r="O24" s="12">
        <f>(Sell_Price-Std_Cost)*(1-$D24)*Lost_Sale_Fact*Avg_Dmd*365+NORMSINV($D24)*SQRT(Dmd_StdDev^2*Leadtime+LT_StdDev^2*Avg_Dmd^2)*Std_Cost*Inv_Cost+IF(365/O$3+Safety_Stock/Avg_Dmd&gt;Plan_Shelf,(365/O$3+Safety_Stock/Avg_Dmd-Plan_Shelf)*Avg_Dmd*Std_Cost*O$3,0)+Avg_Dmd*365/O$3/2*Std_Cost*Inv_Cost+O$3*Setup</f>
        <v>531945.81399098865</v>
      </c>
      <c r="P24" s="12">
        <f>(Sell_Price-Std_Cost)*(1-$D24)*Lost_Sale_Fact*Avg_Dmd*365+NORMSINV($D24)*SQRT(Dmd_StdDev^2*Leadtime+LT_StdDev^2*Avg_Dmd^2)*Std_Cost*Inv_Cost+IF(365/P$3+Safety_Stock/Avg_Dmd&gt;Plan_Shelf,(365/P$3+Safety_Stock/Avg_Dmd-Plan_Shelf)*Avg_Dmd*Std_Cost*P$3,0)+Avg_Dmd*365/P$3/2*Std_Cost*Inv_Cost+P$3*Setup</f>
        <v>469443.49197649641</v>
      </c>
      <c r="Q24" s="12">
        <f>(Sell_Price-Std_Cost)*(1-$D24)*Lost_Sale_Fact*Avg_Dmd*365+NORMSINV($D24)*SQRT(Dmd_StdDev^2*Leadtime+LT_StdDev^2*Avg_Dmd^2)*Std_Cost*Inv_Cost+IF(365/Q$3+Safety_Stock/Avg_Dmd&gt;Plan_Shelf,(365/Q$3+Safety_Stock/Avg_Dmd-Plan_Shelf)*Avg_Dmd*Std_Cost*Q$3,0)+Avg_Dmd*365/Q$3/2*Std_Cost*Inv_Cost+Q$3*Setup</f>
        <v>407179.39840023243</v>
      </c>
      <c r="R24" s="12">
        <f>(Sell_Price-Std_Cost)*(1-$D24)*Lost_Sale_Fact*Avg_Dmd*365+NORMSINV($D24)*SQRT(Dmd_StdDev^2*Leadtime+LT_StdDev^2*Avg_Dmd^2)*Std_Cost*Inv_Cost+IF(365/R$3+Safety_Stock/Avg_Dmd&gt;Plan_Shelf,(365/R$3+Safety_Stock/Avg_Dmd-Plan_Shelf)*Avg_Dmd*Std_Cost*R$3,0)+Avg_Dmd*365/R$3/2*Std_Cost*Inv_Cost+R$3*Setup</f>
        <v>345102.484311148</v>
      </c>
      <c r="S24" s="12">
        <f>(Sell_Price-Std_Cost)*(1-$D24)*Lost_Sale_Fact*Avg_Dmd*365+NORMSINV($D24)*SQRT(Dmd_StdDev^2*Leadtime+LT_StdDev^2*Avg_Dmd^2)*Std_Cost*Inv_Cost+IF(365/S$3+Safety_Stock/Avg_Dmd&gt;Plan_Shelf,(365/S$3+Safety_Stock/Avg_Dmd-Plan_Shelf)*Avg_Dmd*Std_Cost*S$3,0)+Avg_Dmd*365/S$3/2*Std_Cost*Inv_Cost+S$3*Setup</f>
        <v>283175.31381180696</v>
      </c>
      <c r="T24" s="12">
        <f>(Sell_Price-Std_Cost)*(1-$D24)*Lost_Sale_Fact*Avg_Dmd*365+NORMSINV($D24)*SQRT(Dmd_StdDev^2*Leadtime+LT_StdDev^2*Avg_Dmd^2)*Std_Cost*Inv_Cost+IF(365/T$3+Safety_Stock/Avg_Dmd&gt;Plan_Shelf,(365/T$3+Safety_Stock/Avg_Dmd-Plan_Shelf)*Avg_Dmd*Std_Cost*T$3,0)+Avg_Dmd*365/T$3/2*Std_Cost*Inv_Cost+T$3*Setup</f>
        <v>221369.80997913267</v>
      </c>
      <c r="U24" s="12">
        <f>(Sell_Price-Std_Cost)*(1-$D24)*Lost_Sale_Fact*Avg_Dmd*365+NORMSINV($D24)*SQRT(Dmd_StdDev^2*Leadtime+LT_StdDev^2*Avg_Dmd^2)*Std_Cost*Inv_Cost+IF(365/U$3+Safety_Stock/Avg_Dmd&gt;Plan_Shelf,(365/U$3+Safety_Stock/Avg_Dmd-Plan_Shelf)*Avg_Dmd*Std_Cost*U$3,0)+Avg_Dmd*365/U$3/2*Std_Cost*Inv_Cost+U$3*Setup</f>
        <v>159664.5022248897</v>
      </c>
      <c r="V24" s="12">
        <f>(Sell_Price-Std_Cost)*(1-$D24)*Lost_Sale_Fact*Avg_Dmd*365+NORMSINV($D24)*SQRT(Dmd_StdDev^2*Leadtime+LT_StdDev^2*Avg_Dmd^2)*Std_Cost*Inv_Cost+IF(365/V$3+Safety_Stock/Avg_Dmd&gt;Plan_Shelf,(365/V$3+Safety_Stock/Avg_Dmd-Plan_Shelf)*Avg_Dmd*Std_Cost*V$3,0)+Avg_Dmd*365/V$3/2*Std_Cost*Inv_Cost+V$3*Setup</f>
        <v>98042.691202673101</v>
      </c>
      <c r="W24" s="12">
        <f>(Sell_Price-Std_Cost)*(1-$D24)*Lost_Sale_Fact*Avg_Dmd*365+NORMSINV($D24)*SQRT(Dmd_StdDev^2*Leadtime+LT_StdDev^2*Avg_Dmd^2)*Std_Cost*Inv_Cost+IF(365/W$3+Safety_Stock/Avg_Dmd&gt;Plan_Shelf,(365/W$3+Safety_Stock/Avg_Dmd-Plan_Shelf)*Avg_Dmd*Std_Cost*W$3,0)+Avg_Dmd*365/W$3/2*Std_Cost*Inv_Cost+W$3*Setup</f>
        <v>36491.193217951986</v>
      </c>
      <c r="X24" s="12">
        <f>(Sell_Price-Std_Cost)*(1-$D24)*Lost_Sale_Fact*Avg_Dmd*365+NORMSINV($D24)*SQRT(Dmd_StdDev^2*Leadtime+LT_StdDev^2*Avg_Dmd^2)*Std_Cost*Inv_Cost+IF(365/X$3+Safety_Stock/Avg_Dmd&gt;Plan_Shelf,(365/X$3+Safety_Stock/Avg_Dmd-Plan_Shelf)*Avg_Dmd*Std_Cost*X$3,0)+Avg_Dmd*365/X$3/2*Std_Cost*Inv_Cost+X$3*Setup</f>
        <v>29076.204635253693</v>
      </c>
      <c r="Y24" s="12">
        <f>(Sell_Price-Std_Cost)*(1-$D24)*Lost_Sale_Fact*Avg_Dmd*365+NORMSINV($D24)*SQRT(Dmd_StdDev^2*Leadtime+LT_StdDev^2*Avg_Dmd^2)*Std_Cost*Inv_Cost+IF(365/Y$3+Safety_Stock/Avg_Dmd&gt;Plan_Shelf,(365/Y$3+Safety_Stock/Avg_Dmd-Plan_Shelf)*Avg_Dmd*Std_Cost*Y$3,0)+Avg_Dmd*365/Y$3/2*Std_Cost*Inv_Cost+Y$3*Setup</f>
        <v>28739.537968587021</v>
      </c>
      <c r="Z24" s="12">
        <f>(Sell_Price-Std_Cost)*(1-$D24)*Lost_Sale_Fact*Avg_Dmd*365+NORMSINV($D24)*SQRT(Dmd_StdDev^2*Leadtime+LT_StdDev^2*Avg_Dmd^2)*Std_Cost*Inv_Cost+IF(365/Z$3+Safety_Stock/Avg_Dmd&gt;Plan_Shelf,(365/Z$3+Safety_Stock/Avg_Dmd-Plan_Shelf)*Avg_Dmd*Std_Cost*Z$3,0)+Avg_Dmd*365/Z$3/2*Std_Cost*Inv_Cost+Z$3*Setup</f>
        <v>28447.113726162781</v>
      </c>
      <c r="AA24" s="12">
        <f>(Sell_Price-Std_Cost)*(1-$D24)*Lost_Sale_Fact*Avg_Dmd*365+NORMSINV($D24)*SQRT(Dmd_StdDev^2*Leadtime+LT_StdDev^2*Avg_Dmd^2)*Std_Cost*Inv_Cost+IF(365/AA$3+Safety_Stock/Avg_Dmd&gt;Plan_Shelf,(365/AA$3+Safety_Stock/Avg_Dmd-Plan_Shelf)*Avg_Dmd*Std_Cost*AA$3,0)+Avg_Dmd*365/AA$3/2*Std_Cost*Inv_Cost+AA$3*Setup</f>
        <v>28193.161156992821</v>
      </c>
      <c r="AB24" s="12">
        <f>(Sell_Price-Std_Cost)*(1-$D24)*Lost_Sale_Fact*Avg_Dmd*365+NORMSINV($D24)*SQRT(Dmd_StdDev^2*Leadtime+LT_StdDev^2*Avg_Dmd^2)*Std_Cost*Inv_Cost+IF(365/AB$3+Safety_Stock/Avg_Dmd&gt;Plan_Shelf,(365/AB$3+Safety_Stock/Avg_Dmd-Plan_Shelf)*Avg_Dmd*Std_Cost*AB$3,0)+Avg_Dmd*365/AB$3/2*Std_Cost*Inv_Cost+AB$3*Setup</f>
        <v>27972.871301920357</v>
      </c>
      <c r="AC24" s="12">
        <f>(Sell_Price-Std_Cost)*(1-$D24)*Lost_Sale_Fact*Avg_Dmd*365+NORMSINV($D24)*SQRT(Dmd_StdDev^2*Leadtime+LT_StdDev^2*Avg_Dmd^2)*Std_Cost*Inv_Cost+IF(365/AC$3+Safety_Stock/Avg_Dmd&gt;Plan_Shelf,(365/AC$3+Safety_Stock/Avg_Dmd-Plan_Shelf)*Avg_Dmd*Std_Cost*AC$3,0)+Avg_Dmd*365/AC$3/2*Std_Cost*Inv_Cost+AC$3*Setup</f>
        <v>27782.204635253689</v>
      </c>
      <c r="AD24" s="12">
        <f>(Sell_Price-Std_Cost)*(1-$D24)*Lost_Sale_Fact*Avg_Dmd*365+NORMSINV($D24)*SQRT(Dmd_StdDev^2*Leadtime+LT_StdDev^2*Avg_Dmd^2)*Std_Cost*Inv_Cost+IF(365/AD$3+Safety_Stock/Avg_Dmd&gt;Plan_Shelf,(365/AD$3+Safety_Stock/Avg_Dmd-Plan_Shelf)*Avg_Dmd*Std_Cost*AD$3,0)+Avg_Dmd*365/AD$3/2*Std_Cost*Inv_Cost+AD$3*Setup</f>
        <v>27617.743096792154</v>
      </c>
      <c r="AE24" s="12">
        <f>(Sell_Price-Std_Cost)*(1-$D24)*Lost_Sale_Fact*Avg_Dmd*365+NORMSINV($D24)*SQRT(Dmd_StdDev^2*Leadtime+LT_StdDev^2*Avg_Dmd^2)*Std_Cost*Inv_Cost+IF(365/AE$3+Safety_Stock/Avg_Dmd&gt;Plan_Shelf,(365/AE$3+Safety_Stock/Avg_Dmd-Plan_Shelf)*Avg_Dmd*Std_Cost*AE$3,0)+Avg_Dmd*365/AE$3/2*Std_Cost*Inv_Cost+AE$3*Setup</f>
        <v>27476.575005624061</v>
      </c>
      <c r="AF24" s="12">
        <f>(Sell_Price-Std_Cost)*(1-$D24)*Lost_Sale_Fact*Avg_Dmd*365+NORMSINV($D24)*SQRT(Dmd_StdDev^2*Leadtime+LT_StdDev^2*Avg_Dmd^2)*Std_Cost*Inv_Cost+IF(365/AF$3+Safety_Stock/Avg_Dmd&gt;Plan_Shelf,(365/AF$3+Safety_Stock/Avg_Dmd-Plan_Shelf)*Avg_Dmd*Std_Cost*AF$3,0)+Avg_Dmd*365/AF$3/2*Std_Cost*Inv_Cost+AF$3*Setup</f>
        <v>27356.204635253693</v>
      </c>
      <c r="AG24" s="12">
        <f>(Sell_Price-Std_Cost)*(1-$D24)*Lost_Sale_Fact*Avg_Dmd*365+NORMSINV($D24)*SQRT(Dmd_StdDev^2*Leadtime+LT_StdDev^2*Avg_Dmd^2)*Std_Cost*Inv_Cost+IF(365/AG$3+Safety_Stock/Avg_Dmd&gt;Plan_Shelf,(365/AG$3+Safety_Stock/Avg_Dmd-Plan_Shelf)*Avg_Dmd*Std_Cost*AG$3,0)+Avg_Dmd*365/AG$3/2*Std_Cost*Inv_Cost+AG$3*Setup</f>
        <v>27254.480497322656</v>
      </c>
      <c r="AH24" s="12">
        <f>(Sell_Price-Std_Cost)*(1-$D24)*Lost_Sale_Fact*Avg_Dmd*365+NORMSINV($D24)*SQRT(Dmd_StdDev^2*Leadtime+LT_StdDev^2*Avg_Dmd^2)*Std_Cost*Inv_Cost+IF(365/AH$3+Safety_Stock/Avg_Dmd&gt;Plan_Shelf,(365/AH$3+Safety_Stock/Avg_Dmd-Plan_Shelf)*Avg_Dmd*Std_Cost*AH$3,0)+Avg_Dmd*365/AH$3/2*Std_Cost*Inv_Cost+AH$3*Setup</f>
        <v>27169.537968587025</v>
      </c>
      <c r="AI24" s="12">
        <f>(Sell_Price-Std_Cost)*(1-$D24)*Lost_Sale_Fact*Avg_Dmd*365+NORMSINV($D24)*SQRT(Dmd_StdDev^2*Leadtime+LT_StdDev^2*Avg_Dmd^2)*Std_Cost*Inv_Cost+IF(365/AI$3+Safety_Stock/Avg_Dmd&gt;Plan_Shelf,(365/AI$3+Safety_Stock/Avg_Dmd-Plan_Shelf)*Avg_Dmd*Std_Cost*AI$3,0)+Avg_Dmd*365/AI$3/2*Std_Cost*Inv_Cost+AI$3*Setup</f>
        <v>27099.753022350465</v>
      </c>
      <c r="AJ24" s="12">
        <f>(Sell_Price-Std_Cost)*(1-$D24)*Lost_Sale_Fact*Avg_Dmd*365+NORMSINV($D24)*SQRT(Dmd_StdDev^2*Leadtime+LT_StdDev^2*Avg_Dmd^2)*Std_Cost*Inv_Cost+IF(365/AJ$3+Safety_Stock/Avg_Dmd&gt;Plan_Shelf,(365/AJ$3+Safety_Stock/Avg_Dmd-Plan_Shelf)*Avg_Dmd*Std_Cost*AJ$3,0)+Avg_Dmd*365/AJ$3/2*Std_Cost*Inv_Cost+AJ$3*Setup</f>
        <v>27043.704635253693</v>
      </c>
      <c r="AK24" s="12">
        <f>(Sell_Price-Std_Cost)*(1-$D24)*Lost_Sale_Fact*Avg_Dmd*365+NORMSINV($D24)*SQRT(Dmd_StdDev^2*Leadtime+LT_StdDev^2*Avg_Dmd^2)*Std_Cost*Inv_Cost+IF(365/AK$3+Safety_Stock/Avg_Dmd&gt;Plan_Shelf,(365/AK$3+Safety_Stock/Avg_Dmd-Plan_Shelf)*Avg_Dmd*Std_Cost*AK$3,0)+Avg_Dmd*365/AK$3/2*Std_Cost*Inv_Cost+AK$3*Setup</f>
        <v>27000.144029193085</v>
      </c>
      <c r="AL24" s="12">
        <f>(Sell_Price-Std_Cost)*(1-$D24)*Lost_Sale_Fact*Avg_Dmd*365+NORMSINV($D24)*SQRT(Dmd_StdDev^2*Leadtime+LT_StdDev^2*Avg_Dmd^2)*Std_Cost*Inv_Cost+IF(365/AL$3+Safety_Stock/Avg_Dmd&gt;Plan_Shelf,(365/AL$3+Safety_Stock/Avg_Dmd-Plan_Shelf)*Avg_Dmd*Std_Cost*AL$3,0)+Avg_Dmd*365/AL$3/2*Std_Cost*Inv_Cost+AL$3*Setup</f>
        <v>26967.969341136042</v>
      </c>
      <c r="AM24" s="12">
        <f>(Sell_Price-Std_Cost)*(1-$D24)*Lost_Sale_Fact*Avg_Dmd*365+NORMSINV($D24)*SQRT(Dmd_StdDev^2*Leadtime+LT_StdDev^2*Avg_Dmd^2)*Std_Cost*Inv_Cost+IF(365/AM$3+Safety_Stock/Avg_Dmd&gt;Plan_Shelf,(365/AM$3+Safety_Stock/Avg_Dmd-Plan_Shelf)*Avg_Dmd*Std_Cost*AM$3,0)+Avg_Dmd*365/AM$3/2*Std_Cost*Inv_Cost+AM$3*Setup</f>
        <v>26946.204635253693</v>
      </c>
      <c r="AN24" s="12">
        <f>(Sell_Price-Std_Cost)*(1-$D24)*Lost_Sale_Fact*Avg_Dmd*365+NORMSINV($D24)*SQRT(Dmd_StdDev^2*Leadtime+LT_StdDev^2*Avg_Dmd^2)*Std_Cost*Inv_Cost+IF(365/AN$3+Safety_Stock/Avg_Dmd&gt;Plan_Shelf,(365/AN$3+Safety_Stock/Avg_Dmd-Plan_Shelf)*Avg_Dmd*Std_Cost*AN$3,0)+Avg_Dmd*365/AN$3/2*Std_Cost*Inv_Cost+AN$3*Setup</f>
        <v>26933.982413031466</v>
      </c>
      <c r="AO24" s="12">
        <f>(Sell_Price-Std_Cost)*(1-$D24)*Lost_Sale_Fact*Avg_Dmd*365+NORMSINV($D24)*SQRT(Dmd_StdDev^2*Leadtime+LT_StdDev^2*Avg_Dmd^2)*Std_Cost*Inv_Cost+IF(365/AO$3+Safety_Stock/Avg_Dmd&gt;Plan_Shelf,(365/AO$3+Safety_Stock/Avg_Dmd-Plan_Shelf)*Avg_Dmd*Std_Cost*AO$3,0)+Avg_Dmd*365/AO$3/2*Std_Cost*Inv_Cost+AO$3*Setup</f>
        <v>26930.528959578016</v>
      </c>
      <c r="AP24" s="12">
        <f>(Sell_Price-Std_Cost)*(1-$D24)*Lost_Sale_Fact*Avg_Dmd*365+NORMSINV($D24)*SQRT(Dmd_StdDev^2*Leadtime+LT_StdDev^2*Avg_Dmd^2)*Std_Cost*Inv_Cost+IF(365/AP$3+Safety_Stock/Avg_Dmd&gt;Plan_Shelf,(365/AP$3+Safety_Stock/Avg_Dmd-Plan_Shelf)*Avg_Dmd*Std_Cost*AP$3,0)+Avg_Dmd*365/AP$3/2*Std_Cost*Inv_Cost+AP$3*Setup</f>
        <v>26935.152003674742</v>
      </c>
      <c r="AQ24" s="12">
        <f>(Sell_Price-Std_Cost)*(1-$D24)*Lost_Sale_Fact*Avg_Dmd*365+NORMSINV($D24)*SQRT(Dmd_StdDev^2*Leadtime+LT_StdDev^2*Avg_Dmd^2)*Std_Cost*Inv_Cost+IF(365/AQ$3+Safety_Stock/Avg_Dmd&gt;Plan_Shelf,(365/AQ$3+Safety_Stock/Avg_Dmd-Plan_Shelf)*Avg_Dmd*Std_Cost*AQ$3,0)+Avg_Dmd*365/AQ$3/2*Std_Cost*Inv_Cost+AQ$3*Setup</f>
        <v>26947.230276279333</v>
      </c>
      <c r="AR24" s="12">
        <f>(Sell_Price-Std_Cost)*(1-$D24)*Lost_Sale_Fact*Avg_Dmd*365+NORMSINV($D24)*SQRT(Dmd_StdDev^2*Leadtime+LT_StdDev^2*Avg_Dmd^2)*Std_Cost*Inv_Cost+IF(365/AR$3+Safety_Stock/Avg_Dmd&gt;Plan_Shelf,(365/AR$3+Safety_Stock/Avg_Dmd-Plan_Shelf)*Avg_Dmd*Std_Cost*AR$3,0)+Avg_Dmd*365/AR$3/2*Std_Cost*Inv_Cost+AR$3*Setup</f>
        <v>26966.204635253693</v>
      </c>
      <c r="AS24" s="12">
        <f>(Sell_Price-Std_Cost)*(1-$D24)*Lost_Sale_Fact*Avg_Dmd*365+NORMSINV($D24)*SQRT(Dmd_StdDev^2*Leadtime+LT_StdDev^2*Avg_Dmd^2)*Std_Cost*Inv_Cost+IF(365/AS$3+Safety_Stock/Avg_Dmd&gt;Plan_Shelf,(365/AS$3+Safety_Stock/Avg_Dmd-Plan_Shelf)*Avg_Dmd*Std_Cost*AS$3,0)+Avg_Dmd*365/AS$3/2*Std_Cost*Inv_Cost+AS$3*Setup</f>
        <v>26991.570488912228</v>
      </c>
      <c r="AT24" s="12">
        <f>(Sell_Price-Std_Cost)*(1-$D24)*Lost_Sale_Fact*Avg_Dmd*365+NORMSINV($D24)*SQRT(Dmd_StdDev^2*Leadtime+LT_StdDev^2*Avg_Dmd^2)*Std_Cost*Inv_Cost+IF(365/AT$3+Safety_Stock/Avg_Dmd&gt;Plan_Shelf,(365/AT$3+Safety_Stock/Avg_Dmd-Plan_Shelf)*Avg_Dmd*Std_Cost*AT$3,0)+Avg_Dmd*365/AT$3/2*Std_Cost*Inv_Cost+AT$3*Setup</f>
        <v>27022.871301920357</v>
      </c>
      <c r="AU24" s="12">
        <f>(Sell_Price-Std_Cost)*(1-$D24)*Lost_Sale_Fact*Avg_Dmd*365+NORMSINV($D24)*SQRT(Dmd_StdDev^2*Leadtime+LT_StdDev^2*Avg_Dmd^2)*Std_Cost*Inv_Cost+IF(365/AU$3+Safety_Stock/Avg_Dmd&gt;Plan_Shelf,(365/AU$3+Safety_Stock/Avg_Dmd-Plan_Shelf)*Avg_Dmd*Std_Cost*AU$3,0)+Avg_Dmd*365/AU$3/2*Std_Cost*Inv_Cost+AU$3*Setup</f>
        <v>27059.693007346716</v>
      </c>
      <c r="AV24" s="12">
        <f>(Sell_Price-Std_Cost)*(1-$D24)*Lost_Sale_Fact*Avg_Dmd*365+NORMSINV($D24)*SQRT(Dmd_StdDev^2*Leadtime+LT_StdDev^2*Avg_Dmd^2)*Std_Cost*Inv_Cost+IF(365/AV$3+Safety_Stock/Avg_Dmd&gt;Plan_Shelf,(365/AV$3+Safety_Stock/Avg_Dmd-Plan_Shelf)*Avg_Dmd*Std_Cost*AV$3,0)+Avg_Dmd*365/AV$3/2*Std_Cost*Inv_Cost+AV$3*Setup</f>
        <v>27101.659180708237</v>
      </c>
      <c r="AW24" s="12">
        <f>(Sell_Price-Std_Cost)*(1-$D24)*Lost_Sale_Fact*Avg_Dmd*365+NORMSINV($D24)*SQRT(Dmd_StdDev^2*Leadtime+LT_StdDev^2*Avg_Dmd^2)*Std_Cost*Inv_Cost+IF(365/AW$3+Safety_Stock/Avg_Dmd&gt;Plan_Shelf,(365/AW$3+Safety_Stock/Avg_Dmd-Plan_Shelf)*Avg_Dmd*Std_Cost*AW$3,0)+Avg_Dmd*365/AW$3/2*Std_Cost*Inv_Cost+AW$3*Setup</f>
        <v>27148.426857475912</v>
      </c>
      <c r="AX24" s="12">
        <f>(Sell_Price-Std_Cost)*(1-$D24)*Lost_Sale_Fact*Avg_Dmd*365+NORMSINV($D24)*SQRT(Dmd_StdDev^2*Leadtime+LT_StdDev^2*Avg_Dmd^2)*Std_Cost*Inv_Cost+IF(365/AX$3+Safety_Stock/Avg_Dmd&gt;Plan_Shelf,(365/AX$3+Safety_Stock/Avg_Dmd-Plan_Shelf)*Avg_Dmd*Std_Cost*AX$3,0)+Avg_Dmd*365/AX$3/2*Std_Cost*Inv_Cost+AX$3*Setup</f>
        <v>27199.682896123257</v>
      </c>
      <c r="AY24" s="12">
        <f>(Sell_Price-Std_Cost)*(1-$D24)*Lost_Sale_Fact*Avg_Dmd*365+NORMSINV($D24)*SQRT(Dmd_StdDev^2*Leadtime+LT_StdDev^2*Avg_Dmd^2)*Std_Cost*Inv_Cost+IF(365/AY$3+Safety_Stock/Avg_Dmd&gt;Plan_Shelf,(365/AY$3+Safety_Stock/Avg_Dmd-Plan_Shelf)*Avg_Dmd*Std_Cost*AY$3,0)+Avg_Dmd*365/AY$3/2*Std_Cost*Inv_Cost+AY$3*Setup</f>
        <v>27255.140805466457</v>
      </c>
      <c r="AZ24" s="12">
        <f>(Sell_Price-Std_Cost)*(1-$D24)*Lost_Sale_Fact*Avg_Dmd*365+NORMSINV($D24)*SQRT(Dmd_StdDev^2*Leadtime+LT_StdDev^2*Avg_Dmd^2)*Std_Cost*Inv_Cost+IF(365/AZ$3+Safety_Stock/Avg_Dmd&gt;Plan_Shelf,(365/AZ$3+Safety_Stock/Avg_Dmd-Plan_Shelf)*Avg_Dmd*Std_Cost*AZ$3,0)+Avg_Dmd*365/AZ$3/2*Std_Cost*Inv_Cost+AZ$3*Setup</f>
        <v>27314.537968587025</v>
      </c>
      <c r="BA24" s="12">
        <f>(Sell_Price-Std_Cost)*(1-$D24)*Lost_Sale_Fact*Avg_Dmd*365+NORMSINV($D24)*SQRT(Dmd_StdDev^2*Leadtime+LT_StdDev^2*Avg_Dmd^2)*Std_Cost*Inv_Cost+IF(365/BA$3+Safety_Stock/Avg_Dmd&gt;Plan_Shelf,(365/BA$3+Safety_Stock/Avg_Dmd-Plan_Shelf)*Avg_Dmd*Std_Cost*BA$3,0)+Avg_Dmd*365/BA$3/2*Std_Cost*Inv_Cost+BA$3*Setup</f>
        <v>27377.633206682262</v>
      </c>
      <c r="BB24" s="12">
        <f>(Sell_Price-Std_Cost)*(1-$D24)*Lost_Sale_Fact*Avg_Dmd*365+NORMSINV($D24)*SQRT(Dmd_StdDev^2*Leadtime+LT_StdDev^2*Avg_Dmd^2)*Std_Cost*Inv_Cost+IF(365/BB$3+Safety_Stock/Avg_Dmd&gt;Plan_Shelf,(365/BB$3+Safety_Stock/Avg_Dmd-Plan_Shelf)*Avg_Dmd*Std_Cost*BB$3,0)+Avg_Dmd*365/BB$3/2*Std_Cost*Inv_Cost+BB$3*Setup</f>
        <v>27444.204635253689</v>
      </c>
      <c r="BC24" s="12">
        <f>(Sell_Price-Std_Cost)*(1-$D24)*Lost_Sale_Fact*Avg_Dmd*365+NORMSINV($D24)*SQRT(Dmd_StdDev^2*Leadtime+LT_StdDev^2*Avg_Dmd^2)*Std_Cost*Inv_Cost+IF(365/BC$3+Safety_Stock/Avg_Dmd&gt;Plan_Shelf,(365/BC$3+Safety_Stock/Avg_Dmd-Plan_Shelf)*Avg_Dmd*Std_Cost*BC$3,0)+Avg_Dmd*365/BC$3/2*Std_Cost*Inv_Cost+BC$3*Setup</f>
        <v>27514.047772508591</v>
      </c>
      <c r="BD24" s="12">
        <f>(Sell_Price-Std_Cost)*(1-$D24)*Lost_Sale_Fact*Avg_Dmd*365+NORMSINV($D24)*SQRT(Dmd_StdDev^2*Leadtime+LT_StdDev^2*Avg_Dmd^2)*Std_Cost*Inv_Cost+IF(365/BD$3+Safety_Stock/Avg_Dmd&gt;Plan_Shelf,(365/BD$3+Safety_Stock/Avg_Dmd-Plan_Shelf)*Avg_Dmd*Std_Cost*BD$3,0)+Avg_Dmd*365/BD$3/2*Std_Cost*Inv_Cost+BD$3*Setup</f>
        <v>27586.97386602292</v>
      </c>
      <c r="BE24" s="12">
        <f>(Sell_Price-Std_Cost)*(1-$D24)*Lost_Sale_Fact*Avg_Dmd*365+NORMSINV($D24)*SQRT(Dmd_StdDev^2*Leadtime+LT_StdDev^2*Avg_Dmd^2)*Std_Cost*Inv_Cost+IF(365/BE$3+Safety_Stock/Avg_Dmd&gt;Plan_Shelf,(365/BE$3+Safety_Stock/Avg_Dmd-Plan_Shelf)*Avg_Dmd*Std_Cost*BE$3,0)+Avg_Dmd*365/BE$3/2*Std_Cost*Inv_Cost+BE$3*Setup</f>
        <v>27662.808408838595</v>
      </c>
      <c r="BF24" s="12">
        <f>(Sell_Price-Std_Cost)*(1-$D24)*Lost_Sale_Fact*Avg_Dmd*365+NORMSINV($D24)*SQRT(Dmd_StdDev^2*Leadtime+LT_StdDev^2*Avg_Dmd^2)*Std_Cost*Inv_Cost+IF(365/BF$3+Safety_Stock/Avg_Dmd&gt;Plan_Shelf,(365/BF$3+Safety_Stock/Avg_Dmd-Plan_Shelf)*Avg_Dmd*Std_Cost*BF$3,0)+Avg_Dmd*365/BF$3/2*Std_Cost*Inv_Cost+BF$3*Setup</f>
        <v>27741.389820438875</v>
      </c>
      <c r="BG24" s="12">
        <f>(Sell_Price-Std_Cost)*(1-$D24)*Lost_Sale_Fact*Avg_Dmd*365+NORMSINV($D24)*SQRT(Dmd_StdDev^2*Leadtime+LT_StdDev^2*Avg_Dmd^2)*Std_Cost*Inv_Cost+IF(365/BG$3+Safety_Stock/Avg_Dmd&gt;Plan_Shelf,(365/BG$3+Safety_Stock/Avg_Dmd-Plan_Shelf)*Avg_Dmd*Std_Cost*BG$3,0)+Avg_Dmd*365/BG$3/2*Std_Cost*Inv_Cost+BG$3*Setup</f>
        <v>27822.568271617325</v>
      </c>
      <c r="BH24" s="12">
        <f>(Sell_Price-Std_Cost)*(1-$D24)*Lost_Sale_Fact*Avg_Dmd*365+NORMSINV($D24)*SQRT(Dmd_StdDev^2*Leadtime+LT_StdDev^2*Avg_Dmd^2)*Std_Cost*Inv_Cost+IF(365/BH$3+Safety_Stock/Avg_Dmd&gt;Plan_Shelf,(365/BH$3+Safety_Stock/Avg_Dmd-Plan_Shelf)*Avg_Dmd*Std_Cost*BH$3,0)+Avg_Dmd*365/BH$3/2*Std_Cost*Inv_Cost+BH$3*Setup</f>
        <v>27906.204635253693</v>
      </c>
      <c r="BI24" s="12">
        <f>(Sell_Price-Std_Cost)*(1-$D24)*Lost_Sale_Fact*Avg_Dmd*365+NORMSINV($D24)*SQRT(Dmd_StdDev^2*Leadtime+LT_StdDev^2*Avg_Dmd^2)*Std_Cost*Inv_Cost+IF(365/BI$3+Safety_Stock/Avg_Dmd&gt;Plan_Shelf,(365/BI$3+Safety_Stock/Avg_Dmd-Plan_Shelf)*Avg_Dmd*Std_Cost*BI$3,0)+Avg_Dmd*365/BI$3/2*Std_Cost*Inv_Cost+BI$3*Setup</f>
        <v>27992.169547534391</v>
      </c>
      <c r="BJ24" s="12">
        <f>(Sell_Price-Std_Cost)*(1-$D24)*Lost_Sale_Fact*Avg_Dmd*365+NORMSINV($D24)*SQRT(Dmd_StdDev^2*Leadtime+LT_StdDev^2*Avg_Dmd^2)*Std_Cost*Inv_Cost+IF(365/BJ$3+Safety_Stock/Avg_Dmd&gt;Plan_Shelf,(365/BJ$3+Safety_Stock/Avg_Dmd-Plan_Shelf)*Avg_Dmd*Std_Cost*BJ$3,0)+Avg_Dmd*365/BJ$3/2*Std_Cost*Inv_Cost+BJ$3*Setup</f>
        <v>28080.342566288175</v>
      </c>
      <c r="BK24" s="12">
        <f>(Sell_Price-Std_Cost)*(1-$D24)*Lost_Sale_Fact*Avg_Dmd*365+NORMSINV($D24)*SQRT(Dmd_StdDev^2*Leadtime+LT_StdDev^2*Avg_Dmd^2)*Std_Cost*Inv_Cost+IF(365/BK$3+Safety_Stock/Avg_Dmd&gt;Plan_Shelf,(365/BK$3+Safety_Stock/Avg_Dmd-Plan_Shelf)*Avg_Dmd*Std_Cost*BK$3,0)+Avg_Dmd*365/BK$3/2*Std_Cost*Inv_Cost+BK$3*Setup</f>
        <v>28170.611414914707</v>
      </c>
      <c r="BL24" s="12">
        <f>(Sell_Price-Std_Cost)*(1-$D24)*Lost_Sale_Fact*Avg_Dmd*365+NORMSINV($D24)*SQRT(Dmd_StdDev^2*Leadtime+LT_StdDev^2*Avg_Dmd^2)*Std_Cost*Inv_Cost+IF(365/BL$3+Safety_Stock/Avg_Dmd&gt;Plan_Shelf,(365/BL$3+Safety_Stock/Avg_Dmd-Plan_Shelf)*Avg_Dmd*Std_Cost*BL$3,0)+Avg_Dmd*365/BL$3/2*Std_Cost*Inv_Cost+BL$3*Setup</f>
        <v>28262.871301920357</v>
      </c>
      <c r="BM24" s="12">
        <f>(Sell_Price-Std_Cost)*(1-$D24)*Lost_Sale_Fact*Avg_Dmd*365+NORMSINV($D24)*SQRT(Dmd_StdDev^2*Leadtime+LT_StdDev^2*Avg_Dmd^2)*Std_Cost*Inv_Cost+IF(365/BM$3+Safety_Stock/Avg_Dmd&gt;Plan_Shelf,(365/BM$3+Safety_Stock/Avg_Dmd-Plan_Shelf)*Avg_Dmd*Std_Cost*BM$3,0)+Avg_Dmd*365/BM$3/2*Std_Cost*Inv_Cost+BM$3*Setup</f>
        <v>28357.02430738484</v>
      </c>
      <c r="BN24" s="12">
        <f>(Sell_Price-Std_Cost)*(1-$D24)*Lost_Sale_Fact*Avg_Dmd*365+NORMSINV($D24)*SQRT(Dmd_StdDev^2*Leadtime+LT_StdDev^2*Avg_Dmd^2)*Std_Cost*Inv_Cost+IF(365/BN$3+Safety_Stock/Avg_Dmd&gt;Plan_Shelf,(365/BN$3+Safety_Stock/Avg_Dmd-Plan_Shelf)*Avg_Dmd*Std_Cost*BN$3,0)+Avg_Dmd*365/BN$3/2*Std_Cost*Inv_Cost+BN$3*Setup</f>
        <v>28452.978828802079</v>
      </c>
      <c r="BO24" s="12">
        <f>(Sell_Price-Std_Cost)*(1-$D24)*Lost_Sale_Fact*Avg_Dmd*365+NORMSINV($D24)*SQRT(Dmd_StdDev^2*Leadtime+LT_StdDev^2*Avg_Dmd^2)*Std_Cost*Inv_Cost+IF(365/BO$3+Safety_Stock/Avg_Dmd&gt;Plan_Shelf,(365/BO$3+Safety_Stock/Avg_Dmd-Plan_Shelf)*Avg_Dmd*Std_Cost*BO$3,0)+Avg_Dmd*365/BO$3/2*Std_Cost*Inv_Cost+BO$3*Setup</f>
        <v>28550.649079698134</v>
      </c>
      <c r="BP24" s="12">
        <f>(Sell_Price-Std_Cost)*(1-$D24)*Lost_Sale_Fact*Avg_Dmd*365+NORMSINV($D24)*SQRT(Dmd_StdDev^2*Leadtime+LT_StdDev^2*Avg_Dmd^2)*Std_Cost*Inv_Cost+IF(365/BP$3+Safety_Stock/Avg_Dmd&gt;Plan_Shelf,(365/BP$3+Safety_Stock/Avg_Dmd-Plan_Shelf)*Avg_Dmd*Std_Cost*BP$3,0)+Avg_Dmd*365/BP$3/2*Std_Cost*Inv_Cost+BP$3*Setup</f>
        <v>28649.954635253693</v>
      </c>
      <c r="BQ24" s="12">
        <f>(Sell_Price-Std_Cost)*(1-$D24)*Lost_Sale_Fact*Avg_Dmd*365+NORMSINV($D24)*SQRT(Dmd_StdDev^2*Leadtime+LT_StdDev^2*Avg_Dmd^2)*Std_Cost*Inv_Cost+IF(365/BQ$3+Safety_Stock/Avg_Dmd&gt;Plan_Shelf,(365/BQ$3+Safety_Stock/Avg_Dmd-Plan_Shelf)*Avg_Dmd*Std_Cost*BQ$3,0)+Avg_Dmd*365/BQ$3/2*Std_Cost*Inv_Cost+BQ$3*Setup</f>
        <v>28750.820019869076</v>
      </c>
      <c r="BR24" s="12">
        <f>(Sell_Price-Std_Cost)*(1-$D24)*Lost_Sale_Fact*Avg_Dmd*365+NORMSINV($D24)*SQRT(Dmd_StdDev^2*Leadtime+LT_StdDev^2*Avg_Dmd^2)*Std_Cost*Inv_Cost+IF(365/BR$3+Safety_Stock/Avg_Dmd&gt;Plan_Shelf,(365/BR$3+Safety_Stock/Avg_Dmd-Plan_Shelf)*Avg_Dmd*Std_Cost*BR$3,0)+Avg_Dmd*365/BR$3/2*Std_Cost*Inv_Cost+BR$3*Setup</f>
        <v>28853.174332223389</v>
      </c>
      <c r="BS24" s="12">
        <f>(Sell_Price-Std_Cost)*(1-$D24)*Lost_Sale_Fact*Avg_Dmd*365+NORMSINV($D24)*SQRT(Dmd_StdDev^2*Leadtime+LT_StdDev^2*Avg_Dmd^2)*Std_Cost*Inv_Cost+IF(365/BS$3+Safety_Stock/Avg_Dmd&gt;Plan_Shelf,(365/BS$3+Safety_Stock/Avg_Dmd-Plan_Shelf)*Avg_Dmd*Std_Cost*BS$3,0)+Avg_Dmd*365/BS$3/2*Std_Cost*Inv_Cost+BS$3*Setup</f>
        <v>28956.950903910409</v>
      </c>
      <c r="BT24" s="12">
        <f>(Sell_Price-Std_Cost)*(1-$D24)*Lost_Sale_Fact*Avg_Dmd*365+NORMSINV($D24)*SQRT(Dmd_StdDev^2*Leadtime+LT_StdDev^2*Avg_Dmd^2)*Std_Cost*Inv_Cost+IF(365/BT$3+Safety_Stock/Avg_Dmd&gt;Plan_Shelf,(365/BT$3+Safety_Stock/Avg_Dmd-Plan_Shelf)*Avg_Dmd*Std_Cost*BT$3,0)+Avg_Dmd*365/BT$3/2*Std_Cost*Inv_Cost+BT$3*Setup</f>
        <v>29062.086988194867</v>
      </c>
      <c r="BU24" s="12">
        <f>(Sell_Price-Std_Cost)*(1-$D24)*Lost_Sale_Fact*Avg_Dmd*365+NORMSINV($D24)*SQRT(Dmd_StdDev^2*Leadtime+LT_StdDev^2*Avg_Dmd^2)*Std_Cost*Inv_Cost+IF(365/BU$3+Safety_Stock/Avg_Dmd&gt;Plan_Shelf,(365/BU$3+Safety_Stock/Avg_Dmd-Plan_Shelf)*Avg_Dmd*Std_Cost*BU$3,0)+Avg_Dmd*365/BU$3/2*Std_Cost*Inv_Cost+BU$3*Setup</f>
        <v>29168.523475833401</v>
      </c>
      <c r="BV24" s="12">
        <f>(Sell_Price-Std_Cost)*(1-$D24)*Lost_Sale_Fact*Avg_Dmd*365+NORMSINV($D24)*SQRT(Dmd_StdDev^2*Leadtime+LT_StdDev^2*Avg_Dmd^2)*Std_Cost*Inv_Cost+IF(365/BV$3+Safety_Stock/Avg_Dmd&gt;Plan_Shelf,(365/BV$3+Safety_Stock/Avg_Dmd-Plan_Shelf)*Avg_Dmd*Std_Cost*BV$3,0)+Avg_Dmd*365/BV$3/2*Std_Cost*Inv_Cost+BV$3*Setup</f>
        <v>29276.204635253693</v>
      </c>
      <c r="BW24" s="12">
        <f>(Sell_Price-Std_Cost)*(1-$D24)*Lost_Sale_Fact*Avg_Dmd*365+NORMSINV($D24)*SQRT(Dmd_StdDev^2*Leadtime+LT_StdDev^2*Avg_Dmd^2)*Std_Cost*Inv_Cost+IF(365/BW$3+Safety_Stock/Avg_Dmd&gt;Plan_Shelf,(365/BW$3+Safety_Stock/Avg_Dmd-Plan_Shelf)*Avg_Dmd*Std_Cost*BW$3,0)+Avg_Dmd*365/BW$3/2*Std_Cost*Inv_Cost+BW$3*Setup</f>
        <v>29385.077874690309</v>
      </c>
      <c r="BX24" s="12">
        <f>(Sell_Price-Std_Cost)*(1-$D24)*Lost_Sale_Fact*Avg_Dmd*365+NORMSINV($D24)*SQRT(Dmd_StdDev^2*Leadtime+LT_StdDev^2*Avg_Dmd^2)*Std_Cost*Inv_Cost+IF(365/BX$3+Safety_Stock/Avg_Dmd&gt;Plan_Shelf,(365/BX$3+Safety_Stock/Avg_Dmd-Plan_Shelf)*Avg_Dmd*Std_Cost*BX$3,0)+Avg_Dmd*365/BX$3/2*Std_Cost*Inv_Cost+BX$3*Setup</f>
        <v>29495.09352414258</v>
      </c>
      <c r="BY24" s="12">
        <f>(Sell_Price-Std_Cost)*(1-$D24)*Lost_Sale_Fact*Avg_Dmd*365+NORMSINV($D24)*SQRT(Dmd_StdDev^2*Leadtime+LT_StdDev^2*Avg_Dmd^2)*Std_Cost*Inv_Cost+IF(365/BY$3+Safety_Stock/Avg_Dmd&gt;Plan_Shelf,(365/BY$3+Safety_Stock/Avg_Dmd-Plan_Shelf)*Avg_Dmd*Std_Cost*BY$3,0)+Avg_Dmd*365/BY$3/2*Std_Cost*Inv_Cost+BY$3*Setup</f>
        <v>29606.204635253693</v>
      </c>
      <c r="BZ24" s="12">
        <f>(Sell_Price-Std_Cost)*(1-$D24)*Lost_Sale_Fact*Avg_Dmd*365+NORMSINV($D24)*SQRT(Dmd_StdDev^2*Leadtime+LT_StdDev^2*Avg_Dmd^2)*Std_Cost*Inv_Cost+IF(365/BZ$3+Safety_Stock/Avg_Dmd&gt;Plan_Shelf,(365/BZ$3+Safety_Stock/Avg_Dmd-Plan_Shelf)*Avg_Dmd*Std_Cost*BZ$3,0)+Avg_Dmd*365/BZ$3/2*Std_Cost*Inv_Cost+BZ$3*Setup</f>
        <v>29718.366797415852</v>
      </c>
      <c r="CA24" s="12">
        <f>(Sell_Price-Std_Cost)*(1-$D24)*Lost_Sale_Fact*Avg_Dmd*365+NORMSINV($D24)*SQRT(Dmd_StdDev^2*Leadtime+LT_StdDev^2*Avg_Dmd^2)*Std_Cost*Inv_Cost+IF(365/CA$3+Safety_Stock/Avg_Dmd&gt;Plan_Shelf,(365/CA$3+Safety_Stock/Avg_Dmd-Plan_Shelf)*Avg_Dmd*Std_Cost*CA$3,0)+Avg_Dmd*365/CA$3/2*Std_Cost*Inv_Cost+CA$3*Setup</f>
        <v>29831.537968587025</v>
      </c>
      <c r="CB24" s="12">
        <f>(Sell_Price-Std_Cost)*(1-$D24)*Lost_Sale_Fact*Avg_Dmd*365+NORMSINV($D24)*SQRT(Dmd_StdDev^2*Leadtime+LT_StdDev^2*Avg_Dmd^2)*Std_Cost*Inv_Cost+IF(365/CB$3+Safety_Stock/Avg_Dmd&gt;Plan_Shelf,(365/CB$3+Safety_Stock/Avg_Dmd-Plan_Shelf)*Avg_Dmd*Std_Cost*CB$3,0)+Avg_Dmd*365/CB$3/2*Std_Cost*Inv_Cost+CB$3*Setup</f>
        <v>29945.678319464216</v>
      </c>
      <c r="CC24" s="12">
        <f>(Sell_Price-Std_Cost)*(1-$D24)*Lost_Sale_Fact*Avg_Dmd*365+NORMSINV($D24)*SQRT(Dmd_StdDev^2*Leadtime+LT_StdDev^2*Avg_Dmd^2)*Std_Cost*Inv_Cost+IF(365/CC$3+Safety_Stock/Avg_Dmd&gt;Plan_Shelf,(365/CC$3+Safety_Stock/Avg_Dmd-Plan_Shelf)*Avg_Dmd*Std_Cost*CC$3,0)+Avg_Dmd*365/CC$3/2*Std_Cost*Inv_Cost+CC$3*Setup</f>
        <v>30060.750089799145</v>
      </c>
      <c r="CD24" s="12">
        <f>(Sell_Price-Std_Cost)*(1-$D24)*Lost_Sale_Fact*Avg_Dmd*365+NORMSINV($D24)*SQRT(Dmd_StdDev^2*Leadtime+LT_StdDev^2*Avg_Dmd^2)*Std_Cost*Inv_Cost+IF(365/CD$3+Safety_Stock/Avg_Dmd&gt;Plan_Shelf,(365/CD$3+Safety_Stock/Avg_Dmd-Plan_Shelf)*Avg_Dmd*Std_Cost*CD$3,0)+Avg_Dmd*365/CD$3/2*Std_Cost*Inv_Cost+CD$3*Setup</f>
        <v>30176.717455766513</v>
      </c>
      <c r="CE24" s="12">
        <f>(Sell_Price-Std_Cost)*(1-$D24)*Lost_Sale_Fact*Avg_Dmd*365+NORMSINV($D24)*SQRT(Dmd_StdDev^2*Leadtime+LT_StdDev^2*Avg_Dmd^2)*Std_Cost*Inv_Cost+IF(365/CE$3+Safety_Stock/Avg_Dmd&gt;Plan_Shelf,(365/CE$3+Safety_Stock/Avg_Dmd-Plan_Shelf)*Avg_Dmd*Std_Cost*CE$3,0)+Avg_Dmd*365/CE$3/2*Std_Cost*Inv_Cost+CE$3*Setup</f>
        <v>30293.546407405589</v>
      </c>
      <c r="CF24" s="12">
        <f>(Sell_Price-Std_Cost)*(1-$D24)*Lost_Sale_Fact*Avg_Dmd*365+NORMSINV($D24)*SQRT(Dmd_StdDev^2*Leadtime+LT_StdDev^2*Avg_Dmd^2)*Std_Cost*Inv_Cost+IF(365/CF$3+Safety_Stock/Avg_Dmd&gt;Plan_Shelf,(365/CF$3+Safety_Stock/Avg_Dmd-Plan_Shelf)*Avg_Dmd*Std_Cost*CF$3,0)+Avg_Dmd*365/CF$3/2*Std_Cost*Inv_Cost+CF$3*Setup</f>
        <v>30411.204635253693</v>
      </c>
      <c r="CG24" s="12">
        <f>(Sell_Price-Std_Cost)*(1-$D24)*Lost_Sale_Fact*Avg_Dmd*365+NORMSINV($D24)*SQRT(Dmd_StdDev^2*Leadtime+LT_StdDev^2*Avg_Dmd^2)*Std_Cost*Inv_Cost+IF(365/CG$3+Safety_Stock/Avg_Dmd&gt;Plan_Shelf,(365/CG$3+Safety_Stock/Avg_Dmd-Plan_Shelf)*Avg_Dmd*Std_Cost*CG$3,0)+Avg_Dmd*365/CG$3/2*Std_Cost*Inv_Cost+CG$3*Setup</f>
        <v>30529.661425377148</v>
      </c>
      <c r="CH24" s="12">
        <f>(Sell_Price-Std_Cost)*(1-$D24)*Lost_Sale_Fact*Avg_Dmd*365+NORMSINV($D24)*SQRT(Dmd_StdDev^2*Leadtime+LT_StdDev^2*Avg_Dmd^2)*Std_Cost*Inv_Cost+IF(365/CH$3+Safety_Stock/Avg_Dmd&gt;Plan_Shelf,(365/CH$3+Safety_Stock/Avg_Dmd-Plan_Shelf)*Avg_Dmd*Std_Cost*CH$3,0)+Avg_Dmd*365/CH$3/2*Std_Cost*Inv_Cost+CH$3*Setup</f>
        <v>30648.88756208296</v>
      </c>
      <c r="CI24" s="12">
        <f>(Sell_Price-Std_Cost)*(1-$D24)*Lost_Sale_Fact*Avg_Dmd*365+NORMSINV($D24)*SQRT(Dmd_StdDev^2*Leadtime+LT_StdDev^2*Avg_Dmd^2)*Std_Cost*Inv_Cost+IF(365/CI$3+Safety_Stock/Avg_Dmd&gt;Plan_Shelf,(365/CI$3+Safety_Stock/Avg_Dmd-Plan_Shelf)*Avg_Dmd*Std_Cost*CI$3,0)+Avg_Dmd*365/CI$3/2*Std_Cost*Inv_Cost+CI$3*Setup</f>
        <v>30768.855237663331</v>
      </c>
      <c r="CJ24" s="12">
        <f>(Sell_Price-Std_Cost)*(1-$D24)*Lost_Sale_Fact*Avg_Dmd*365+NORMSINV($D24)*SQRT(Dmd_StdDev^2*Leadtime+LT_StdDev^2*Avg_Dmd^2)*Std_Cost*Inv_Cost+IF(365/CJ$3+Safety_Stock/Avg_Dmd&gt;Plan_Shelf,(365/CJ$3+Safety_Stock/Avg_Dmd-Plan_Shelf)*Avg_Dmd*Std_Cost*CJ$3,0)+Avg_Dmd*365/CJ$3/2*Std_Cost*Inv_Cost+CJ$3*Setup</f>
        <v>30889.537968587025</v>
      </c>
      <c r="CK24" s="12">
        <f>(Sell_Price-Std_Cost)*(1-$D24)*Lost_Sale_Fact*Avg_Dmd*365+NORMSINV($D24)*SQRT(Dmd_StdDev^2*Leadtime+LT_StdDev^2*Avg_Dmd^2)*Std_Cost*Inv_Cost+IF(365/CK$3+Safety_Stock/Avg_Dmd&gt;Plan_Shelf,(365/CK$3+Safety_Stock/Avg_Dmd-Plan_Shelf)*Avg_Dmd*Std_Cost*CK$3,0)+Avg_Dmd*365/CK$3/2*Std_Cost*Inv_Cost+CK$3*Setup</f>
        <v>31010.910517606633</v>
      </c>
      <c r="CL24" s="12">
        <f>(Sell_Price-Std_Cost)*(1-$D24)*Lost_Sale_Fact*Avg_Dmd*365+NORMSINV($D24)*SQRT(Dmd_StdDev^2*Leadtime+LT_StdDev^2*Avg_Dmd^2)*Std_Cost*Inv_Cost+IF(365/CL$3+Safety_Stock/Avg_Dmd&gt;Plan_Shelf,(365/CL$3+Safety_Stock/Avg_Dmd-Plan_Shelf)*Avg_Dmd*Std_Cost*CL$3,0)+Avg_Dmd*365/CL$3/2*Std_Cost*Inv_Cost+CL$3*Setup</f>
        <v>31132.948821300204</v>
      </c>
      <c r="CM24" s="12">
        <f>(Sell_Price-Std_Cost)*(1-$D24)*Lost_Sale_Fact*Avg_Dmd*365+NORMSINV($D24)*SQRT(Dmd_StdDev^2*Leadtime+LT_StdDev^2*Avg_Dmd^2)*Std_Cost*Inv_Cost+IF(365/CM$3+Safety_Stock/Avg_Dmd&gt;Plan_Shelf,(365/CM$3+Safety_Stock/Avg_Dmd-Plan_Shelf)*Avg_Dmd*Std_Cost*CM$3,0)+Avg_Dmd*365/CM$3/2*Std_Cost*Inv_Cost+CM$3*Setup</f>
        <v>31255.629922610013</v>
      </c>
      <c r="CN24" s="12">
        <f>(Sell_Price-Std_Cost)*(1-$D24)*Lost_Sale_Fact*Avg_Dmd*365+NORMSINV($D24)*SQRT(Dmd_StdDev^2*Leadtime+LT_StdDev^2*Avg_Dmd^2)*Std_Cost*Inv_Cost+IF(365/CN$3+Safety_Stock/Avg_Dmd&gt;Plan_Shelf,(365/CN$3+Safety_Stock/Avg_Dmd-Plan_Shelf)*Avg_Dmd*Std_Cost*CN$3,0)+Avg_Dmd*365/CN$3/2*Std_Cost*Inv_Cost+CN$3*Setup</f>
        <v>31378.931907980965</v>
      </c>
      <c r="CO24" s="12">
        <f>(Sell_Price-Std_Cost)*(1-$D24)*Lost_Sale_Fact*Avg_Dmd*365+NORMSINV($D24)*SQRT(Dmd_StdDev^2*Leadtime+LT_StdDev^2*Avg_Dmd^2)*Std_Cost*Inv_Cost+IF(365/CO$3+Safety_Stock/Avg_Dmd&gt;Plan_Shelf,(365/CO$3+Safety_Stock/Avg_Dmd-Plan_Shelf)*Avg_Dmd*Std_Cost*CO$3,0)+Avg_Dmd*365/CO$3/2*Std_Cost*Inv_Cost+CO$3*Setup</f>
        <v>31502.833848736838</v>
      </c>
      <c r="CP24" s="12">
        <f>(Sell_Price-Std_Cost)*(1-$D24)*Lost_Sale_Fact*Avg_Dmd*365+NORMSINV($D24)*SQRT(Dmd_StdDev^2*Leadtime+LT_StdDev^2*Avg_Dmd^2)*Std_Cost*Inv_Cost+IF(365/CP$3+Safety_Stock/Avg_Dmd&gt;Plan_Shelf,(365/CP$3+Safety_Stock/Avg_Dmd-Plan_Shelf)*Avg_Dmd*Std_Cost*CP$3,0)+Avg_Dmd*365/CP$3/2*Std_Cost*Inv_Cost+CP$3*Setup</f>
        <v>31627.315746364802</v>
      </c>
      <c r="CQ24" s="12">
        <f>(Sell_Price-Std_Cost)*(1-$D24)*Lost_Sale_Fact*Avg_Dmd*365+NORMSINV($D24)*SQRT(Dmd_StdDev^2*Leadtime+LT_StdDev^2*Avg_Dmd^2)*Std_Cost*Inv_Cost+IF(365/CQ$3+Safety_Stock/Avg_Dmd&gt;Plan_Shelf,(365/CQ$3+Safety_Stock/Avg_Dmd-Plan_Shelf)*Avg_Dmd*Std_Cost*CQ$3,0)+Avg_Dmd*365/CQ$3/2*Std_Cost*Inv_Cost+CQ$3*Setup</f>
        <v>31752.358481407537</v>
      </c>
      <c r="CR24" s="12">
        <f>(Sell_Price-Std_Cost)*(1-$D24)*Lost_Sale_Fact*Avg_Dmd*365+NORMSINV($D24)*SQRT(Dmd_StdDev^2*Leadtime+LT_StdDev^2*Avg_Dmd^2)*Std_Cost*Inv_Cost+IF(365/CR$3+Safety_Stock/Avg_Dmd&gt;Plan_Shelf,(365/CR$3+Safety_Stock/Avg_Dmd-Plan_Shelf)*Avg_Dmd*Std_Cost*CR$3,0)+Avg_Dmd*365/CR$3/2*Std_Cost*Inv_Cost+CR$3*Setup</f>
        <v>31877.943765688473</v>
      </c>
      <c r="CS24" s="12">
        <f>(Sell_Price-Std_Cost)*(1-$D24)*Lost_Sale_Fact*Avg_Dmd*365+NORMSINV($D24)*SQRT(Dmd_StdDev^2*Leadtime+LT_StdDev^2*Avg_Dmd^2)*Std_Cost*Inv_Cost+IF(365/CS$3+Safety_Stock/Avg_Dmd&gt;Plan_Shelf,(365/CS$3+Safety_Stock/Avg_Dmd-Plan_Shelf)*Avg_Dmd*Std_Cost*CS$3,0)+Avg_Dmd*365/CS$3/2*Std_Cost*Inv_Cost+CS$3*Setup</f>
        <v>32004.054097619282</v>
      </c>
      <c r="CT24" s="12">
        <f>(Sell_Price-Std_Cost)*(1-$D24)*Lost_Sale_Fact*Avg_Dmd*365+NORMSINV($D24)*SQRT(Dmd_StdDev^2*Leadtime+LT_StdDev^2*Avg_Dmd^2)*Std_Cost*Inv_Cost+IF(365/CT$3+Safety_Stock/Avg_Dmd&gt;Plan_Shelf,(365/CT$3+Safety_Stock/Avg_Dmd-Plan_Shelf)*Avg_Dmd*Std_Cost*CT$3,0)+Avg_Dmd*365/CT$3/2*Std_Cost*Inv_Cost+CT$3*Setup</f>
        <v>32130.672720360075</v>
      </c>
      <c r="CU24" s="12">
        <f>(Sell_Price-Std_Cost)*(1-$D24)*Lost_Sale_Fact*Avg_Dmd*365+NORMSINV($D24)*SQRT(Dmd_StdDev^2*Leadtime+LT_StdDev^2*Avg_Dmd^2)*Std_Cost*Inv_Cost+IF(365/CU$3+Safety_Stock/Avg_Dmd&gt;Plan_Shelf,(365/CU$3+Safety_Stock/Avg_Dmd-Plan_Shelf)*Avg_Dmd*Std_Cost*CU$3,0)+Avg_Dmd*365/CU$3/2*Std_Cost*Inv_Cost+CU$3*Setup</f>
        <v>32257.783582622113</v>
      </c>
      <c r="CV24" s="12">
        <f>(Sell_Price-Std_Cost)*(1-$D24)*Lost_Sale_Fact*Avg_Dmd*365+NORMSINV($D24)*SQRT(Dmd_StdDev^2*Leadtime+LT_StdDev^2*Avg_Dmd^2)*Std_Cost*Inv_Cost+IF(365/CV$3+Safety_Stock/Avg_Dmd&gt;Plan_Shelf,(365/CV$3+Safety_Stock/Avg_Dmd-Plan_Shelf)*Avg_Dmd*Std_Cost*CV$3,0)+Avg_Dmd*365/CV$3/2*Std_Cost*Inv_Cost+CV$3*Setup</f>
        <v>32385.371301920357</v>
      </c>
      <c r="CW24" s="12">
        <f>(Sell_Price-Std_Cost)*(1-$D24)*Lost_Sale_Fact*Avg_Dmd*365+NORMSINV($D24)*SQRT(Dmd_StdDev^2*Leadtime+LT_StdDev^2*Avg_Dmd^2)*Std_Cost*Inv_Cost+IF(365/CW$3+Safety_Stock/Avg_Dmd&gt;Plan_Shelf,(365/CW$3+Safety_Stock/Avg_Dmd-Plan_Shelf)*Avg_Dmd*Std_Cost*CW$3,0)+Avg_Dmd*365/CW$3/2*Std_Cost*Inv_Cost+CW$3*Setup</f>
        <v>32513.42113009905</v>
      </c>
      <c r="CX24" s="12">
        <f>(Sell_Price-Std_Cost)*(1-$D24)*Lost_Sale_Fact*Avg_Dmd*365+NORMSINV($D24)*SQRT(Dmd_StdDev^2*Leadtime+LT_StdDev^2*Avg_Dmd^2)*Std_Cost*Inv_Cost+IF(365/CX$3+Safety_Stock/Avg_Dmd&gt;Plan_Shelf,(365/CX$3+Safety_Stock/Avg_Dmd-Plan_Shelf)*Avg_Dmd*Std_Cost*CX$3,0)+Avg_Dmd*365/CX$3/2*Std_Cost*Inv_Cost+CX$3*Setup</f>
        <v>32641.918920967975</v>
      </c>
      <c r="CY24" s="12">
        <f>(Sell_Price-Std_Cost)*(1-$D24)*Lost_Sale_Fact*Avg_Dmd*365+NORMSINV($D24)*SQRT(Dmd_StdDev^2*Leadtime+LT_StdDev^2*Avg_Dmd^2)*Std_Cost*Inv_Cost+IF(365/CY$3+Safety_Stock/Avg_Dmd&gt;Plan_Shelf,(365/CY$3+Safety_Stock/Avg_Dmd-Plan_Shelf)*Avg_Dmd*Std_Cost*CY$3,0)+Avg_Dmd*365/CY$3/2*Std_Cost*Inv_Cost+CY$3*Setup</f>
        <v>32770.851099900159</v>
      </c>
      <c r="CZ24" s="12">
        <f>(Sell_Price-Std_Cost)*(1-$D24)*Lost_Sale_Fact*Avg_Dmd*365+NORMSINV($D24)*SQRT(Dmd_StdDev^2*Leadtime+LT_StdDev^2*Avg_Dmd^2)*Std_Cost*Inv_Cost+IF(365/CZ$3+Safety_Stock/Avg_Dmd&gt;Plan_Shelf,(365/CZ$3+Safety_Stock/Avg_Dmd-Plan_Shelf)*Avg_Dmd*Std_Cost*CZ$3,0)+Avg_Dmd*365/CZ$3/2*Std_Cost*Inv_Cost+CZ$3*Setup</f>
        <v>32900.204635253685</v>
      </c>
      <c r="DA24" s="28">
        <f t="shared" si="0"/>
        <v>26930.528959578016</v>
      </c>
      <c r="DB24" s="43">
        <f t="shared" si="1"/>
        <v>0.97899999999999998</v>
      </c>
    </row>
    <row r="25" spans="1:108" ht="14.1" customHeight="1" x14ac:dyDescent="0.25">
      <c r="A25" s="53"/>
      <c r="B25" s="51"/>
      <c r="C25" s="51"/>
      <c r="D25" s="9">
        <v>0.97799999999999998</v>
      </c>
      <c r="E25" s="12">
        <f>(Sell_Price-Std_Cost)*(1-$D25)*Lost_Sale_Fact*Avg_Dmd*365+NORMSINV($D25)*SQRT(Dmd_StdDev^2*Leadtime+LT_StdDev^2*Avg_Dmd^2)*Std_Cost*Inv_Cost+IF(365/E$3+Safety_Stock/Avg_Dmd&gt;Plan_Shelf,(365/E$3+Safety_Stock/Avg_Dmd-Plan_Shelf)*Avg_Dmd*Std_Cost*E$3,0)+Avg_Dmd*365/E$3/2*Std_Cost*Inv_Cost+E$3*Setup</f>
        <v>1327256.0453448715</v>
      </c>
      <c r="F25" s="12">
        <f>(Sell_Price-Std_Cost)*(1-$D25)*Lost_Sale_Fact*Avg_Dmd*365+NORMSINV($D25)*SQRT(Dmd_StdDev^2*Leadtime+LT_StdDev^2*Avg_Dmd^2)*Std_Cost*Inv_Cost+IF(365/F$3+Safety_Stock/Avg_Dmd&gt;Plan_Shelf,(365/F$3+Safety_Stock/Avg_Dmd-Plan_Shelf)*Avg_Dmd*Std_Cost*F$3,0)+Avg_Dmd*365/F$3/2*Std_Cost*Inv_Cost+F$3*Setup</f>
        <v>1164102.2081788639</v>
      </c>
      <c r="G25" s="12">
        <f>(Sell_Price-Std_Cost)*(1-$D25)*Lost_Sale_Fact*Avg_Dmd*365+NORMSINV($D25)*SQRT(Dmd_StdDev^2*Leadtime+LT_StdDev^2*Avg_Dmd^2)*Std_Cost*Inv_Cost+IF(365/G$3+Safety_Stock/Avg_Dmd&gt;Plan_Shelf,(365/G$3+Safety_Stock/Avg_Dmd-Plan_Shelf)*Avg_Dmd*Std_Cost*G$3,0)+Avg_Dmd*365/G$3/2*Std_Cost*Inv_Cost+G$3*Setup</f>
        <v>1069081.7043461895</v>
      </c>
      <c r="H25" s="12">
        <f>(Sell_Price-Std_Cost)*(1-$D25)*Lost_Sale_Fact*Avg_Dmd*365+NORMSINV($D25)*SQRT(Dmd_StdDev^2*Leadtime+LT_StdDev^2*Avg_Dmd^2)*Std_Cost*Inv_Cost+IF(365/H$3+Safety_Stock/Avg_Dmd&gt;Plan_Shelf,(365/H$3+Safety_Stock/Avg_Dmd-Plan_Shelf)*Avg_Dmd*Std_Cost*H$3,0)+Avg_Dmd*365/H$3/2*Std_Cost*Inv_Cost+H$3*Setup</f>
        <v>991094.53384684876</v>
      </c>
      <c r="I25" s="12">
        <f>(Sell_Price-Std_Cost)*(1-$D25)*Lost_Sale_Fact*Avg_Dmd*365+NORMSINV($D25)*SQRT(Dmd_StdDev^2*Leadtime+LT_StdDev^2*Avg_Dmd^2)*Std_Cost*Inv_Cost+IF(365/I$3+Safety_Stock/Avg_Dmd&gt;Plan_Shelf,(365/I$3+Safety_Stock/Avg_Dmd-Plan_Shelf)*Avg_Dmd*Std_Cost*I$3,0)+Avg_Dmd*365/I$3/2*Std_Cost*Inv_Cost+I$3*Setup</f>
        <v>919920.69668084115</v>
      </c>
      <c r="J25" s="12">
        <f>(Sell_Price-Std_Cost)*(1-$D25)*Lost_Sale_Fact*Avg_Dmd*365+NORMSINV($D25)*SQRT(Dmd_StdDev^2*Leadtime+LT_StdDev^2*Avg_Dmd^2)*Std_Cost*Inv_Cost+IF(365/J$3+Safety_Stock/Avg_Dmd&gt;Plan_Shelf,(365/J$3+Safety_Stock/Avg_Dmd-Plan_Shelf)*Avg_Dmd*Std_Cost*J$3,0)+Avg_Dmd*365/J$3/2*Std_Cost*Inv_Cost+J$3*Setup</f>
        <v>852153.52618150017</v>
      </c>
      <c r="K25" s="12">
        <f>(Sell_Price-Std_Cost)*(1-$D25)*Lost_Sale_Fact*Avg_Dmd*365+NORMSINV($D25)*SQRT(Dmd_StdDev^2*Leadtime+LT_StdDev^2*Avg_Dmd^2)*Std_Cost*Inv_Cost+IF(365/K$3+Safety_Stock/Avg_Dmd&gt;Plan_Shelf,(365/K$3+Safety_Stock/Avg_Dmd-Plan_Shelf)*Avg_Dmd*Std_Cost*K$3,0)+Avg_Dmd*365/K$3/2*Std_Cost*Inv_Cost+K$3*Setup</f>
        <v>786333.02234882605</v>
      </c>
      <c r="L25" s="12">
        <f>(Sell_Price-Std_Cost)*(1-$D25)*Lost_Sale_Fact*Avg_Dmd*365+NORMSINV($D25)*SQRT(Dmd_StdDev^2*Leadtime+LT_StdDev^2*Avg_Dmd^2)*Std_Cost*Inv_Cost+IF(365/L$3+Safety_Stock/Avg_Dmd&gt;Plan_Shelf,(365/L$3+Safety_Stock/Avg_Dmd-Plan_Shelf)*Avg_Dmd*Std_Cost*L$3,0)+Avg_Dmd*365/L$3/2*Std_Cost*Inv_Cost+L$3*Setup</f>
        <v>721729.18518281844</v>
      </c>
      <c r="M25" s="12">
        <f>(Sell_Price-Std_Cost)*(1-$D25)*Lost_Sale_Fact*Avg_Dmd*365+NORMSINV($D25)*SQRT(Dmd_StdDev^2*Leadtime+LT_StdDev^2*Avg_Dmd^2)*Std_Cost*Inv_Cost+IF(365/M$3+Safety_Stock/Avg_Dmd&gt;Plan_Shelf,(365/M$3+Safety_Stock/Avg_Dmd-Plan_Shelf)*Avg_Dmd*Std_Cost*M$3,0)+Avg_Dmd*365/M$3/2*Std_Cost*Inv_Cost+M$3*Setup</f>
        <v>657936.45912792208</v>
      </c>
      <c r="N25" s="12">
        <f>(Sell_Price-Std_Cost)*(1-$D25)*Lost_Sale_Fact*Avg_Dmd*365+NORMSINV($D25)*SQRT(Dmd_StdDev^2*Leadtime+LT_StdDev^2*Avg_Dmd^2)*Std_Cost*Inv_Cost+IF(365/N$3+Safety_Stock/Avg_Dmd&gt;Plan_Shelf,(365/N$3+Safety_Stock/Avg_Dmd-Plan_Shelf)*Avg_Dmd*Std_Cost*N$3,0)+Avg_Dmd*365/N$3/2*Std_Cost*Inv_Cost+N$3*Setup</f>
        <v>594711.51085080334</v>
      </c>
      <c r="O25" s="12">
        <f>(Sell_Price-Std_Cost)*(1-$D25)*Lost_Sale_Fact*Avg_Dmd*365+NORMSINV($D25)*SQRT(Dmd_StdDev^2*Leadtime+LT_StdDev^2*Avg_Dmd^2)*Std_Cost*Inv_Cost+IF(365/O$3+Safety_Stock/Avg_Dmd&gt;Plan_Shelf,(365/O$3+Safety_Stock/Avg_Dmd-Plan_Shelf)*Avg_Dmd*Std_Cost*O$3,0)+Avg_Dmd*365/O$3/2*Std_Cost*Inv_Cost+O$3*Setup</f>
        <v>531899.49186661385</v>
      </c>
      <c r="P25" s="12">
        <f>(Sell_Price-Std_Cost)*(1-$D25)*Lost_Sale_Fact*Avg_Dmd*365+NORMSINV($D25)*SQRT(Dmd_StdDev^2*Leadtime+LT_StdDev^2*Avg_Dmd^2)*Std_Cost*Inv_Cost+IF(365/P$3+Safety_Stock/Avg_Dmd&gt;Plan_Shelf,(365/P$3+Safety_Stock/Avg_Dmd-Plan_Shelf)*Avg_Dmd*Std_Cost*P$3,0)+Avg_Dmd*365/P$3/2*Std_Cost*Inv_Cost+P$3*Setup</f>
        <v>469397.16985212167</v>
      </c>
      <c r="Q25" s="12">
        <f>(Sell_Price-Std_Cost)*(1-$D25)*Lost_Sale_Fact*Avg_Dmd*365+NORMSINV($D25)*SQRT(Dmd_StdDev^2*Leadtime+LT_StdDev^2*Avg_Dmd^2)*Std_Cost*Inv_Cost+IF(365/Q$3+Safety_Stock/Avg_Dmd&gt;Plan_Shelf,(365/Q$3+Safety_Stock/Avg_Dmd-Plan_Shelf)*Avg_Dmd*Std_Cost*Q$3,0)+Avg_Dmd*365/Q$3/2*Std_Cost*Inv_Cost+Q$3*Setup</f>
        <v>407133.07627585769</v>
      </c>
      <c r="R25" s="12">
        <f>(Sell_Price-Std_Cost)*(1-$D25)*Lost_Sale_Fact*Avg_Dmd*365+NORMSINV($D25)*SQRT(Dmd_StdDev^2*Leadtime+LT_StdDev^2*Avg_Dmd^2)*Std_Cost*Inv_Cost+IF(365/R$3+Safety_Stock/Avg_Dmd&gt;Plan_Shelf,(365/R$3+Safety_Stock/Avg_Dmd-Plan_Shelf)*Avg_Dmd*Std_Cost*R$3,0)+Avg_Dmd*365/R$3/2*Std_Cost*Inv_Cost+R$3*Setup</f>
        <v>345056.16218677326</v>
      </c>
      <c r="S25" s="12">
        <f>(Sell_Price-Std_Cost)*(1-$D25)*Lost_Sale_Fact*Avg_Dmd*365+NORMSINV($D25)*SQRT(Dmd_StdDev^2*Leadtime+LT_StdDev^2*Avg_Dmd^2)*Std_Cost*Inv_Cost+IF(365/S$3+Safety_Stock/Avg_Dmd&gt;Plan_Shelf,(365/S$3+Safety_Stock/Avg_Dmd-Plan_Shelf)*Avg_Dmd*Std_Cost*S$3,0)+Avg_Dmd*365/S$3/2*Std_Cost*Inv_Cost+S$3*Setup</f>
        <v>283128.99168743228</v>
      </c>
      <c r="T25" s="12">
        <f>(Sell_Price-Std_Cost)*(1-$D25)*Lost_Sale_Fact*Avg_Dmd*365+NORMSINV($D25)*SQRT(Dmd_StdDev^2*Leadtime+LT_StdDev^2*Avg_Dmd^2)*Std_Cost*Inv_Cost+IF(365/T$3+Safety_Stock/Avg_Dmd&gt;Plan_Shelf,(365/T$3+Safety_Stock/Avg_Dmd-Plan_Shelf)*Avg_Dmd*Std_Cost*T$3,0)+Avg_Dmd*365/T$3/2*Std_Cost*Inv_Cost+T$3*Setup</f>
        <v>221323.48785475793</v>
      </c>
      <c r="U25" s="12">
        <f>(Sell_Price-Std_Cost)*(1-$D25)*Lost_Sale_Fact*Avg_Dmd*365+NORMSINV($D25)*SQRT(Dmd_StdDev^2*Leadtime+LT_StdDev^2*Avg_Dmd^2)*Std_Cost*Inv_Cost+IF(365/U$3+Safety_Stock/Avg_Dmd&gt;Plan_Shelf,(365/U$3+Safety_Stock/Avg_Dmd-Plan_Shelf)*Avg_Dmd*Std_Cost*U$3,0)+Avg_Dmd*365/U$3/2*Std_Cost*Inv_Cost+U$3*Setup</f>
        <v>159618.18010051496</v>
      </c>
      <c r="V25" s="12">
        <f>(Sell_Price-Std_Cost)*(1-$D25)*Lost_Sale_Fact*Avg_Dmd*365+NORMSINV($D25)*SQRT(Dmd_StdDev^2*Leadtime+LT_StdDev^2*Avg_Dmd^2)*Std_Cost*Inv_Cost+IF(365/V$3+Safety_Stock/Avg_Dmd&gt;Plan_Shelf,(365/V$3+Safety_Stock/Avg_Dmd-Plan_Shelf)*Avg_Dmd*Std_Cost*V$3,0)+Avg_Dmd*365/V$3/2*Std_Cost*Inv_Cost+V$3*Setup</f>
        <v>97996.36907829839</v>
      </c>
      <c r="W25" s="12">
        <f>(Sell_Price-Std_Cost)*(1-$D25)*Lost_Sale_Fact*Avg_Dmd*365+NORMSINV($D25)*SQRT(Dmd_StdDev^2*Leadtime+LT_StdDev^2*Avg_Dmd^2)*Std_Cost*Inv_Cost+IF(365/W$3+Safety_Stock/Avg_Dmd&gt;Plan_Shelf,(365/W$3+Safety_Stock/Avg_Dmd-Plan_Shelf)*Avg_Dmd*Std_Cost*W$3,0)+Avg_Dmd*365/W$3/2*Std_Cost*Inv_Cost+W$3*Setup</f>
        <v>36444.871093577261</v>
      </c>
      <c r="X25" s="12">
        <f>(Sell_Price-Std_Cost)*(1-$D25)*Lost_Sale_Fact*Avg_Dmd*365+NORMSINV($D25)*SQRT(Dmd_StdDev^2*Leadtime+LT_StdDev^2*Avg_Dmd^2)*Std_Cost*Inv_Cost+IF(365/X$3+Safety_Stock/Avg_Dmd&gt;Plan_Shelf,(365/X$3+Safety_Stock/Avg_Dmd-Plan_Shelf)*Avg_Dmd*Std_Cost*X$3,0)+Avg_Dmd*365/X$3/2*Std_Cost*Inv_Cost+X$3*Setup</f>
        <v>29029.882510878964</v>
      </c>
      <c r="Y25" s="12">
        <f>(Sell_Price-Std_Cost)*(1-$D25)*Lost_Sale_Fact*Avg_Dmd*365+NORMSINV($D25)*SQRT(Dmd_StdDev^2*Leadtime+LT_StdDev^2*Avg_Dmd^2)*Std_Cost*Inv_Cost+IF(365/Y$3+Safety_Stock/Avg_Dmd&gt;Plan_Shelf,(365/Y$3+Safety_Stock/Avg_Dmd-Plan_Shelf)*Avg_Dmd*Std_Cost*Y$3,0)+Avg_Dmd*365/Y$3/2*Std_Cost*Inv_Cost+Y$3*Setup</f>
        <v>28693.215844212296</v>
      </c>
      <c r="Z25" s="12">
        <f>(Sell_Price-Std_Cost)*(1-$D25)*Lost_Sale_Fact*Avg_Dmd*365+NORMSINV($D25)*SQRT(Dmd_StdDev^2*Leadtime+LT_StdDev^2*Avg_Dmd^2)*Std_Cost*Inv_Cost+IF(365/Z$3+Safety_Stock/Avg_Dmd&gt;Plan_Shelf,(365/Z$3+Safety_Stock/Avg_Dmd-Plan_Shelf)*Avg_Dmd*Std_Cost*Z$3,0)+Avg_Dmd*365/Z$3/2*Std_Cost*Inv_Cost+Z$3*Setup</f>
        <v>28400.791601788056</v>
      </c>
      <c r="AA25" s="12">
        <f>(Sell_Price-Std_Cost)*(1-$D25)*Lost_Sale_Fact*Avg_Dmd*365+NORMSINV($D25)*SQRT(Dmd_StdDev^2*Leadtime+LT_StdDev^2*Avg_Dmd^2)*Std_Cost*Inv_Cost+IF(365/AA$3+Safety_Stock/Avg_Dmd&gt;Plan_Shelf,(365/AA$3+Safety_Stock/Avg_Dmd-Plan_Shelf)*Avg_Dmd*Std_Cost*AA$3,0)+Avg_Dmd*365/AA$3/2*Std_Cost*Inv_Cost+AA$3*Setup</f>
        <v>28146.839032618096</v>
      </c>
      <c r="AB25" s="12">
        <f>(Sell_Price-Std_Cost)*(1-$D25)*Lost_Sale_Fact*Avg_Dmd*365+NORMSINV($D25)*SQRT(Dmd_StdDev^2*Leadtime+LT_StdDev^2*Avg_Dmd^2)*Std_Cost*Inv_Cost+IF(365/AB$3+Safety_Stock/Avg_Dmd&gt;Plan_Shelf,(365/AB$3+Safety_Stock/Avg_Dmd-Plan_Shelf)*Avg_Dmd*Std_Cost*AB$3,0)+Avg_Dmd*365/AB$3/2*Std_Cost*Inv_Cost+AB$3*Setup</f>
        <v>27926.549177545632</v>
      </c>
      <c r="AC25" s="12">
        <f>(Sell_Price-Std_Cost)*(1-$D25)*Lost_Sale_Fact*Avg_Dmd*365+NORMSINV($D25)*SQRT(Dmd_StdDev^2*Leadtime+LT_StdDev^2*Avg_Dmd^2)*Std_Cost*Inv_Cost+IF(365/AC$3+Safety_Stock/Avg_Dmd&gt;Plan_Shelf,(365/AC$3+Safety_Stock/Avg_Dmd-Plan_Shelf)*Avg_Dmd*Std_Cost*AC$3,0)+Avg_Dmd*365/AC$3/2*Std_Cost*Inv_Cost+AC$3*Setup</f>
        <v>27735.882510878964</v>
      </c>
      <c r="AD25" s="12">
        <f>(Sell_Price-Std_Cost)*(1-$D25)*Lost_Sale_Fact*Avg_Dmd*365+NORMSINV($D25)*SQRT(Dmd_StdDev^2*Leadtime+LT_StdDev^2*Avg_Dmd^2)*Std_Cost*Inv_Cost+IF(365/AD$3+Safety_Stock/Avg_Dmd&gt;Plan_Shelf,(365/AD$3+Safety_Stock/Avg_Dmd-Plan_Shelf)*Avg_Dmd*Std_Cost*AD$3,0)+Avg_Dmd*365/AD$3/2*Std_Cost*Inv_Cost+AD$3*Setup</f>
        <v>27571.420972417425</v>
      </c>
      <c r="AE25" s="12">
        <f>(Sell_Price-Std_Cost)*(1-$D25)*Lost_Sale_Fact*Avg_Dmd*365+NORMSINV($D25)*SQRT(Dmd_StdDev^2*Leadtime+LT_StdDev^2*Avg_Dmd^2)*Std_Cost*Inv_Cost+IF(365/AE$3+Safety_Stock/Avg_Dmd&gt;Plan_Shelf,(365/AE$3+Safety_Stock/Avg_Dmd-Plan_Shelf)*Avg_Dmd*Std_Cost*AE$3,0)+Avg_Dmd*365/AE$3/2*Std_Cost*Inv_Cost+AE$3*Setup</f>
        <v>27430.252881249333</v>
      </c>
      <c r="AF25" s="12">
        <f>(Sell_Price-Std_Cost)*(1-$D25)*Lost_Sale_Fact*Avg_Dmd*365+NORMSINV($D25)*SQRT(Dmd_StdDev^2*Leadtime+LT_StdDev^2*Avg_Dmd^2)*Std_Cost*Inv_Cost+IF(365/AF$3+Safety_Stock/Avg_Dmd&gt;Plan_Shelf,(365/AF$3+Safety_Stock/Avg_Dmd-Plan_Shelf)*Avg_Dmd*Std_Cost*AF$3,0)+Avg_Dmd*365/AF$3/2*Std_Cost*Inv_Cost+AF$3*Setup</f>
        <v>27309.882510878964</v>
      </c>
      <c r="AG25" s="12">
        <f>(Sell_Price-Std_Cost)*(1-$D25)*Lost_Sale_Fact*Avg_Dmd*365+NORMSINV($D25)*SQRT(Dmd_StdDev^2*Leadtime+LT_StdDev^2*Avg_Dmd^2)*Std_Cost*Inv_Cost+IF(365/AG$3+Safety_Stock/Avg_Dmd&gt;Plan_Shelf,(365/AG$3+Safety_Stock/Avg_Dmd-Plan_Shelf)*Avg_Dmd*Std_Cost*AG$3,0)+Avg_Dmd*365/AG$3/2*Std_Cost*Inv_Cost+AG$3*Setup</f>
        <v>27208.158372947928</v>
      </c>
      <c r="AH25" s="12">
        <f>(Sell_Price-Std_Cost)*(1-$D25)*Lost_Sale_Fact*Avg_Dmd*365+NORMSINV($D25)*SQRT(Dmd_StdDev^2*Leadtime+LT_StdDev^2*Avg_Dmd^2)*Std_Cost*Inv_Cost+IF(365/AH$3+Safety_Stock/Avg_Dmd&gt;Plan_Shelf,(365/AH$3+Safety_Stock/Avg_Dmd-Plan_Shelf)*Avg_Dmd*Std_Cost*AH$3,0)+Avg_Dmd*365/AH$3/2*Std_Cost*Inv_Cost+AH$3*Setup</f>
        <v>27123.215844212296</v>
      </c>
      <c r="AI25" s="12">
        <f>(Sell_Price-Std_Cost)*(1-$D25)*Lost_Sale_Fact*Avg_Dmd*365+NORMSINV($D25)*SQRT(Dmd_StdDev^2*Leadtime+LT_StdDev^2*Avg_Dmd^2)*Std_Cost*Inv_Cost+IF(365/AI$3+Safety_Stock/Avg_Dmd&gt;Plan_Shelf,(365/AI$3+Safety_Stock/Avg_Dmd-Plan_Shelf)*Avg_Dmd*Std_Cost*AI$3,0)+Avg_Dmd*365/AI$3/2*Std_Cost*Inv_Cost+AI$3*Setup</f>
        <v>27053.430897975741</v>
      </c>
      <c r="AJ25" s="12">
        <f>(Sell_Price-Std_Cost)*(1-$D25)*Lost_Sale_Fact*Avg_Dmd*365+NORMSINV($D25)*SQRT(Dmd_StdDev^2*Leadtime+LT_StdDev^2*Avg_Dmd^2)*Std_Cost*Inv_Cost+IF(365/AJ$3+Safety_Stock/Avg_Dmd&gt;Plan_Shelf,(365/AJ$3+Safety_Stock/Avg_Dmd-Plan_Shelf)*Avg_Dmd*Std_Cost*AJ$3,0)+Avg_Dmd*365/AJ$3/2*Std_Cost*Inv_Cost+AJ$3*Setup</f>
        <v>26997.382510878964</v>
      </c>
      <c r="AK25" s="12">
        <f>(Sell_Price-Std_Cost)*(1-$D25)*Lost_Sale_Fact*Avg_Dmd*365+NORMSINV($D25)*SQRT(Dmd_StdDev^2*Leadtime+LT_StdDev^2*Avg_Dmd^2)*Std_Cost*Inv_Cost+IF(365/AK$3+Safety_Stock/Avg_Dmd&gt;Plan_Shelf,(365/AK$3+Safety_Stock/Avg_Dmd-Plan_Shelf)*Avg_Dmd*Std_Cost*AK$3,0)+Avg_Dmd*365/AK$3/2*Std_Cost*Inv_Cost+AK$3*Setup</f>
        <v>26953.821904818356</v>
      </c>
      <c r="AL25" s="12">
        <f>(Sell_Price-Std_Cost)*(1-$D25)*Lost_Sale_Fact*Avg_Dmd*365+NORMSINV($D25)*SQRT(Dmd_StdDev^2*Leadtime+LT_StdDev^2*Avg_Dmd^2)*Std_Cost*Inv_Cost+IF(365/AL$3+Safety_Stock/Avg_Dmd&gt;Plan_Shelf,(365/AL$3+Safety_Stock/Avg_Dmd-Plan_Shelf)*Avg_Dmd*Std_Cost*AL$3,0)+Avg_Dmd*365/AL$3/2*Std_Cost*Inv_Cost+AL$3*Setup</f>
        <v>26921.647216761317</v>
      </c>
      <c r="AM25" s="12">
        <f>(Sell_Price-Std_Cost)*(1-$D25)*Lost_Sale_Fact*Avg_Dmd*365+NORMSINV($D25)*SQRT(Dmd_StdDev^2*Leadtime+LT_StdDev^2*Avg_Dmd^2)*Std_Cost*Inv_Cost+IF(365/AM$3+Safety_Stock/Avg_Dmd&gt;Plan_Shelf,(365/AM$3+Safety_Stock/Avg_Dmd-Plan_Shelf)*Avg_Dmd*Std_Cost*AM$3,0)+Avg_Dmd*365/AM$3/2*Std_Cost*Inv_Cost+AM$3*Setup</f>
        <v>26899.882510878964</v>
      </c>
      <c r="AN25" s="12">
        <f>(Sell_Price-Std_Cost)*(1-$D25)*Lost_Sale_Fact*Avg_Dmd*365+NORMSINV($D25)*SQRT(Dmd_StdDev^2*Leadtime+LT_StdDev^2*Avg_Dmd^2)*Std_Cost*Inv_Cost+IF(365/AN$3+Safety_Stock/Avg_Dmd&gt;Plan_Shelf,(365/AN$3+Safety_Stock/Avg_Dmd-Plan_Shelf)*Avg_Dmd*Std_Cost*AN$3,0)+Avg_Dmd*365/AN$3/2*Std_Cost*Inv_Cost+AN$3*Setup</f>
        <v>26887.660288656742</v>
      </c>
      <c r="AO25" s="12">
        <f>(Sell_Price-Std_Cost)*(1-$D25)*Lost_Sale_Fact*Avg_Dmd*365+NORMSINV($D25)*SQRT(Dmd_StdDev^2*Leadtime+LT_StdDev^2*Avg_Dmd^2)*Std_Cost*Inv_Cost+IF(365/AO$3+Safety_Stock/Avg_Dmd&gt;Plan_Shelf,(365/AO$3+Safety_Stock/Avg_Dmd-Plan_Shelf)*Avg_Dmd*Std_Cost*AO$3,0)+Avg_Dmd*365/AO$3/2*Std_Cost*Inv_Cost+AO$3*Setup</f>
        <v>26884.206835203287</v>
      </c>
      <c r="AP25" s="12">
        <f>(Sell_Price-Std_Cost)*(1-$D25)*Lost_Sale_Fact*Avg_Dmd*365+NORMSINV($D25)*SQRT(Dmd_StdDev^2*Leadtime+LT_StdDev^2*Avg_Dmd^2)*Std_Cost*Inv_Cost+IF(365/AP$3+Safety_Stock/Avg_Dmd&gt;Plan_Shelf,(365/AP$3+Safety_Stock/Avg_Dmd-Plan_Shelf)*Avg_Dmd*Std_Cost*AP$3,0)+Avg_Dmd*365/AP$3/2*Std_Cost*Inv_Cost+AP$3*Setup</f>
        <v>26888.829879300018</v>
      </c>
      <c r="AQ25" s="12">
        <f>(Sell_Price-Std_Cost)*(1-$D25)*Lost_Sale_Fact*Avg_Dmd*365+NORMSINV($D25)*SQRT(Dmd_StdDev^2*Leadtime+LT_StdDev^2*Avg_Dmd^2)*Std_Cost*Inv_Cost+IF(365/AQ$3+Safety_Stock/Avg_Dmd&gt;Plan_Shelf,(365/AQ$3+Safety_Stock/Avg_Dmd-Plan_Shelf)*Avg_Dmd*Std_Cost*AQ$3,0)+Avg_Dmd*365/AQ$3/2*Std_Cost*Inv_Cost+AQ$3*Setup</f>
        <v>26900.908151904605</v>
      </c>
      <c r="AR25" s="12">
        <f>(Sell_Price-Std_Cost)*(1-$D25)*Lost_Sale_Fact*Avg_Dmd*365+NORMSINV($D25)*SQRT(Dmd_StdDev^2*Leadtime+LT_StdDev^2*Avg_Dmd^2)*Std_Cost*Inv_Cost+IF(365/AR$3+Safety_Stock/Avg_Dmd&gt;Plan_Shelf,(365/AR$3+Safety_Stock/Avg_Dmd-Plan_Shelf)*Avg_Dmd*Std_Cost*AR$3,0)+Avg_Dmd*365/AR$3/2*Std_Cost*Inv_Cost+AR$3*Setup</f>
        <v>26919.882510878964</v>
      </c>
      <c r="AS25" s="12">
        <f>(Sell_Price-Std_Cost)*(1-$D25)*Lost_Sale_Fact*Avg_Dmd*365+NORMSINV($D25)*SQRT(Dmd_StdDev^2*Leadtime+LT_StdDev^2*Avg_Dmd^2)*Std_Cost*Inv_Cost+IF(365/AS$3+Safety_Stock/Avg_Dmd&gt;Plan_Shelf,(365/AS$3+Safety_Stock/Avg_Dmd-Plan_Shelf)*Avg_Dmd*Std_Cost*AS$3,0)+Avg_Dmd*365/AS$3/2*Std_Cost*Inv_Cost+AS$3*Setup</f>
        <v>26945.2483645375</v>
      </c>
      <c r="AT25" s="12">
        <f>(Sell_Price-Std_Cost)*(1-$D25)*Lost_Sale_Fact*Avg_Dmd*365+NORMSINV($D25)*SQRT(Dmd_StdDev^2*Leadtime+LT_StdDev^2*Avg_Dmd^2)*Std_Cost*Inv_Cost+IF(365/AT$3+Safety_Stock/Avg_Dmd&gt;Plan_Shelf,(365/AT$3+Safety_Stock/Avg_Dmd-Plan_Shelf)*Avg_Dmd*Std_Cost*AT$3,0)+Avg_Dmd*365/AT$3/2*Std_Cost*Inv_Cost+AT$3*Setup</f>
        <v>26976.549177545632</v>
      </c>
      <c r="AU25" s="12">
        <f>(Sell_Price-Std_Cost)*(1-$D25)*Lost_Sale_Fact*Avg_Dmd*365+NORMSINV($D25)*SQRT(Dmd_StdDev^2*Leadtime+LT_StdDev^2*Avg_Dmd^2)*Std_Cost*Inv_Cost+IF(365/AU$3+Safety_Stock/Avg_Dmd&gt;Plan_Shelf,(365/AU$3+Safety_Stock/Avg_Dmd-Plan_Shelf)*Avg_Dmd*Std_Cost*AU$3,0)+Avg_Dmd*365/AU$3/2*Std_Cost*Inv_Cost+AU$3*Setup</f>
        <v>27013.370882971987</v>
      </c>
      <c r="AV25" s="12">
        <f>(Sell_Price-Std_Cost)*(1-$D25)*Lost_Sale_Fact*Avg_Dmd*365+NORMSINV($D25)*SQRT(Dmd_StdDev^2*Leadtime+LT_StdDev^2*Avg_Dmd^2)*Std_Cost*Inv_Cost+IF(365/AV$3+Safety_Stock/Avg_Dmd&gt;Plan_Shelf,(365/AV$3+Safety_Stock/Avg_Dmd-Plan_Shelf)*Avg_Dmd*Std_Cost*AV$3,0)+Avg_Dmd*365/AV$3/2*Std_Cost*Inv_Cost+AV$3*Setup</f>
        <v>27055.337056333508</v>
      </c>
      <c r="AW25" s="12">
        <f>(Sell_Price-Std_Cost)*(1-$D25)*Lost_Sale_Fact*Avg_Dmd*365+NORMSINV($D25)*SQRT(Dmd_StdDev^2*Leadtime+LT_StdDev^2*Avg_Dmd^2)*Std_Cost*Inv_Cost+IF(365/AW$3+Safety_Stock/Avg_Dmd&gt;Plan_Shelf,(365/AW$3+Safety_Stock/Avg_Dmd-Plan_Shelf)*Avg_Dmd*Std_Cost*AW$3,0)+Avg_Dmd*365/AW$3/2*Std_Cost*Inv_Cost+AW$3*Setup</f>
        <v>27102.104733101187</v>
      </c>
      <c r="AX25" s="12">
        <f>(Sell_Price-Std_Cost)*(1-$D25)*Lost_Sale_Fact*Avg_Dmd*365+NORMSINV($D25)*SQRT(Dmd_StdDev^2*Leadtime+LT_StdDev^2*Avg_Dmd^2)*Std_Cost*Inv_Cost+IF(365/AX$3+Safety_Stock/Avg_Dmd&gt;Plan_Shelf,(365/AX$3+Safety_Stock/Avg_Dmd-Plan_Shelf)*Avg_Dmd*Std_Cost*AX$3,0)+Avg_Dmd*365/AX$3/2*Std_Cost*Inv_Cost+AX$3*Setup</f>
        <v>27153.360771748528</v>
      </c>
      <c r="AY25" s="12">
        <f>(Sell_Price-Std_Cost)*(1-$D25)*Lost_Sale_Fact*Avg_Dmd*365+NORMSINV($D25)*SQRT(Dmd_StdDev^2*Leadtime+LT_StdDev^2*Avg_Dmd^2)*Std_Cost*Inv_Cost+IF(365/AY$3+Safety_Stock/Avg_Dmd&gt;Plan_Shelf,(365/AY$3+Safety_Stock/Avg_Dmd-Plan_Shelf)*Avg_Dmd*Std_Cost*AY$3,0)+Avg_Dmd*365/AY$3/2*Std_Cost*Inv_Cost+AY$3*Setup</f>
        <v>27208.818681091732</v>
      </c>
      <c r="AZ25" s="12">
        <f>(Sell_Price-Std_Cost)*(1-$D25)*Lost_Sale_Fact*Avg_Dmd*365+NORMSINV($D25)*SQRT(Dmd_StdDev^2*Leadtime+LT_StdDev^2*Avg_Dmd^2)*Std_Cost*Inv_Cost+IF(365/AZ$3+Safety_Stock/Avg_Dmd&gt;Plan_Shelf,(365/AZ$3+Safety_Stock/Avg_Dmd-Plan_Shelf)*Avg_Dmd*Std_Cost*AZ$3,0)+Avg_Dmd*365/AZ$3/2*Std_Cost*Inv_Cost+AZ$3*Setup</f>
        <v>27268.215844212296</v>
      </c>
      <c r="BA25" s="12">
        <f>(Sell_Price-Std_Cost)*(1-$D25)*Lost_Sale_Fact*Avg_Dmd*365+NORMSINV($D25)*SQRT(Dmd_StdDev^2*Leadtime+LT_StdDev^2*Avg_Dmd^2)*Std_Cost*Inv_Cost+IF(365/BA$3+Safety_Stock/Avg_Dmd&gt;Plan_Shelf,(365/BA$3+Safety_Stock/Avg_Dmd-Plan_Shelf)*Avg_Dmd*Std_Cost*BA$3,0)+Avg_Dmd*365/BA$3/2*Std_Cost*Inv_Cost+BA$3*Setup</f>
        <v>27331.311082307537</v>
      </c>
      <c r="BB25" s="12">
        <f>(Sell_Price-Std_Cost)*(1-$D25)*Lost_Sale_Fact*Avg_Dmd*365+NORMSINV($D25)*SQRT(Dmd_StdDev^2*Leadtime+LT_StdDev^2*Avg_Dmd^2)*Std_Cost*Inv_Cost+IF(365/BB$3+Safety_Stock/Avg_Dmd&gt;Plan_Shelf,(365/BB$3+Safety_Stock/Avg_Dmd-Plan_Shelf)*Avg_Dmd*Std_Cost*BB$3,0)+Avg_Dmd*365/BB$3/2*Std_Cost*Inv_Cost+BB$3*Setup</f>
        <v>27397.882510878964</v>
      </c>
      <c r="BC25" s="12">
        <f>(Sell_Price-Std_Cost)*(1-$D25)*Lost_Sale_Fact*Avg_Dmd*365+NORMSINV($D25)*SQRT(Dmd_StdDev^2*Leadtime+LT_StdDev^2*Avg_Dmd^2)*Std_Cost*Inv_Cost+IF(365/BC$3+Safety_Stock/Avg_Dmd&gt;Plan_Shelf,(365/BC$3+Safety_Stock/Avg_Dmd-Plan_Shelf)*Avg_Dmd*Std_Cost*BC$3,0)+Avg_Dmd*365/BC$3/2*Std_Cost*Inv_Cost+BC$3*Setup</f>
        <v>27467.725648133866</v>
      </c>
      <c r="BD25" s="12">
        <f>(Sell_Price-Std_Cost)*(1-$D25)*Lost_Sale_Fact*Avg_Dmd*365+NORMSINV($D25)*SQRT(Dmd_StdDev^2*Leadtime+LT_StdDev^2*Avg_Dmd^2)*Std_Cost*Inv_Cost+IF(365/BD$3+Safety_Stock/Avg_Dmd&gt;Plan_Shelf,(365/BD$3+Safety_Stock/Avg_Dmd-Plan_Shelf)*Avg_Dmd*Std_Cost*BD$3,0)+Avg_Dmd*365/BD$3/2*Std_Cost*Inv_Cost+BD$3*Setup</f>
        <v>27540.651741648195</v>
      </c>
      <c r="BE25" s="12">
        <f>(Sell_Price-Std_Cost)*(1-$D25)*Lost_Sale_Fact*Avg_Dmd*365+NORMSINV($D25)*SQRT(Dmd_StdDev^2*Leadtime+LT_StdDev^2*Avg_Dmd^2)*Std_Cost*Inv_Cost+IF(365/BE$3+Safety_Stock/Avg_Dmd&gt;Plan_Shelf,(365/BE$3+Safety_Stock/Avg_Dmd-Plan_Shelf)*Avg_Dmd*Std_Cost*BE$3,0)+Avg_Dmd*365/BE$3/2*Std_Cost*Inv_Cost+BE$3*Setup</f>
        <v>27616.48628446387</v>
      </c>
      <c r="BF25" s="12">
        <f>(Sell_Price-Std_Cost)*(1-$D25)*Lost_Sale_Fact*Avg_Dmd*365+NORMSINV($D25)*SQRT(Dmd_StdDev^2*Leadtime+LT_StdDev^2*Avg_Dmd^2)*Std_Cost*Inv_Cost+IF(365/BF$3+Safety_Stock/Avg_Dmd&gt;Plan_Shelf,(365/BF$3+Safety_Stock/Avg_Dmd-Plan_Shelf)*Avg_Dmd*Std_Cost*BF$3,0)+Avg_Dmd*365/BF$3/2*Std_Cost*Inv_Cost+BF$3*Setup</f>
        <v>27695.06769606415</v>
      </c>
      <c r="BG25" s="12">
        <f>(Sell_Price-Std_Cost)*(1-$D25)*Lost_Sale_Fact*Avg_Dmd*365+NORMSINV($D25)*SQRT(Dmd_StdDev^2*Leadtime+LT_StdDev^2*Avg_Dmd^2)*Std_Cost*Inv_Cost+IF(365/BG$3+Safety_Stock/Avg_Dmd&gt;Plan_Shelf,(365/BG$3+Safety_Stock/Avg_Dmd-Plan_Shelf)*Avg_Dmd*Std_Cost*BG$3,0)+Avg_Dmd*365/BG$3/2*Std_Cost*Inv_Cost+BG$3*Setup</f>
        <v>27776.2461472426</v>
      </c>
      <c r="BH25" s="12">
        <f>(Sell_Price-Std_Cost)*(1-$D25)*Lost_Sale_Fact*Avg_Dmd*365+NORMSINV($D25)*SQRT(Dmd_StdDev^2*Leadtime+LT_StdDev^2*Avg_Dmd^2)*Std_Cost*Inv_Cost+IF(365/BH$3+Safety_Stock/Avg_Dmd&gt;Plan_Shelf,(365/BH$3+Safety_Stock/Avg_Dmd-Plan_Shelf)*Avg_Dmd*Std_Cost*BH$3,0)+Avg_Dmd*365/BH$3/2*Std_Cost*Inv_Cost+BH$3*Setup</f>
        <v>27859.882510878964</v>
      </c>
      <c r="BI25" s="12">
        <f>(Sell_Price-Std_Cost)*(1-$D25)*Lost_Sale_Fact*Avg_Dmd*365+NORMSINV($D25)*SQRT(Dmd_StdDev^2*Leadtime+LT_StdDev^2*Avg_Dmd^2)*Std_Cost*Inv_Cost+IF(365/BI$3+Safety_Stock/Avg_Dmd&gt;Plan_Shelf,(365/BI$3+Safety_Stock/Avg_Dmd-Plan_Shelf)*Avg_Dmd*Std_Cost*BI$3,0)+Avg_Dmd*365/BI$3/2*Std_Cost*Inv_Cost+BI$3*Setup</f>
        <v>27945.847423159667</v>
      </c>
      <c r="BJ25" s="12">
        <f>(Sell_Price-Std_Cost)*(1-$D25)*Lost_Sale_Fact*Avg_Dmd*365+NORMSINV($D25)*SQRT(Dmd_StdDev^2*Leadtime+LT_StdDev^2*Avg_Dmd^2)*Std_Cost*Inv_Cost+IF(365/BJ$3+Safety_Stock/Avg_Dmd&gt;Plan_Shelf,(365/BJ$3+Safety_Stock/Avg_Dmd-Plan_Shelf)*Avg_Dmd*Std_Cost*BJ$3,0)+Avg_Dmd*365/BJ$3/2*Std_Cost*Inv_Cost+BJ$3*Setup</f>
        <v>28034.020441913446</v>
      </c>
      <c r="BK25" s="12">
        <f>(Sell_Price-Std_Cost)*(1-$D25)*Lost_Sale_Fact*Avg_Dmd*365+NORMSINV($D25)*SQRT(Dmd_StdDev^2*Leadtime+LT_StdDev^2*Avg_Dmd^2)*Std_Cost*Inv_Cost+IF(365/BK$3+Safety_Stock/Avg_Dmd&gt;Plan_Shelf,(365/BK$3+Safety_Stock/Avg_Dmd-Plan_Shelf)*Avg_Dmd*Std_Cost*BK$3,0)+Avg_Dmd*365/BK$3/2*Std_Cost*Inv_Cost+BK$3*Setup</f>
        <v>28124.289290539982</v>
      </c>
      <c r="BL25" s="12">
        <f>(Sell_Price-Std_Cost)*(1-$D25)*Lost_Sale_Fact*Avg_Dmd*365+NORMSINV($D25)*SQRT(Dmd_StdDev^2*Leadtime+LT_StdDev^2*Avg_Dmd^2)*Std_Cost*Inv_Cost+IF(365/BL$3+Safety_Stock/Avg_Dmd&gt;Plan_Shelf,(365/BL$3+Safety_Stock/Avg_Dmd-Plan_Shelf)*Avg_Dmd*Std_Cost*BL$3,0)+Avg_Dmd*365/BL$3/2*Std_Cost*Inv_Cost+BL$3*Setup</f>
        <v>28216.549177545632</v>
      </c>
      <c r="BM25" s="12">
        <f>(Sell_Price-Std_Cost)*(1-$D25)*Lost_Sale_Fact*Avg_Dmd*365+NORMSINV($D25)*SQRT(Dmd_StdDev^2*Leadtime+LT_StdDev^2*Avg_Dmd^2)*Std_Cost*Inv_Cost+IF(365/BM$3+Safety_Stock/Avg_Dmd&gt;Plan_Shelf,(365/BM$3+Safety_Stock/Avg_Dmd-Plan_Shelf)*Avg_Dmd*Std_Cost*BM$3,0)+Avg_Dmd*365/BM$3/2*Std_Cost*Inv_Cost+BM$3*Setup</f>
        <v>28310.702183010111</v>
      </c>
      <c r="BN25" s="12">
        <f>(Sell_Price-Std_Cost)*(1-$D25)*Lost_Sale_Fact*Avg_Dmd*365+NORMSINV($D25)*SQRT(Dmd_StdDev^2*Leadtime+LT_StdDev^2*Avg_Dmd^2)*Std_Cost*Inv_Cost+IF(365/BN$3+Safety_Stock/Avg_Dmd&gt;Plan_Shelf,(365/BN$3+Safety_Stock/Avg_Dmd-Plan_Shelf)*Avg_Dmd*Std_Cost*BN$3,0)+Avg_Dmd*365/BN$3/2*Std_Cost*Inv_Cost+BN$3*Setup</f>
        <v>28406.656704427351</v>
      </c>
      <c r="BO25" s="12">
        <f>(Sell_Price-Std_Cost)*(1-$D25)*Lost_Sale_Fact*Avg_Dmd*365+NORMSINV($D25)*SQRT(Dmd_StdDev^2*Leadtime+LT_StdDev^2*Avg_Dmd^2)*Std_Cost*Inv_Cost+IF(365/BO$3+Safety_Stock/Avg_Dmd&gt;Plan_Shelf,(365/BO$3+Safety_Stock/Avg_Dmd-Plan_Shelf)*Avg_Dmd*Std_Cost*BO$3,0)+Avg_Dmd*365/BO$3/2*Std_Cost*Inv_Cost+BO$3*Setup</f>
        <v>28504.326955323409</v>
      </c>
      <c r="BP25" s="12">
        <f>(Sell_Price-Std_Cost)*(1-$D25)*Lost_Sale_Fact*Avg_Dmd*365+NORMSINV($D25)*SQRT(Dmd_StdDev^2*Leadtime+LT_StdDev^2*Avg_Dmd^2)*Std_Cost*Inv_Cost+IF(365/BP$3+Safety_Stock/Avg_Dmd&gt;Plan_Shelf,(365/BP$3+Safety_Stock/Avg_Dmd-Plan_Shelf)*Avg_Dmd*Std_Cost*BP$3,0)+Avg_Dmd*365/BP$3/2*Std_Cost*Inv_Cost+BP$3*Setup</f>
        <v>28603.632510878964</v>
      </c>
      <c r="BQ25" s="12">
        <f>(Sell_Price-Std_Cost)*(1-$D25)*Lost_Sale_Fact*Avg_Dmd*365+NORMSINV($D25)*SQRT(Dmd_StdDev^2*Leadtime+LT_StdDev^2*Avg_Dmd^2)*Std_Cost*Inv_Cost+IF(365/BQ$3+Safety_Stock/Avg_Dmd&gt;Plan_Shelf,(365/BQ$3+Safety_Stock/Avg_Dmd-Plan_Shelf)*Avg_Dmd*Std_Cost*BQ$3,0)+Avg_Dmd*365/BQ$3/2*Std_Cost*Inv_Cost+BQ$3*Setup</f>
        <v>28704.497895494347</v>
      </c>
      <c r="BR25" s="12">
        <f>(Sell_Price-Std_Cost)*(1-$D25)*Lost_Sale_Fact*Avg_Dmd*365+NORMSINV($D25)*SQRT(Dmd_StdDev^2*Leadtime+LT_StdDev^2*Avg_Dmd^2)*Std_Cost*Inv_Cost+IF(365/BR$3+Safety_Stock/Avg_Dmd&gt;Plan_Shelf,(365/BR$3+Safety_Stock/Avg_Dmd-Plan_Shelf)*Avg_Dmd*Std_Cost*BR$3,0)+Avg_Dmd*365/BR$3/2*Std_Cost*Inv_Cost+BR$3*Setup</f>
        <v>28806.85220784866</v>
      </c>
      <c r="BS25" s="12">
        <f>(Sell_Price-Std_Cost)*(1-$D25)*Lost_Sale_Fact*Avg_Dmd*365+NORMSINV($D25)*SQRT(Dmd_StdDev^2*Leadtime+LT_StdDev^2*Avg_Dmd^2)*Std_Cost*Inv_Cost+IF(365/BS$3+Safety_Stock/Avg_Dmd&gt;Plan_Shelf,(365/BS$3+Safety_Stock/Avg_Dmd-Plan_Shelf)*Avg_Dmd*Std_Cost*BS$3,0)+Avg_Dmd*365/BS$3/2*Std_Cost*Inv_Cost+BS$3*Setup</f>
        <v>28910.62877953568</v>
      </c>
      <c r="BT25" s="12">
        <f>(Sell_Price-Std_Cost)*(1-$D25)*Lost_Sale_Fact*Avg_Dmd*365+NORMSINV($D25)*SQRT(Dmd_StdDev^2*Leadtime+LT_StdDev^2*Avg_Dmd^2)*Std_Cost*Inv_Cost+IF(365/BT$3+Safety_Stock/Avg_Dmd&gt;Plan_Shelf,(365/BT$3+Safety_Stock/Avg_Dmd-Plan_Shelf)*Avg_Dmd*Std_Cost*BT$3,0)+Avg_Dmd*365/BT$3/2*Std_Cost*Inv_Cost+BT$3*Setup</f>
        <v>29015.764863820139</v>
      </c>
      <c r="BU25" s="12">
        <f>(Sell_Price-Std_Cost)*(1-$D25)*Lost_Sale_Fact*Avg_Dmd*365+NORMSINV($D25)*SQRT(Dmd_StdDev^2*Leadtime+LT_StdDev^2*Avg_Dmd^2)*Std_Cost*Inv_Cost+IF(365/BU$3+Safety_Stock/Avg_Dmd&gt;Plan_Shelf,(365/BU$3+Safety_Stock/Avg_Dmd-Plan_Shelf)*Avg_Dmd*Std_Cost*BU$3,0)+Avg_Dmd*365/BU$3/2*Std_Cost*Inv_Cost+BU$3*Setup</f>
        <v>29122.201351458672</v>
      </c>
      <c r="BV25" s="12">
        <f>(Sell_Price-Std_Cost)*(1-$D25)*Lost_Sale_Fact*Avg_Dmd*365+NORMSINV($D25)*SQRT(Dmd_StdDev^2*Leadtime+LT_StdDev^2*Avg_Dmd^2)*Std_Cost*Inv_Cost+IF(365/BV$3+Safety_Stock/Avg_Dmd&gt;Plan_Shelf,(365/BV$3+Safety_Stock/Avg_Dmd-Plan_Shelf)*Avg_Dmd*Std_Cost*BV$3,0)+Avg_Dmd*365/BV$3/2*Std_Cost*Inv_Cost+BV$3*Setup</f>
        <v>29229.882510878964</v>
      </c>
      <c r="BW25" s="12">
        <f>(Sell_Price-Std_Cost)*(1-$D25)*Lost_Sale_Fact*Avg_Dmd*365+NORMSINV($D25)*SQRT(Dmd_StdDev^2*Leadtime+LT_StdDev^2*Avg_Dmd^2)*Std_Cost*Inv_Cost+IF(365/BW$3+Safety_Stock/Avg_Dmd&gt;Plan_Shelf,(365/BW$3+Safety_Stock/Avg_Dmd-Plan_Shelf)*Avg_Dmd*Std_Cost*BW$3,0)+Avg_Dmd*365/BW$3/2*Std_Cost*Inv_Cost+BW$3*Setup</f>
        <v>29338.755750315584</v>
      </c>
      <c r="BX25" s="12">
        <f>(Sell_Price-Std_Cost)*(1-$D25)*Lost_Sale_Fact*Avg_Dmd*365+NORMSINV($D25)*SQRT(Dmd_StdDev^2*Leadtime+LT_StdDev^2*Avg_Dmd^2)*Std_Cost*Inv_Cost+IF(365/BX$3+Safety_Stock/Avg_Dmd&gt;Plan_Shelf,(365/BX$3+Safety_Stock/Avg_Dmd-Plan_Shelf)*Avg_Dmd*Std_Cost*BX$3,0)+Avg_Dmd*365/BX$3/2*Std_Cost*Inv_Cost+BX$3*Setup</f>
        <v>29448.771399767851</v>
      </c>
      <c r="BY25" s="12">
        <f>(Sell_Price-Std_Cost)*(1-$D25)*Lost_Sale_Fact*Avg_Dmd*365+NORMSINV($D25)*SQRT(Dmd_StdDev^2*Leadtime+LT_StdDev^2*Avg_Dmd^2)*Std_Cost*Inv_Cost+IF(365/BY$3+Safety_Stock/Avg_Dmd&gt;Plan_Shelf,(365/BY$3+Safety_Stock/Avg_Dmd-Plan_Shelf)*Avg_Dmd*Std_Cost*BY$3,0)+Avg_Dmd*365/BY$3/2*Std_Cost*Inv_Cost+BY$3*Setup</f>
        <v>29559.882510878964</v>
      </c>
      <c r="BZ25" s="12">
        <f>(Sell_Price-Std_Cost)*(1-$D25)*Lost_Sale_Fact*Avg_Dmd*365+NORMSINV($D25)*SQRT(Dmd_StdDev^2*Leadtime+LT_StdDev^2*Avg_Dmd^2)*Std_Cost*Inv_Cost+IF(365/BZ$3+Safety_Stock/Avg_Dmd&gt;Plan_Shelf,(365/BZ$3+Safety_Stock/Avg_Dmd-Plan_Shelf)*Avg_Dmd*Std_Cost*BZ$3,0)+Avg_Dmd*365/BZ$3/2*Std_Cost*Inv_Cost+BZ$3*Setup</f>
        <v>29672.044673041128</v>
      </c>
      <c r="CA25" s="12">
        <f>(Sell_Price-Std_Cost)*(1-$D25)*Lost_Sale_Fact*Avg_Dmd*365+NORMSINV($D25)*SQRT(Dmd_StdDev^2*Leadtime+LT_StdDev^2*Avg_Dmd^2)*Std_Cost*Inv_Cost+IF(365/CA$3+Safety_Stock/Avg_Dmd&gt;Plan_Shelf,(365/CA$3+Safety_Stock/Avg_Dmd-Plan_Shelf)*Avg_Dmd*Std_Cost*CA$3,0)+Avg_Dmd*365/CA$3/2*Std_Cost*Inv_Cost+CA$3*Setup</f>
        <v>29785.215844212296</v>
      </c>
      <c r="CB25" s="12">
        <f>(Sell_Price-Std_Cost)*(1-$D25)*Lost_Sale_Fact*Avg_Dmd*365+NORMSINV($D25)*SQRT(Dmd_StdDev^2*Leadtime+LT_StdDev^2*Avg_Dmd^2)*Std_Cost*Inv_Cost+IF(365/CB$3+Safety_Stock/Avg_Dmd&gt;Plan_Shelf,(365/CB$3+Safety_Stock/Avg_Dmd-Plan_Shelf)*Avg_Dmd*Std_Cost*CB$3,0)+Avg_Dmd*365/CB$3/2*Std_Cost*Inv_Cost+CB$3*Setup</f>
        <v>29899.356195089491</v>
      </c>
      <c r="CC25" s="12">
        <f>(Sell_Price-Std_Cost)*(1-$D25)*Lost_Sale_Fact*Avg_Dmd*365+NORMSINV($D25)*SQRT(Dmd_StdDev^2*Leadtime+LT_StdDev^2*Avg_Dmd^2)*Std_Cost*Inv_Cost+IF(365/CC$3+Safety_Stock/Avg_Dmd&gt;Plan_Shelf,(365/CC$3+Safety_Stock/Avg_Dmd-Plan_Shelf)*Avg_Dmd*Std_Cost*CC$3,0)+Avg_Dmd*365/CC$3/2*Std_Cost*Inv_Cost+CC$3*Setup</f>
        <v>30014.42796542442</v>
      </c>
      <c r="CD25" s="12">
        <f>(Sell_Price-Std_Cost)*(1-$D25)*Lost_Sale_Fact*Avg_Dmd*365+NORMSINV($D25)*SQRT(Dmd_StdDev^2*Leadtime+LT_StdDev^2*Avg_Dmd^2)*Std_Cost*Inv_Cost+IF(365/CD$3+Safety_Stock/Avg_Dmd&gt;Plan_Shelf,(365/CD$3+Safety_Stock/Avg_Dmd-Plan_Shelf)*Avg_Dmd*Std_Cost*CD$3,0)+Avg_Dmd*365/CD$3/2*Std_Cost*Inv_Cost+CD$3*Setup</f>
        <v>30130.395331391785</v>
      </c>
      <c r="CE25" s="12">
        <f>(Sell_Price-Std_Cost)*(1-$D25)*Lost_Sale_Fact*Avg_Dmd*365+NORMSINV($D25)*SQRT(Dmd_StdDev^2*Leadtime+LT_StdDev^2*Avg_Dmd^2)*Std_Cost*Inv_Cost+IF(365/CE$3+Safety_Stock/Avg_Dmd&gt;Plan_Shelf,(365/CE$3+Safety_Stock/Avg_Dmd-Plan_Shelf)*Avg_Dmd*Std_Cost*CE$3,0)+Avg_Dmd*365/CE$3/2*Std_Cost*Inv_Cost+CE$3*Setup</f>
        <v>30247.224283030864</v>
      </c>
      <c r="CF25" s="12">
        <f>(Sell_Price-Std_Cost)*(1-$D25)*Lost_Sale_Fact*Avg_Dmd*365+NORMSINV($D25)*SQRT(Dmd_StdDev^2*Leadtime+LT_StdDev^2*Avg_Dmd^2)*Std_Cost*Inv_Cost+IF(365/CF$3+Safety_Stock/Avg_Dmd&gt;Plan_Shelf,(365/CF$3+Safety_Stock/Avg_Dmd-Plan_Shelf)*Avg_Dmd*Std_Cost*CF$3,0)+Avg_Dmd*365/CF$3/2*Std_Cost*Inv_Cost+CF$3*Setup</f>
        <v>30364.882510878964</v>
      </c>
      <c r="CG25" s="12">
        <f>(Sell_Price-Std_Cost)*(1-$D25)*Lost_Sale_Fact*Avg_Dmd*365+NORMSINV($D25)*SQRT(Dmd_StdDev^2*Leadtime+LT_StdDev^2*Avg_Dmd^2)*Std_Cost*Inv_Cost+IF(365/CG$3+Safety_Stock/Avg_Dmd&gt;Plan_Shelf,(365/CG$3+Safety_Stock/Avg_Dmd-Plan_Shelf)*Avg_Dmd*Std_Cost*CG$3,0)+Avg_Dmd*365/CG$3/2*Std_Cost*Inv_Cost+CG$3*Setup</f>
        <v>30483.339301002419</v>
      </c>
      <c r="CH25" s="12">
        <f>(Sell_Price-Std_Cost)*(1-$D25)*Lost_Sale_Fact*Avg_Dmd*365+NORMSINV($D25)*SQRT(Dmd_StdDev^2*Leadtime+LT_StdDev^2*Avg_Dmd^2)*Std_Cost*Inv_Cost+IF(365/CH$3+Safety_Stock/Avg_Dmd&gt;Plan_Shelf,(365/CH$3+Safety_Stock/Avg_Dmd-Plan_Shelf)*Avg_Dmd*Std_Cost*CH$3,0)+Avg_Dmd*365/CH$3/2*Std_Cost*Inv_Cost+CH$3*Setup</f>
        <v>30602.565437708232</v>
      </c>
      <c r="CI25" s="12">
        <f>(Sell_Price-Std_Cost)*(1-$D25)*Lost_Sale_Fact*Avg_Dmd*365+NORMSINV($D25)*SQRT(Dmd_StdDev^2*Leadtime+LT_StdDev^2*Avg_Dmd^2)*Std_Cost*Inv_Cost+IF(365/CI$3+Safety_Stock/Avg_Dmd&gt;Plan_Shelf,(365/CI$3+Safety_Stock/Avg_Dmd-Plan_Shelf)*Avg_Dmd*Std_Cost*CI$3,0)+Avg_Dmd*365/CI$3/2*Std_Cost*Inv_Cost+CI$3*Setup</f>
        <v>30722.533113288602</v>
      </c>
      <c r="CJ25" s="12">
        <f>(Sell_Price-Std_Cost)*(1-$D25)*Lost_Sale_Fact*Avg_Dmd*365+NORMSINV($D25)*SQRT(Dmd_StdDev^2*Leadtime+LT_StdDev^2*Avg_Dmd^2)*Std_Cost*Inv_Cost+IF(365/CJ$3+Safety_Stock/Avg_Dmd&gt;Plan_Shelf,(365/CJ$3+Safety_Stock/Avg_Dmd-Plan_Shelf)*Avg_Dmd*Std_Cost*CJ$3,0)+Avg_Dmd*365/CJ$3/2*Std_Cost*Inv_Cost+CJ$3*Setup</f>
        <v>30843.215844212296</v>
      </c>
      <c r="CK25" s="12">
        <f>(Sell_Price-Std_Cost)*(1-$D25)*Lost_Sale_Fact*Avg_Dmd*365+NORMSINV($D25)*SQRT(Dmd_StdDev^2*Leadtime+LT_StdDev^2*Avg_Dmd^2)*Std_Cost*Inv_Cost+IF(365/CK$3+Safety_Stock/Avg_Dmd&gt;Plan_Shelf,(365/CK$3+Safety_Stock/Avg_Dmd-Plan_Shelf)*Avg_Dmd*Std_Cost*CK$3,0)+Avg_Dmd*365/CK$3/2*Std_Cost*Inv_Cost+CK$3*Setup</f>
        <v>30964.588393231905</v>
      </c>
      <c r="CL25" s="12">
        <f>(Sell_Price-Std_Cost)*(1-$D25)*Lost_Sale_Fact*Avg_Dmd*365+NORMSINV($D25)*SQRT(Dmd_StdDev^2*Leadtime+LT_StdDev^2*Avg_Dmd^2)*Std_Cost*Inv_Cost+IF(365/CL$3+Safety_Stock/Avg_Dmd&gt;Plan_Shelf,(365/CL$3+Safety_Stock/Avg_Dmd-Plan_Shelf)*Avg_Dmd*Std_Cost*CL$3,0)+Avg_Dmd*365/CL$3/2*Std_Cost*Inv_Cost+CL$3*Setup</f>
        <v>31086.626696925476</v>
      </c>
      <c r="CM25" s="12">
        <f>(Sell_Price-Std_Cost)*(1-$D25)*Lost_Sale_Fact*Avg_Dmd*365+NORMSINV($D25)*SQRT(Dmd_StdDev^2*Leadtime+LT_StdDev^2*Avg_Dmd^2)*Std_Cost*Inv_Cost+IF(365/CM$3+Safety_Stock/Avg_Dmd&gt;Plan_Shelf,(365/CM$3+Safety_Stock/Avg_Dmd-Plan_Shelf)*Avg_Dmd*Std_Cost*CM$3,0)+Avg_Dmd*365/CM$3/2*Std_Cost*Inv_Cost+CM$3*Setup</f>
        <v>31209.307798235284</v>
      </c>
      <c r="CN25" s="12">
        <f>(Sell_Price-Std_Cost)*(1-$D25)*Lost_Sale_Fact*Avg_Dmd*365+NORMSINV($D25)*SQRT(Dmd_StdDev^2*Leadtime+LT_StdDev^2*Avg_Dmd^2)*Std_Cost*Inv_Cost+IF(365/CN$3+Safety_Stock/Avg_Dmd&gt;Plan_Shelf,(365/CN$3+Safety_Stock/Avg_Dmd-Plan_Shelf)*Avg_Dmd*Std_Cost*CN$3,0)+Avg_Dmd*365/CN$3/2*Std_Cost*Inv_Cost+CN$3*Setup</f>
        <v>31332.609783606236</v>
      </c>
      <c r="CO25" s="12">
        <f>(Sell_Price-Std_Cost)*(1-$D25)*Lost_Sale_Fact*Avg_Dmd*365+NORMSINV($D25)*SQRT(Dmd_StdDev^2*Leadtime+LT_StdDev^2*Avg_Dmd^2)*Std_Cost*Inv_Cost+IF(365/CO$3+Safety_Stock/Avg_Dmd&gt;Plan_Shelf,(365/CO$3+Safety_Stock/Avg_Dmd-Plan_Shelf)*Avg_Dmd*Std_Cost*CO$3,0)+Avg_Dmd*365/CO$3/2*Std_Cost*Inv_Cost+CO$3*Setup</f>
        <v>31456.51172436211</v>
      </c>
      <c r="CP25" s="12">
        <f>(Sell_Price-Std_Cost)*(1-$D25)*Lost_Sale_Fact*Avg_Dmd*365+NORMSINV($D25)*SQRT(Dmd_StdDev^2*Leadtime+LT_StdDev^2*Avg_Dmd^2)*Std_Cost*Inv_Cost+IF(365/CP$3+Safety_Stock/Avg_Dmd&gt;Plan_Shelf,(365/CP$3+Safety_Stock/Avg_Dmd-Plan_Shelf)*Avg_Dmd*Std_Cost*CP$3,0)+Avg_Dmd*365/CP$3/2*Std_Cost*Inv_Cost+CP$3*Setup</f>
        <v>31580.993621990074</v>
      </c>
      <c r="CQ25" s="12">
        <f>(Sell_Price-Std_Cost)*(1-$D25)*Lost_Sale_Fact*Avg_Dmd*365+NORMSINV($D25)*SQRT(Dmd_StdDev^2*Leadtime+LT_StdDev^2*Avg_Dmd^2)*Std_Cost*Inv_Cost+IF(365/CQ$3+Safety_Stock/Avg_Dmd&gt;Plan_Shelf,(365/CQ$3+Safety_Stock/Avg_Dmd-Plan_Shelf)*Avg_Dmd*Std_Cost*CQ$3,0)+Avg_Dmd*365/CQ$3/2*Std_Cost*Inv_Cost+CQ$3*Setup</f>
        <v>31706.036357032812</v>
      </c>
      <c r="CR25" s="12">
        <f>(Sell_Price-Std_Cost)*(1-$D25)*Lost_Sale_Fact*Avg_Dmd*365+NORMSINV($D25)*SQRT(Dmd_StdDev^2*Leadtime+LT_StdDev^2*Avg_Dmd^2)*Std_Cost*Inv_Cost+IF(365/CR$3+Safety_Stock/Avg_Dmd&gt;Plan_Shelf,(365/CR$3+Safety_Stock/Avg_Dmd-Plan_Shelf)*Avg_Dmd*Std_Cost*CR$3,0)+Avg_Dmd*365/CR$3/2*Std_Cost*Inv_Cost+CR$3*Setup</f>
        <v>31831.621641313748</v>
      </c>
      <c r="CS25" s="12">
        <f>(Sell_Price-Std_Cost)*(1-$D25)*Lost_Sale_Fact*Avg_Dmd*365+NORMSINV($D25)*SQRT(Dmd_StdDev^2*Leadtime+LT_StdDev^2*Avg_Dmd^2)*Std_Cost*Inv_Cost+IF(365/CS$3+Safety_Stock/Avg_Dmd&gt;Plan_Shelf,(365/CS$3+Safety_Stock/Avg_Dmd-Plan_Shelf)*Avg_Dmd*Std_Cost*CS$3,0)+Avg_Dmd*365/CS$3/2*Std_Cost*Inv_Cost+CS$3*Setup</f>
        <v>31957.731973244554</v>
      </c>
      <c r="CT25" s="12">
        <f>(Sell_Price-Std_Cost)*(1-$D25)*Lost_Sale_Fact*Avg_Dmd*365+NORMSINV($D25)*SQRT(Dmd_StdDev^2*Leadtime+LT_StdDev^2*Avg_Dmd^2)*Std_Cost*Inv_Cost+IF(365/CT$3+Safety_Stock/Avg_Dmd&gt;Plan_Shelf,(365/CT$3+Safety_Stock/Avg_Dmd-Plan_Shelf)*Avg_Dmd*Std_Cost*CT$3,0)+Avg_Dmd*365/CT$3/2*Std_Cost*Inv_Cost+CT$3*Setup</f>
        <v>32084.350595985346</v>
      </c>
      <c r="CU25" s="12">
        <f>(Sell_Price-Std_Cost)*(1-$D25)*Lost_Sale_Fact*Avg_Dmd*365+NORMSINV($D25)*SQRT(Dmd_StdDev^2*Leadtime+LT_StdDev^2*Avg_Dmd^2)*Std_Cost*Inv_Cost+IF(365/CU$3+Safety_Stock/Avg_Dmd&gt;Plan_Shelf,(365/CU$3+Safety_Stock/Avg_Dmd-Plan_Shelf)*Avg_Dmd*Std_Cost*CU$3,0)+Avg_Dmd*365/CU$3/2*Std_Cost*Inv_Cost+CU$3*Setup</f>
        <v>32211.461458247384</v>
      </c>
      <c r="CV25" s="12">
        <f>(Sell_Price-Std_Cost)*(1-$D25)*Lost_Sale_Fact*Avg_Dmd*365+NORMSINV($D25)*SQRT(Dmd_StdDev^2*Leadtime+LT_StdDev^2*Avg_Dmd^2)*Std_Cost*Inv_Cost+IF(365/CV$3+Safety_Stock/Avg_Dmd&gt;Plan_Shelf,(365/CV$3+Safety_Stock/Avg_Dmd-Plan_Shelf)*Avg_Dmd*Std_Cost*CV$3,0)+Avg_Dmd*365/CV$3/2*Std_Cost*Inv_Cost+CV$3*Setup</f>
        <v>32339.049177545632</v>
      </c>
      <c r="CW25" s="12">
        <f>(Sell_Price-Std_Cost)*(1-$D25)*Lost_Sale_Fact*Avg_Dmd*365+NORMSINV($D25)*SQRT(Dmd_StdDev^2*Leadtime+LT_StdDev^2*Avg_Dmd^2)*Std_Cost*Inv_Cost+IF(365/CW$3+Safety_Stock/Avg_Dmd&gt;Plan_Shelf,(365/CW$3+Safety_Stock/Avg_Dmd-Plan_Shelf)*Avg_Dmd*Std_Cost*CW$3,0)+Avg_Dmd*365/CW$3/2*Std_Cost*Inv_Cost+CW$3*Setup</f>
        <v>32467.099005724325</v>
      </c>
      <c r="CX25" s="12">
        <f>(Sell_Price-Std_Cost)*(1-$D25)*Lost_Sale_Fact*Avg_Dmd*365+NORMSINV($D25)*SQRT(Dmd_StdDev^2*Leadtime+LT_StdDev^2*Avg_Dmd^2)*Std_Cost*Inv_Cost+IF(365/CX$3+Safety_Stock/Avg_Dmd&gt;Plan_Shelf,(365/CX$3+Safety_Stock/Avg_Dmd-Plan_Shelf)*Avg_Dmd*Std_Cost*CX$3,0)+Avg_Dmd*365/CX$3/2*Std_Cost*Inv_Cost+CX$3*Setup</f>
        <v>32595.59679659325</v>
      </c>
      <c r="CY25" s="12">
        <f>(Sell_Price-Std_Cost)*(1-$D25)*Lost_Sale_Fact*Avg_Dmd*365+NORMSINV($D25)*SQRT(Dmd_StdDev^2*Leadtime+LT_StdDev^2*Avg_Dmd^2)*Std_Cost*Inv_Cost+IF(365/CY$3+Safety_Stock/Avg_Dmd&gt;Plan_Shelf,(365/CY$3+Safety_Stock/Avg_Dmd-Plan_Shelf)*Avg_Dmd*Std_Cost*CY$3,0)+Avg_Dmd*365/CY$3/2*Std_Cost*Inv_Cost+CY$3*Setup</f>
        <v>32724.528975525427</v>
      </c>
      <c r="CZ25" s="12">
        <f>(Sell_Price-Std_Cost)*(1-$D25)*Lost_Sale_Fact*Avg_Dmd*365+NORMSINV($D25)*SQRT(Dmd_StdDev^2*Leadtime+LT_StdDev^2*Avg_Dmd^2)*Std_Cost*Inv_Cost+IF(365/CZ$3+Safety_Stock/Avg_Dmd&gt;Plan_Shelf,(365/CZ$3+Safety_Stock/Avg_Dmd-Plan_Shelf)*Avg_Dmd*Std_Cost*CZ$3,0)+Avg_Dmd*365/CZ$3/2*Std_Cost*Inv_Cost+CZ$3*Setup</f>
        <v>32853.882510878961</v>
      </c>
      <c r="DA25" s="28">
        <f t="shared" si="0"/>
        <v>26884.206835203287</v>
      </c>
      <c r="DB25" s="43">
        <f t="shared" si="1"/>
        <v>0.97799999999999998</v>
      </c>
    </row>
    <row r="26" spans="1:108" ht="14.1" customHeight="1" x14ac:dyDescent="0.25">
      <c r="A26" s="53"/>
      <c r="B26" s="51"/>
      <c r="C26" s="51"/>
      <c r="D26" s="9">
        <v>0.97699999999999998</v>
      </c>
      <c r="E26" s="12">
        <f>(Sell_Price-Std_Cost)*(1-$D26)*Lost_Sale_Fact*Avg_Dmd*365+NORMSINV($D26)*SQRT(Dmd_StdDev^2*Leadtime+LT_StdDev^2*Avg_Dmd^2)*Std_Cost*Inv_Cost+IF(365/E$3+Safety_Stock/Avg_Dmd&gt;Plan_Shelf,(365/E$3+Safety_Stock/Avg_Dmd-Plan_Shelf)*Avg_Dmd*Std_Cost*E$3,0)+Avg_Dmd*365/E$3/2*Std_Cost*Inv_Cost+E$3*Setup</f>
        <v>1327214.7675999426</v>
      </c>
      <c r="F26" s="12">
        <f>(Sell_Price-Std_Cost)*(1-$D26)*Lost_Sale_Fact*Avg_Dmd*365+NORMSINV($D26)*SQRT(Dmd_StdDev^2*Leadtime+LT_StdDev^2*Avg_Dmd^2)*Std_Cost*Inv_Cost+IF(365/F$3+Safety_Stock/Avg_Dmd&gt;Plan_Shelf,(365/F$3+Safety_Stock/Avg_Dmd-Plan_Shelf)*Avg_Dmd*Std_Cost*F$3,0)+Avg_Dmd*365/F$3/2*Std_Cost*Inv_Cost+F$3*Setup</f>
        <v>1164060.9304339353</v>
      </c>
      <c r="G26" s="12">
        <f>(Sell_Price-Std_Cost)*(1-$D26)*Lost_Sale_Fact*Avg_Dmd*365+NORMSINV($D26)*SQRT(Dmd_StdDev^2*Leadtime+LT_StdDev^2*Avg_Dmd^2)*Std_Cost*Inv_Cost+IF(365/G$3+Safety_Stock/Avg_Dmd&gt;Plan_Shelf,(365/G$3+Safety_Stock/Avg_Dmd-Plan_Shelf)*Avg_Dmd*Std_Cost*G$3,0)+Avg_Dmd*365/G$3/2*Std_Cost*Inv_Cost+G$3*Setup</f>
        <v>1069040.4266012609</v>
      </c>
      <c r="H26" s="12">
        <f>(Sell_Price-Std_Cost)*(1-$D26)*Lost_Sale_Fact*Avg_Dmd*365+NORMSINV($D26)*SQRT(Dmd_StdDev^2*Leadtime+LT_StdDev^2*Avg_Dmd^2)*Std_Cost*Inv_Cost+IF(365/H$3+Safety_Stock/Avg_Dmd&gt;Plan_Shelf,(365/H$3+Safety_Stock/Avg_Dmd-Plan_Shelf)*Avg_Dmd*Std_Cost*H$3,0)+Avg_Dmd*365/H$3/2*Std_Cost*Inv_Cost+H$3*Setup</f>
        <v>991053.25610192004</v>
      </c>
      <c r="I26" s="12">
        <f>(Sell_Price-Std_Cost)*(1-$D26)*Lost_Sale_Fact*Avg_Dmd*365+NORMSINV($D26)*SQRT(Dmd_StdDev^2*Leadtime+LT_StdDev^2*Avg_Dmd^2)*Std_Cost*Inv_Cost+IF(365/I$3+Safety_Stock/Avg_Dmd&gt;Plan_Shelf,(365/I$3+Safety_Stock/Avg_Dmd-Plan_Shelf)*Avg_Dmd*Std_Cost*I$3,0)+Avg_Dmd*365/I$3/2*Std_Cost*Inv_Cost+I$3*Setup</f>
        <v>919879.41893591243</v>
      </c>
      <c r="J26" s="12">
        <f>(Sell_Price-Std_Cost)*(1-$D26)*Lost_Sale_Fact*Avg_Dmd*365+NORMSINV($D26)*SQRT(Dmd_StdDev^2*Leadtime+LT_StdDev^2*Avg_Dmd^2)*Std_Cost*Inv_Cost+IF(365/J$3+Safety_Stock/Avg_Dmd&gt;Plan_Shelf,(365/J$3+Safety_Stock/Avg_Dmd-Plan_Shelf)*Avg_Dmd*Std_Cost*J$3,0)+Avg_Dmd*365/J$3/2*Std_Cost*Inv_Cost+J$3*Setup</f>
        <v>852112.24843657145</v>
      </c>
      <c r="K26" s="12">
        <f>(Sell_Price-Std_Cost)*(1-$D26)*Lost_Sale_Fact*Avg_Dmd*365+NORMSINV($D26)*SQRT(Dmd_StdDev^2*Leadtime+LT_StdDev^2*Avg_Dmd^2)*Std_Cost*Inv_Cost+IF(365/K$3+Safety_Stock/Avg_Dmd&gt;Plan_Shelf,(365/K$3+Safety_Stock/Avg_Dmd-Plan_Shelf)*Avg_Dmd*Std_Cost*K$3,0)+Avg_Dmd*365/K$3/2*Std_Cost*Inv_Cost+K$3*Setup</f>
        <v>786291.74460389733</v>
      </c>
      <c r="L26" s="12">
        <f>(Sell_Price-Std_Cost)*(1-$D26)*Lost_Sale_Fact*Avg_Dmd*365+NORMSINV($D26)*SQRT(Dmd_StdDev^2*Leadtime+LT_StdDev^2*Avg_Dmd^2)*Std_Cost*Inv_Cost+IF(365/L$3+Safety_Stock/Avg_Dmd&gt;Plan_Shelf,(365/L$3+Safety_Stock/Avg_Dmd-Plan_Shelf)*Avg_Dmd*Std_Cost*L$3,0)+Avg_Dmd*365/L$3/2*Std_Cost*Inv_Cost+L$3*Setup</f>
        <v>721687.90743788972</v>
      </c>
      <c r="M26" s="12">
        <f>(Sell_Price-Std_Cost)*(1-$D26)*Lost_Sale_Fact*Avg_Dmd*365+NORMSINV($D26)*SQRT(Dmd_StdDev^2*Leadtime+LT_StdDev^2*Avg_Dmd^2)*Std_Cost*Inv_Cost+IF(365/M$3+Safety_Stock/Avg_Dmd&gt;Plan_Shelf,(365/M$3+Safety_Stock/Avg_Dmd-Plan_Shelf)*Avg_Dmd*Std_Cost*M$3,0)+Avg_Dmd*365/M$3/2*Std_Cost*Inv_Cost+M$3*Setup</f>
        <v>657895.18138299335</v>
      </c>
      <c r="N26" s="12">
        <f>(Sell_Price-Std_Cost)*(1-$D26)*Lost_Sale_Fact*Avg_Dmd*365+NORMSINV($D26)*SQRT(Dmd_StdDev^2*Leadtime+LT_StdDev^2*Avg_Dmd^2)*Std_Cost*Inv_Cost+IF(365/N$3+Safety_Stock/Avg_Dmd&gt;Plan_Shelf,(365/N$3+Safety_Stock/Avg_Dmd-Plan_Shelf)*Avg_Dmd*Std_Cost*N$3,0)+Avg_Dmd*365/N$3/2*Std_Cost*Inv_Cost+N$3*Setup</f>
        <v>594670.23310587462</v>
      </c>
      <c r="O26" s="12">
        <f>(Sell_Price-Std_Cost)*(1-$D26)*Lost_Sale_Fact*Avg_Dmd*365+NORMSINV($D26)*SQRT(Dmd_StdDev^2*Leadtime+LT_StdDev^2*Avg_Dmd^2)*Std_Cost*Inv_Cost+IF(365/O$3+Safety_Stock/Avg_Dmd&gt;Plan_Shelf,(365/O$3+Safety_Stock/Avg_Dmd-Plan_Shelf)*Avg_Dmd*Std_Cost*O$3,0)+Avg_Dmd*365/O$3/2*Std_Cost*Inv_Cost+O$3*Setup</f>
        <v>531858.21412168525</v>
      </c>
      <c r="P26" s="12">
        <f>(Sell_Price-Std_Cost)*(1-$D26)*Lost_Sale_Fact*Avg_Dmd*365+NORMSINV($D26)*SQRT(Dmd_StdDev^2*Leadtime+LT_StdDev^2*Avg_Dmd^2)*Std_Cost*Inv_Cost+IF(365/P$3+Safety_Stock/Avg_Dmd&gt;Plan_Shelf,(365/P$3+Safety_Stock/Avg_Dmd-Plan_Shelf)*Avg_Dmd*Std_Cost*P$3,0)+Avg_Dmd*365/P$3/2*Std_Cost*Inv_Cost+P$3*Setup</f>
        <v>469355.89210719301</v>
      </c>
      <c r="Q26" s="12">
        <f>(Sell_Price-Std_Cost)*(1-$D26)*Lost_Sale_Fact*Avg_Dmd*365+NORMSINV($D26)*SQRT(Dmd_StdDev^2*Leadtime+LT_StdDev^2*Avg_Dmd^2)*Std_Cost*Inv_Cost+IF(365/Q$3+Safety_Stock/Avg_Dmd&gt;Plan_Shelf,(365/Q$3+Safety_Stock/Avg_Dmd-Plan_Shelf)*Avg_Dmd*Std_Cost*Q$3,0)+Avg_Dmd*365/Q$3/2*Std_Cost*Inv_Cost+Q$3*Setup</f>
        <v>407091.79853092902</v>
      </c>
      <c r="R26" s="12">
        <f>(Sell_Price-Std_Cost)*(1-$D26)*Lost_Sale_Fact*Avg_Dmd*365+NORMSINV($D26)*SQRT(Dmd_StdDev^2*Leadtime+LT_StdDev^2*Avg_Dmd^2)*Std_Cost*Inv_Cost+IF(365/R$3+Safety_Stock/Avg_Dmd&gt;Plan_Shelf,(365/R$3+Safety_Stock/Avg_Dmd-Plan_Shelf)*Avg_Dmd*Std_Cost*R$3,0)+Avg_Dmd*365/R$3/2*Std_Cost*Inv_Cost+R$3*Setup</f>
        <v>345014.8844418446</v>
      </c>
      <c r="S26" s="12">
        <f>(Sell_Price-Std_Cost)*(1-$D26)*Lost_Sale_Fact*Avg_Dmd*365+NORMSINV($D26)*SQRT(Dmd_StdDev^2*Leadtime+LT_StdDev^2*Avg_Dmd^2)*Std_Cost*Inv_Cost+IF(365/S$3+Safety_Stock/Avg_Dmd&gt;Plan_Shelf,(365/S$3+Safety_Stock/Avg_Dmd-Plan_Shelf)*Avg_Dmd*Std_Cost*S$3,0)+Avg_Dmd*365/S$3/2*Std_Cost*Inv_Cost+S$3*Setup</f>
        <v>283087.71394250356</v>
      </c>
      <c r="T26" s="12">
        <f>(Sell_Price-Std_Cost)*(1-$D26)*Lost_Sale_Fact*Avg_Dmd*365+NORMSINV($D26)*SQRT(Dmd_StdDev^2*Leadtime+LT_StdDev^2*Avg_Dmd^2)*Std_Cost*Inv_Cost+IF(365/T$3+Safety_Stock/Avg_Dmd&gt;Plan_Shelf,(365/T$3+Safety_Stock/Avg_Dmd-Plan_Shelf)*Avg_Dmd*Std_Cost*T$3,0)+Avg_Dmd*365/T$3/2*Std_Cost*Inv_Cost+T$3*Setup</f>
        <v>221282.21010982923</v>
      </c>
      <c r="U26" s="12">
        <f>(Sell_Price-Std_Cost)*(1-$D26)*Lost_Sale_Fact*Avg_Dmd*365+NORMSINV($D26)*SQRT(Dmd_StdDev^2*Leadtime+LT_StdDev^2*Avg_Dmd^2)*Std_Cost*Inv_Cost+IF(365/U$3+Safety_Stock/Avg_Dmd&gt;Plan_Shelf,(365/U$3+Safety_Stock/Avg_Dmd-Plan_Shelf)*Avg_Dmd*Std_Cost*U$3,0)+Avg_Dmd*365/U$3/2*Std_Cost*Inv_Cost+U$3*Setup</f>
        <v>159576.90235558627</v>
      </c>
      <c r="V26" s="12">
        <f>(Sell_Price-Std_Cost)*(1-$D26)*Lost_Sale_Fact*Avg_Dmd*365+NORMSINV($D26)*SQRT(Dmd_StdDev^2*Leadtime+LT_StdDev^2*Avg_Dmd^2)*Std_Cost*Inv_Cost+IF(365/V$3+Safety_Stock/Avg_Dmd&gt;Plan_Shelf,(365/V$3+Safety_Stock/Avg_Dmd-Plan_Shelf)*Avg_Dmd*Std_Cost*V$3,0)+Avg_Dmd*365/V$3/2*Std_Cost*Inv_Cost+V$3*Setup</f>
        <v>97955.091333369695</v>
      </c>
      <c r="W26" s="12">
        <f>(Sell_Price-Std_Cost)*(1-$D26)*Lost_Sale_Fact*Avg_Dmd*365+NORMSINV($D26)*SQRT(Dmd_StdDev^2*Leadtime+LT_StdDev^2*Avg_Dmd^2)*Std_Cost*Inv_Cost+IF(365/W$3+Safety_Stock/Avg_Dmd&gt;Plan_Shelf,(365/W$3+Safety_Stock/Avg_Dmd-Plan_Shelf)*Avg_Dmd*Std_Cost*W$3,0)+Avg_Dmd*365/W$3/2*Std_Cost*Inv_Cost+W$3*Setup</f>
        <v>36403.593348648574</v>
      </c>
      <c r="X26" s="12">
        <f>(Sell_Price-Std_Cost)*(1-$D26)*Lost_Sale_Fact*Avg_Dmd*365+NORMSINV($D26)*SQRT(Dmd_StdDev^2*Leadtime+LT_StdDev^2*Avg_Dmd^2)*Std_Cost*Inv_Cost+IF(365/X$3+Safety_Stock/Avg_Dmd&gt;Plan_Shelf,(365/X$3+Safety_Stock/Avg_Dmd-Plan_Shelf)*Avg_Dmd*Std_Cost*X$3,0)+Avg_Dmd*365/X$3/2*Std_Cost*Inv_Cost+X$3*Setup</f>
        <v>28988.60476595028</v>
      </c>
      <c r="Y26" s="12">
        <f>(Sell_Price-Std_Cost)*(1-$D26)*Lost_Sale_Fact*Avg_Dmd*365+NORMSINV($D26)*SQRT(Dmd_StdDev^2*Leadtime+LT_StdDev^2*Avg_Dmd^2)*Std_Cost*Inv_Cost+IF(365/Y$3+Safety_Stock/Avg_Dmd&gt;Plan_Shelf,(365/Y$3+Safety_Stock/Avg_Dmd-Plan_Shelf)*Avg_Dmd*Std_Cost*Y$3,0)+Avg_Dmd*365/Y$3/2*Std_Cost*Inv_Cost+Y$3*Setup</f>
        <v>28651.938099283609</v>
      </c>
      <c r="Z26" s="12">
        <f>(Sell_Price-Std_Cost)*(1-$D26)*Lost_Sale_Fact*Avg_Dmd*365+NORMSINV($D26)*SQRT(Dmd_StdDev^2*Leadtime+LT_StdDev^2*Avg_Dmd^2)*Std_Cost*Inv_Cost+IF(365/Z$3+Safety_Stock/Avg_Dmd&gt;Plan_Shelf,(365/Z$3+Safety_Stock/Avg_Dmd-Plan_Shelf)*Avg_Dmd*Std_Cost*Z$3,0)+Avg_Dmd*365/Z$3/2*Std_Cost*Inv_Cost+Z$3*Setup</f>
        <v>28359.513856859368</v>
      </c>
      <c r="AA26" s="12">
        <f>(Sell_Price-Std_Cost)*(1-$D26)*Lost_Sale_Fact*Avg_Dmd*365+NORMSINV($D26)*SQRT(Dmd_StdDev^2*Leadtime+LT_StdDev^2*Avg_Dmd^2)*Std_Cost*Inv_Cost+IF(365/AA$3+Safety_Stock/Avg_Dmd&gt;Plan_Shelf,(365/AA$3+Safety_Stock/Avg_Dmd-Plan_Shelf)*Avg_Dmd*Std_Cost*AA$3,0)+Avg_Dmd*365/AA$3/2*Std_Cost*Inv_Cost+AA$3*Setup</f>
        <v>28105.561287689408</v>
      </c>
      <c r="AB26" s="12">
        <f>(Sell_Price-Std_Cost)*(1-$D26)*Lost_Sale_Fact*Avg_Dmd*365+NORMSINV($D26)*SQRT(Dmd_StdDev^2*Leadtime+LT_StdDev^2*Avg_Dmd^2)*Std_Cost*Inv_Cost+IF(365/AB$3+Safety_Stock/Avg_Dmd&gt;Plan_Shelf,(365/AB$3+Safety_Stock/Avg_Dmd-Plan_Shelf)*Avg_Dmd*Std_Cost*AB$3,0)+Avg_Dmd*365/AB$3/2*Std_Cost*Inv_Cost+AB$3*Setup</f>
        <v>27885.271432616944</v>
      </c>
      <c r="AC26" s="12">
        <f>(Sell_Price-Std_Cost)*(1-$D26)*Lost_Sale_Fact*Avg_Dmd*365+NORMSINV($D26)*SQRT(Dmd_StdDev^2*Leadtime+LT_StdDev^2*Avg_Dmd^2)*Std_Cost*Inv_Cost+IF(365/AC$3+Safety_Stock/Avg_Dmd&gt;Plan_Shelf,(365/AC$3+Safety_Stock/Avg_Dmd-Plan_Shelf)*Avg_Dmd*Std_Cost*AC$3,0)+Avg_Dmd*365/AC$3/2*Std_Cost*Inv_Cost+AC$3*Setup</f>
        <v>27694.604765950276</v>
      </c>
      <c r="AD26" s="12">
        <f>(Sell_Price-Std_Cost)*(1-$D26)*Lost_Sale_Fact*Avg_Dmd*365+NORMSINV($D26)*SQRT(Dmd_StdDev^2*Leadtime+LT_StdDev^2*Avg_Dmd^2)*Std_Cost*Inv_Cost+IF(365/AD$3+Safety_Stock/Avg_Dmd&gt;Plan_Shelf,(365/AD$3+Safety_Stock/Avg_Dmd-Plan_Shelf)*Avg_Dmd*Std_Cost*AD$3,0)+Avg_Dmd*365/AD$3/2*Std_Cost*Inv_Cost+AD$3*Setup</f>
        <v>27530.143227488741</v>
      </c>
      <c r="AE26" s="12">
        <f>(Sell_Price-Std_Cost)*(1-$D26)*Lost_Sale_Fact*Avg_Dmd*365+NORMSINV($D26)*SQRT(Dmd_StdDev^2*Leadtime+LT_StdDev^2*Avg_Dmd^2)*Std_Cost*Inv_Cost+IF(365/AE$3+Safety_Stock/Avg_Dmd&gt;Plan_Shelf,(365/AE$3+Safety_Stock/Avg_Dmd-Plan_Shelf)*Avg_Dmd*Std_Cost*AE$3,0)+Avg_Dmd*365/AE$3/2*Std_Cost*Inv_Cost+AE$3*Setup</f>
        <v>27388.975136320649</v>
      </c>
      <c r="AF26" s="12">
        <f>(Sell_Price-Std_Cost)*(1-$D26)*Lost_Sale_Fact*Avg_Dmd*365+NORMSINV($D26)*SQRT(Dmd_StdDev^2*Leadtime+LT_StdDev^2*Avg_Dmd^2)*Std_Cost*Inv_Cost+IF(365/AF$3+Safety_Stock/Avg_Dmd&gt;Plan_Shelf,(365/AF$3+Safety_Stock/Avg_Dmd-Plan_Shelf)*Avg_Dmd*Std_Cost*AF$3,0)+Avg_Dmd*365/AF$3/2*Std_Cost*Inv_Cost+AF$3*Setup</f>
        <v>27268.60476595028</v>
      </c>
      <c r="AG26" s="12">
        <f>(Sell_Price-Std_Cost)*(1-$D26)*Lost_Sale_Fact*Avg_Dmd*365+NORMSINV($D26)*SQRT(Dmd_StdDev^2*Leadtime+LT_StdDev^2*Avg_Dmd^2)*Std_Cost*Inv_Cost+IF(365/AG$3+Safety_Stock/Avg_Dmd&gt;Plan_Shelf,(365/AG$3+Safety_Stock/Avg_Dmd-Plan_Shelf)*Avg_Dmd*Std_Cost*AG$3,0)+Avg_Dmd*365/AG$3/2*Std_Cost*Inv_Cost+AG$3*Setup</f>
        <v>27166.880628019244</v>
      </c>
      <c r="AH26" s="12">
        <f>(Sell_Price-Std_Cost)*(1-$D26)*Lost_Sale_Fact*Avg_Dmd*365+NORMSINV($D26)*SQRT(Dmd_StdDev^2*Leadtime+LT_StdDev^2*Avg_Dmd^2)*Std_Cost*Inv_Cost+IF(365/AH$3+Safety_Stock/Avg_Dmd&gt;Plan_Shelf,(365/AH$3+Safety_Stock/Avg_Dmd-Plan_Shelf)*Avg_Dmd*Std_Cost*AH$3,0)+Avg_Dmd*365/AH$3/2*Std_Cost*Inv_Cost+AH$3*Setup</f>
        <v>27081.938099283612</v>
      </c>
      <c r="AI26" s="12">
        <f>(Sell_Price-Std_Cost)*(1-$D26)*Lost_Sale_Fact*Avg_Dmd*365+NORMSINV($D26)*SQRT(Dmd_StdDev^2*Leadtime+LT_StdDev^2*Avg_Dmd^2)*Std_Cost*Inv_Cost+IF(365/AI$3+Safety_Stock/Avg_Dmd&gt;Plan_Shelf,(365/AI$3+Safety_Stock/Avg_Dmd-Plan_Shelf)*Avg_Dmd*Std_Cost*AI$3,0)+Avg_Dmd*365/AI$3/2*Std_Cost*Inv_Cost+AI$3*Setup</f>
        <v>27012.153153047053</v>
      </c>
      <c r="AJ26" s="12">
        <f>(Sell_Price-Std_Cost)*(1-$D26)*Lost_Sale_Fact*Avg_Dmd*365+NORMSINV($D26)*SQRT(Dmd_StdDev^2*Leadtime+LT_StdDev^2*Avg_Dmd^2)*Std_Cost*Inv_Cost+IF(365/AJ$3+Safety_Stock/Avg_Dmd&gt;Plan_Shelf,(365/AJ$3+Safety_Stock/Avg_Dmd-Plan_Shelf)*Avg_Dmd*Std_Cost*AJ$3,0)+Avg_Dmd*365/AJ$3/2*Std_Cost*Inv_Cost+AJ$3*Setup</f>
        <v>26956.10476595028</v>
      </c>
      <c r="AK26" s="12">
        <f>(Sell_Price-Std_Cost)*(1-$D26)*Lost_Sale_Fact*Avg_Dmd*365+NORMSINV($D26)*SQRT(Dmd_StdDev^2*Leadtime+LT_StdDev^2*Avg_Dmd^2)*Std_Cost*Inv_Cost+IF(365/AK$3+Safety_Stock/Avg_Dmd&gt;Plan_Shelf,(365/AK$3+Safety_Stock/Avg_Dmd-Plan_Shelf)*Avg_Dmd*Std_Cost*AK$3,0)+Avg_Dmd*365/AK$3/2*Std_Cost*Inv_Cost+AK$3*Setup</f>
        <v>26912.544159889672</v>
      </c>
      <c r="AL26" s="12">
        <f>(Sell_Price-Std_Cost)*(1-$D26)*Lost_Sale_Fact*Avg_Dmd*365+NORMSINV($D26)*SQRT(Dmd_StdDev^2*Leadtime+LT_StdDev^2*Avg_Dmd^2)*Std_Cost*Inv_Cost+IF(365/AL$3+Safety_Stock/Avg_Dmd&gt;Plan_Shelf,(365/AL$3+Safety_Stock/Avg_Dmd-Plan_Shelf)*Avg_Dmd*Std_Cost*AL$3,0)+Avg_Dmd*365/AL$3/2*Std_Cost*Inv_Cost+AL$3*Setup</f>
        <v>26880.36947183263</v>
      </c>
      <c r="AM26" s="12">
        <f>(Sell_Price-Std_Cost)*(1-$D26)*Lost_Sale_Fact*Avg_Dmd*365+NORMSINV($D26)*SQRT(Dmd_StdDev^2*Leadtime+LT_StdDev^2*Avg_Dmd^2)*Std_Cost*Inv_Cost+IF(365/AM$3+Safety_Stock/Avg_Dmd&gt;Plan_Shelf,(365/AM$3+Safety_Stock/Avg_Dmd-Plan_Shelf)*Avg_Dmd*Std_Cost*AM$3,0)+Avg_Dmd*365/AM$3/2*Std_Cost*Inv_Cost+AM$3*Setup</f>
        <v>26858.60476595028</v>
      </c>
      <c r="AN26" s="12">
        <f>(Sell_Price-Std_Cost)*(1-$D26)*Lost_Sale_Fact*Avg_Dmd*365+NORMSINV($D26)*SQRT(Dmd_StdDev^2*Leadtime+LT_StdDev^2*Avg_Dmd^2)*Std_Cost*Inv_Cost+IF(365/AN$3+Safety_Stock/Avg_Dmd&gt;Plan_Shelf,(365/AN$3+Safety_Stock/Avg_Dmd-Plan_Shelf)*Avg_Dmd*Std_Cost*AN$3,0)+Avg_Dmd*365/AN$3/2*Std_Cost*Inv_Cost+AN$3*Setup</f>
        <v>26846.382543728054</v>
      </c>
      <c r="AO26" s="12">
        <f>(Sell_Price-Std_Cost)*(1-$D26)*Lost_Sale_Fact*Avg_Dmd*365+NORMSINV($D26)*SQRT(Dmd_StdDev^2*Leadtime+LT_StdDev^2*Avg_Dmd^2)*Std_Cost*Inv_Cost+IF(365/AO$3+Safety_Stock/Avg_Dmd&gt;Plan_Shelf,(365/AO$3+Safety_Stock/Avg_Dmd-Plan_Shelf)*Avg_Dmd*Std_Cost*AO$3,0)+Avg_Dmd*365/AO$3/2*Std_Cost*Inv_Cost+AO$3*Setup</f>
        <v>26842.929090274603</v>
      </c>
      <c r="AP26" s="12">
        <f>(Sell_Price-Std_Cost)*(1-$D26)*Lost_Sale_Fact*Avg_Dmd*365+NORMSINV($D26)*SQRT(Dmd_StdDev^2*Leadtime+LT_StdDev^2*Avg_Dmd^2)*Std_Cost*Inv_Cost+IF(365/AP$3+Safety_Stock/Avg_Dmd&gt;Plan_Shelf,(365/AP$3+Safety_Stock/Avg_Dmd-Plan_Shelf)*Avg_Dmd*Std_Cost*AP$3,0)+Avg_Dmd*365/AP$3/2*Std_Cost*Inv_Cost+AP$3*Setup</f>
        <v>26847.55213437133</v>
      </c>
      <c r="AQ26" s="12">
        <f>(Sell_Price-Std_Cost)*(1-$D26)*Lost_Sale_Fact*Avg_Dmd*365+NORMSINV($D26)*SQRT(Dmd_StdDev^2*Leadtime+LT_StdDev^2*Avg_Dmd^2)*Std_Cost*Inv_Cost+IF(365/AQ$3+Safety_Stock/Avg_Dmd&gt;Plan_Shelf,(365/AQ$3+Safety_Stock/Avg_Dmd-Plan_Shelf)*Avg_Dmd*Std_Cost*AQ$3,0)+Avg_Dmd*365/AQ$3/2*Std_Cost*Inv_Cost+AQ$3*Setup</f>
        <v>26859.630406975921</v>
      </c>
      <c r="AR26" s="12">
        <f>(Sell_Price-Std_Cost)*(1-$D26)*Lost_Sale_Fact*Avg_Dmd*365+NORMSINV($D26)*SQRT(Dmd_StdDev^2*Leadtime+LT_StdDev^2*Avg_Dmd^2)*Std_Cost*Inv_Cost+IF(365/AR$3+Safety_Stock/Avg_Dmd&gt;Plan_Shelf,(365/AR$3+Safety_Stock/Avg_Dmd-Plan_Shelf)*Avg_Dmd*Std_Cost*AR$3,0)+Avg_Dmd*365/AR$3/2*Std_Cost*Inv_Cost+AR$3*Setup</f>
        <v>26878.60476595028</v>
      </c>
      <c r="AS26" s="12">
        <f>(Sell_Price-Std_Cost)*(1-$D26)*Lost_Sale_Fact*Avg_Dmd*365+NORMSINV($D26)*SQRT(Dmd_StdDev^2*Leadtime+LT_StdDev^2*Avg_Dmd^2)*Std_Cost*Inv_Cost+IF(365/AS$3+Safety_Stock/Avg_Dmd&gt;Plan_Shelf,(365/AS$3+Safety_Stock/Avg_Dmd-Plan_Shelf)*Avg_Dmd*Std_Cost*AS$3,0)+Avg_Dmd*365/AS$3/2*Std_Cost*Inv_Cost+AS$3*Setup</f>
        <v>26903.970619608815</v>
      </c>
      <c r="AT26" s="12">
        <f>(Sell_Price-Std_Cost)*(1-$D26)*Lost_Sale_Fact*Avg_Dmd*365+NORMSINV($D26)*SQRT(Dmd_StdDev^2*Leadtime+LT_StdDev^2*Avg_Dmd^2)*Std_Cost*Inv_Cost+IF(365/AT$3+Safety_Stock/Avg_Dmd&gt;Plan_Shelf,(365/AT$3+Safety_Stock/Avg_Dmd-Plan_Shelf)*Avg_Dmd*Std_Cost*AT$3,0)+Avg_Dmd*365/AT$3/2*Std_Cost*Inv_Cost+AT$3*Setup</f>
        <v>26935.271432616944</v>
      </c>
      <c r="AU26" s="12">
        <f>(Sell_Price-Std_Cost)*(1-$D26)*Lost_Sale_Fact*Avg_Dmd*365+NORMSINV($D26)*SQRT(Dmd_StdDev^2*Leadtime+LT_StdDev^2*Avg_Dmd^2)*Std_Cost*Inv_Cost+IF(365/AU$3+Safety_Stock/Avg_Dmd&gt;Plan_Shelf,(365/AU$3+Safety_Stock/Avg_Dmd-Plan_Shelf)*Avg_Dmd*Std_Cost*AU$3,0)+Avg_Dmd*365/AU$3/2*Std_Cost*Inv_Cost+AU$3*Setup</f>
        <v>26972.093138043303</v>
      </c>
      <c r="AV26" s="12">
        <f>(Sell_Price-Std_Cost)*(1-$D26)*Lost_Sale_Fact*Avg_Dmd*365+NORMSINV($D26)*SQRT(Dmd_StdDev^2*Leadtime+LT_StdDev^2*Avg_Dmd^2)*Std_Cost*Inv_Cost+IF(365/AV$3+Safety_Stock/Avg_Dmd&gt;Plan_Shelf,(365/AV$3+Safety_Stock/Avg_Dmd-Plan_Shelf)*Avg_Dmd*Std_Cost*AV$3,0)+Avg_Dmd*365/AV$3/2*Std_Cost*Inv_Cost+AV$3*Setup</f>
        <v>27014.059311404824</v>
      </c>
      <c r="AW26" s="12">
        <f>(Sell_Price-Std_Cost)*(1-$D26)*Lost_Sale_Fact*Avg_Dmd*365+NORMSINV($D26)*SQRT(Dmd_StdDev^2*Leadtime+LT_StdDev^2*Avg_Dmd^2)*Std_Cost*Inv_Cost+IF(365/AW$3+Safety_Stock/Avg_Dmd&gt;Plan_Shelf,(365/AW$3+Safety_Stock/Avg_Dmd-Plan_Shelf)*Avg_Dmd*Std_Cost*AW$3,0)+Avg_Dmd*365/AW$3/2*Std_Cost*Inv_Cost+AW$3*Setup</f>
        <v>27060.826988172499</v>
      </c>
      <c r="AX26" s="12">
        <f>(Sell_Price-Std_Cost)*(1-$D26)*Lost_Sale_Fact*Avg_Dmd*365+NORMSINV($D26)*SQRT(Dmd_StdDev^2*Leadtime+LT_StdDev^2*Avg_Dmd^2)*Std_Cost*Inv_Cost+IF(365/AX$3+Safety_Stock/Avg_Dmd&gt;Plan_Shelf,(365/AX$3+Safety_Stock/Avg_Dmd-Plan_Shelf)*Avg_Dmd*Std_Cost*AX$3,0)+Avg_Dmd*365/AX$3/2*Std_Cost*Inv_Cost+AX$3*Setup</f>
        <v>27112.083026819844</v>
      </c>
      <c r="AY26" s="12">
        <f>(Sell_Price-Std_Cost)*(1-$D26)*Lost_Sale_Fact*Avg_Dmd*365+NORMSINV($D26)*SQRT(Dmd_StdDev^2*Leadtime+LT_StdDev^2*Avg_Dmd^2)*Std_Cost*Inv_Cost+IF(365/AY$3+Safety_Stock/Avg_Dmd&gt;Plan_Shelf,(365/AY$3+Safety_Stock/Avg_Dmd-Plan_Shelf)*Avg_Dmd*Std_Cost*AY$3,0)+Avg_Dmd*365/AY$3/2*Std_Cost*Inv_Cost+AY$3*Setup</f>
        <v>27167.540936163045</v>
      </c>
      <c r="AZ26" s="12">
        <f>(Sell_Price-Std_Cost)*(1-$D26)*Lost_Sale_Fact*Avg_Dmd*365+NORMSINV($D26)*SQRT(Dmd_StdDev^2*Leadtime+LT_StdDev^2*Avg_Dmd^2)*Std_Cost*Inv_Cost+IF(365/AZ$3+Safety_Stock/Avg_Dmd&gt;Plan_Shelf,(365/AZ$3+Safety_Stock/Avg_Dmd-Plan_Shelf)*Avg_Dmd*Std_Cost*AZ$3,0)+Avg_Dmd*365/AZ$3/2*Std_Cost*Inv_Cost+AZ$3*Setup</f>
        <v>27226.938099283612</v>
      </c>
      <c r="BA26" s="12">
        <f>(Sell_Price-Std_Cost)*(1-$D26)*Lost_Sale_Fact*Avg_Dmd*365+NORMSINV($D26)*SQRT(Dmd_StdDev^2*Leadtime+LT_StdDev^2*Avg_Dmd^2)*Std_Cost*Inv_Cost+IF(365/BA$3+Safety_Stock/Avg_Dmd&gt;Plan_Shelf,(365/BA$3+Safety_Stock/Avg_Dmd-Plan_Shelf)*Avg_Dmd*Std_Cost*BA$3,0)+Avg_Dmd*365/BA$3/2*Std_Cost*Inv_Cost+BA$3*Setup</f>
        <v>27290.033337378849</v>
      </c>
      <c r="BB26" s="12">
        <f>(Sell_Price-Std_Cost)*(1-$D26)*Lost_Sale_Fact*Avg_Dmd*365+NORMSINV($D26)*SQRT(Dmd_StdDev^2*Leadtime+LT_StdDev^2*Avg_Dmd^2)*Std_Cost*Inv_Cost+IF(365/BB$3+Safety_Stock/Avg_Dmd&gt;Plan_Shelf,(365/BB$3+Safety_Stock/Avg_Dmd-Plan_Shelf)*Avg_Dmd*Std_Cost*BB$3,0)+Avg_Dmd*365/BB$3/2*Std_Cost*Inv_Cost+BB$3*Setup</f>
        <v>27356.604765950276</v>
      </c>
      <c r="BC26" s="12">
        <f>(Sell_Price-Std_Cost)*(1-$D26)*Lost_Sale_Fact*Avg_Dmd*365+NORMSINV($D26)*SQRT(Dmd_StdDev^2*Leadtime+LT_StdDev^2*Avg_Dmd^2)*Std_Cost*Inv_Cost+IF(365/BC$3+Safety_Stock/Avg_Dmd&gt;Plan_Shelf,(365/BC$3+Safety_Stock/Avg_Dmd-Plan_Shelf)*Avg_Dmd*Std_Cost*BC$3,0)+Avg_Dmd*365/BC$3/2*Std_Cost*Inv_Cost+BC$3*Setup</f>
        <v>27426.447903205179</v>
      </c>
      <c r="BD26" s="12">
        <f>(Sell_Price-Std_Cost)*(1-$D26)*Lost_Sale_Fact*Avg_Dmd*365+NORMSINV($D26)*SQRT(Dmd_StdDev^2*Leadtime+LT_StdDev^2*Avg_Dmd^2)*Std_Cost*Inv_Cost+IF(365/BD$3+Safety_Stock/Avg_Dmd&gt;Plan_Shelf,(365/BD$3+Safety_Stock/Avg_Dmd-Plan_Shelf)*Avg_Dmd*Std_Cost*BD$3,0)+Avg_Dmd*365/BD$3/2*Std_Cost*Inv_Cost+BD$3*Setup</f>
        <v>27499.373996719507</v>
      </c>
      <c r="BE26" s="12">
        <f>(Sell_Price-Std_Cost)*(1-$D26)*Lost_Sale_Fact*Avg_Dmd*365+NORMSINV($D26)*SQRT(Dmd_StdDev^2*Leadtime+LT_StdDev^2*Avg_Dmd^2)*Std_Cost*Inv_Cost+IF(365/BE$3+Safety_Stock/Avg_Dmd&gt;Plan_Shelf,(365/BE$3+Safety_Stock/Avg_Dmd-Plan_Shelf)*Avg_Dmd*Std_Cost*BE$3,0)+Avg_Dmd*365/BE$3/2*Std_Cost*Inv_Cost+BE$3*Setup</f>
        <v>27575.208539535182</v>
      </c>
      <c r="BF26" s="12">
        <f>(Sell_Price-Std_Cost)*(1-$D26)*Lost_Sale_Fact*Avg_Dmd*365+NORMSINV($D26)*SQRT(Dmd_StdDev^2*Leadtime+LT_StdDev^2*Avg_Dmd^2)*Std_Cost*Inv_Cost+IF(365/BF$3+Safety_Stock/Avg_Dmd&gt;Plan_Shelf,(365/BF$3+Safety_Stock/Avg_Dmd-Plan_Shelf)*Avg_Dmd*Std_Cost*BF$3,0)+Avg_Dmd*365/BF$3/2*Std_Cost*Inv_Cost+BF$3*Setup</f>
        <v>27653.789951135463</v>
      </c>
      <c r="BG26" s="12">
        <f>(Sell_Price-Std_Cost)*(1-$D26)*Lost_Sale_Fact*Avg_Dmd*365+NORMSINV($D26)*SQRT(Dmd_StdDev^2*Leadtime+LT_StdDev^2*Avg_Dmd^2)*Std_Cost*Inv_Cost+IF(365/BG$3+Safety_Stock/Avg_Dmd&gt;Plan_Shelf,(365/BG$3+Safety_Stock/Avg_Dmd-Plan_Shelf)*Avg_Dmd*Std_Cost*BG$3,0)+Avg_Dmd*365/BG$3/2*Std_Cost*Inv_Cost+BG$3*Setup</f>
        <v>27734.968402313913</v>
      </c>
      <c r="BH26" s="12">
        <f>(Sell_Price-Std_Cost)*(1-$D26)*Lost_Sale_Fact*Avg_Dmd*365+NORMSINV($D26)*SQRT(Dmd_StdDev^2*Leadtime+LT_StdDev^2*Avg_Dmd^2)*Std_Cost*Inv_Cost+IF(365/BH$3+Safety_Stock/Avg_Dmd&gt;Plan_Shelf,(365/BH$3+Safety_Stock/Avg_Dmd-Plan_Shelf)*Avg_Dmd*Std_Cost*BH$3,0)+Avg_Dmd*365/BH$3/2*Std_Cost*Inv_Cost+BH$3*Setup</f>
        <v>27818.60476595028</v>
      </c>
      <c r="BI26" s="12">
        <f>(Sell_Price-Std_Cost)*(1-$D26)*Lost_Sale_Fact*Avg_Dmd*365+NORMSINV($D26)*SQRT(Dmd_StdDev^2*Leadtime+LT_StdDev^2*Avg_Dmd^2)*Std_Cost*Inv_Cost+IF(365/BI$3+Safety_Stock/Avg_Dmd&gt;Plan_Shelf,(365/BI$3+Safety_Stock/Avg_Dmd-Plan_Shelf)*Avg_Dmd*Std_Cost*BI$3,0)+Avg_Dmd*365/BI$3/2*Std_Cost*Inv_Cost+BI$3*Setup</f>
        <v>27904.569678230979</v>
      </c>
      <c r="BJ26" s="12">
        <f>(Sell_Price-Std_Cost)*(1-$D26)*Lost_Sale_Fact*Avg_Dmd*365+NORMSINV($D26)*SQRT(Dmd_StdDev^2*Leadtime+LT_StdDev^2*Avg_Dmd^2)*Std_Cost*Inv_Cost+IF(365/BJ$3+Safety_Stock/Avg_Dmd&gt;Plan_Shelf,(365/BJ$3+Safety_Stock/Avg_Dmd-Plan_Shelf)*Avg_Dmd*Std_Cost*BJ$3,0)+Avg_Dmd*365/BJ$3/2*Std_Cost*Inv_Cost+BJ$3*Setup</f>
        <v>27992.742696984762</v>
      </c>
      <c r="BK26" s="12">
        <f>(Sell_Price-Std_Cost)*(1-$D26)*Lost_Sale_Fact*Avg_Dmd*365+NORMSINV($D26)*SQRT(Dmd_StdDev^2*Leadtime+LT_StdDev^2*Avg_Dmd^2)*Std_Cost*Inv_Cost+IF(365/BK$3+Safety_Stock/Avg_Dmd&gt;Plan_Shelf,(365/BK$3+Safety_Stock/Avg_Dmd-Plan_Shelf)*Avg_Dmd*Std_Cost*BK$3,0)+Avg_Dmd*365/BK$3/2*Std_Cost*Inv_Cost+BK$3*Setup</f>
        <v>28083.011545611294</v>
      </c>
      <c r="BL26" s="12">
        <f>(Sell_Price-Std_Cost)*(1-$D26)*Lost_Sale_Fact*Avg_Dmd*365+NORMSINV($D26)*SQRT(Dmd_StdDev^2*Leadtime+LT_StdDev^2*Avg_Dmd^2)*Std_Cost*Inv_Cost+IF(365/BL$3+Safety_Stock/Avg_Dmd&gt;Plan_Shelf,(365/BL$3+Safety_Stock/Avg_Dmd-Plan_Shelf)*Avg_Dmd*Std_Cost*BL$3,0)+Avg_Dmd*365/BL$3/2*Std_Cost*Inv_Cost+BL$3*Setup</f>
        <v>28175.271432616944</v>
      </c>
      <c r="BM26" s="12">
        <f>(Sell_Price-Std_Cost)*(1-$D26)*Lost_Sale_Fact*Avg_Dmd*365+NORMSINV($D26)*SQRT(Dmd_StdDev^2*Leadtime+LT_StdDev^2*Avg_Dmd^2)*Std_Cost*Inv_Cost+IF(365/BM$3+Safety_Stock/Avg_Dmd&gt;Plan_Shelf,(365/BM$3+Safety_Stock/Avg_Dmd-Plan_Shelf)*Avg_Dmd*Std_Cost*BM$3,0)+Avg_Dmd*365/BM$3/2*Std_Cost*Inv_Cost+BM$3*Setup</f>
        <v>28269.424438081427</v>
      </c>
      <c r="BN26" s="12">
        <f>(Sell_Price-Std_Cost)*(1-$D26)*Lost_Sale_Fact*Avg_Dmd*365+NORMSINV($D26)*SQRT(Dmd_StdDev^2*Leadtime+LT_StdDev^2*Avg_Dmd^2)*Std_Cost*Inv_Cost+IF(365/BN$3+Safety_Stock/Avg_Dmd&gt;Plan_Shelf,(365/BN$3+Safety_Stock/Avg_Dmd-Plan_Shelf)*Avg_Dmd*Std_Cost*BN$3,0)+Avg_Dmd*365/BN$3/2*Std_Cost*Inv_Cost+BN$3*Setup</f>
        <v>28365.378959498667</v>
      </c>
      <c r="BO26" s="12">
        <f>(Sell_Price-Std_Cost)*(1-$D26)*Lost_Sale_Fact*Avg_Dmd*365+NORMSINV($D26)*SQRT(Dmd_StdDev^2*Leadtime+LT_StdDev^2*Avg_Dmd^2)*Std_Cost*Inv_Cost+IF(365/BO$3+Safety_Stock/Avg_Dmd&gt;Plan_Shelf,(365/BO$3+Safety_Stock/Avg_Dmd-Plan_Shelf)*Avg_Dmd*Std_Cost*BO$3,0)+Avg_Dmd*365/BO$3/2*Std_Cost*Inv_Cost+BO$3*Setup</f>
        <v>28463.049210394722</v>
      </c>
      <c r="BP26" s="12">
        <f>(Sell_Price-Std_Cost)*(1-$D26)*Lost_Sale_Fact*Avg_Dmd*365+NORMSINV($D26)*SQRT(Dmd_StdDev^2*Leadtime+LT_StdDev^2*Avg_Dmd^2)*Std_Cost*Inv_Cost+IF(365/BP$3+Safety_Stock/Avg_Dmd&gt;Plan_Shelf,(365/BP$3+Safety_Stock/Avg_Dmd-Plan_Shelf)*Avg_Dmd*Std_Cost*BP$3,0)+Avg_Dmd*365/BP$3/2*Std_Cost*Inv_Cost+BP$3*Setup</f>
        <v>28562.35476595028</v>
      </c>
      <c r="BQ26" s="12">
        <f>(Sell_Price-Std_Cost)*(1-$D26)*Lost_Sale_Fact*Avg_Dmd*365+NORMSINV($D26)*SQRT(Dmd_StdDev^2*Leadtime+LT_StdDev^2*Avg_Dmd^2)*Std_Cost*Inv_Cost+IF(365/BQ$3+Safety_Stock/Avg_Dmd&gt;Plan_Shelf,(365/BQ$3+Safety_Stock/Avg_Dmd-Plan_Shelf)*Avg_Dmd*Std_Cost*BQ$3,0)+Avg_Dmd*365/BQ$3/2*Std_Cost*Inv_Cost+BQ$3*Setup</f>
        <v>28663.220150565663</v>
      </c>
      <c r="BR26" s="12">
        <f>(Sell_Price-Std_Cost)*(1-$D26)*Lost_Sale_Fact*Avg_Dmd*365+NORMSINV($D26)*SQRT(Dmd_StdDev^2*Leadtime+LT_StdDev^2*Avg_Dmd^2)*Std_Cost*Inv_Cost+IF(365/BR$3+Safety_Stock/Avg_Dmd&gt;Plan_Shelf,(365/BR$3+Safety_Stock/Avg_Dmd-Plan_Shelf)*Avg_Dmd*Std_Cost*BR$3,0)+Avg_Dmd*365/BR$3/2*Std_Cost*Inv_Cost+BR$3*Setup</f>
        <v>28765.574462919976</v>
      </c>
      <c r="BS26" s="12">
        <f>(Sell_Price-Std_Cost)*(1-$D26)*Lost_Sale_Fact*Avg_Dmd*365+NORMSINV($D26)*SQRT(Dmd_StdDev^2*Leadtime+LT_StdDev^2*Avg_Dmd^2)*Std_Cost*Inv_Cost+IF(365/BS$3+Safety_Stock/Avg_Dmd&gt;Plan_Shelf,(365/BS$3+Safety_Stock/Avg_Dmd-Plan_Shelf)*Avg_Dmd*Std_Cost*BS$3,0)+Avg_Dmd*365/BS$3/2*Std_Cost*Inv_Cost+BS$3*Setup</f>
        <v>28869.351034606996</v>
      </c>
      <c r="BT26" s="12">
        <f>(Sell_Price-Std_Cost)*(1-$D26)*Lost_Sale_Fact*Avg_Dmd*365+NORMSINV($D26)*SQRT(Dmd_StdDev^2*Leadtime+LT_StdDev^2*Avg_Dmd^2)*Std_Cost*Inv_Cost+IF(365/BT$3+Safety_Stock/Avg_Dmd&gt;Plan_Shelf,(365/BT$3+Safety_Stock/Avg_Dmd-Plan_Shelf)*Avg_Dmd*Std_Cost*BT$3,0)+Avg_Dmd*365/BT$3/2*Std_Cost*Inv_Cost+BT$3*Setup</f>
        <v>28974.487118891455</v>
      </c>
      <c r="BU26" s="12">
        <f>(Sell_Price-Std_Cost)*(1-$D26)*Lost_Sale_Fact*Avg_Dmd*365+NORMSINV($D26)*SQRT(Dmd_StdDev^2*Leadtime+LT_StdDev^2*Avg_Dmd^2)*Std_Cost*Inv_Cost+IF(365/BU$3+Safety_Stock/Avg_Dmd&gt;Plan_Shelf,(365/BU$3+Safety_Stock/Avg_Dmd-Plan_Shelf)*Avg_Dmd*Std_Cost*BU$3,0)+Avg_Dmd*365/BU$3/2*Std_Cost*Inv_Cost+BU$3*Setup</f>
        <v>29080.923606529988</v>
      </c>
      <c r="BV26" s="12">
        <f>(Sell_Price-Std_Cost)*(1-$D26)*Lost_Sale_Fact*Avg_Dmd*365+NORMSINV($D26)*SQRT(Dmd_StdDev^2*Leadtime+LT_StdDev^2*Avg_Dmd^2)*Std_Cost*Inv_Cost+IF(365/BV$3+Safety_Stock/Avg_Dmd&gt;Plan_Shelf,(365/BV$3+Safety_Stock/Avg_Dmd-Plan_Shelf)*Avg_Dmd*Std_Cost*BV$3,0)+Avg_Dmd*365/BV$3/2*Std_Cost*Inv_Cost+BV$3*Setup</f>
        <v>29188.60476595028</v>
      </c>
      <c r="BW26" s="12">
        <f>(Sell_Price-Std_Cost)*(1-$D26)*Lost_Sale_Fact*Avg_Dmd*365+NORMSINV($D26)*SQRT(Dmd_StdDev^2*Leadtime+LT_StdDev^2*Avg_Dmd^2)*Std_Cost*Inv_Cost+IF(365/BW$3+Safety_Stock/Avg_Dmd&gt;Plan_Shelf,(365/BW$3+Safety_Stock/Avg_Dmd-Plan_Shelf)*Avg_Dmd*Std_Cost*BW$3,0)+Avg_Dmd*365/BW$3/2*Std_Cost*Inv_Cost+BW$3*Setup</f>
        <v>29297.478005386896</v>
      </c>
      <c r="BX26" s="12">
        <f>(Sell_Price-Std_Cost)*(1-$D26)*Lost_Sale_Fact*Avg_Dmd*365+NORMSINV($D26)*SQRT(Dmd_StdDev^2*Leadtime+LT_StdDev^2*Avg_Dmd^2)*Std_Cost*Inv_Cost+IF(365/BX$3+Safety_Stock/Avg_Dmd&gt;Plan_Shelf,(365/BX$3+Safety_Stock/Avg_Dmd-Plan_Shelf)*Avg_Dmd*Std_Cost*BX$3,0)+Avg_Dmd*365/BX$3/2*Std_Cost*Inv_Cost+BX$3*Setup</f>
        <v>29407.493654839167</v>
      </c>
      <c r="BY26" s="12">
        <f>(Sell_Price-Std_Cost)*(1-$D26)*Lost_Sale_Fact*Avg_Dmd*365+NORMSINV($D26)*SQRT(Dmd_StdDev^2*Leadtime+LT_StdDev^2*Avg_Dmd^2)*Std_Cost*Inv_Cost+IF(365/BY$3+Safety_Stock/Avg_Dmd&gt;Plan_Shelf,(365/BY$3+Safety_Stock/Avg_Dmd-Plan_Shelf)*Avg_Dmd*Std_Cost*BY$3,0)+Avg_Dmd*365/BY$3/2*Std_Cost*Inv_Cost+BY$3*Setup</f>
        <v>29518.60476595028</v>
      </c>
      <c r="BZ26" s="12">
        <f>(Sell_Price-Std_Cost)*(1-$D26)*Lost_Sale_Fact*Avg_Dmd*365+NORMSINV($D26)*SQRT(Dmd_StdDev^2*Leadtime+LT_StdDev^2*Avg_Dmd^2)*Std_Cost*Inv_Cost+IF(365/BZ$3+Safety_Stock/Avg_Dmd&gt;Plan_Shelf,(365/BZ$3+Safety_Stock/Avg_Dmd-Plan_Shelf)*Avg_Dmd*Std_Cost*BZ$3,0)+Avg_Dmd*365/BZ$3/2*Std_Cost*Inv_Cost+BZ$3*Setup</f>
        <v>29630.76692811244</v>
      </c>
      <c r="CA26" s="12">
        <f>(Sell_Price-Std_Cost)*(1-$D26)*Lost_Sale_Fact*Avg_Dmd*365+NORMSINV($D26)*SQRT(Dmd_StdDev^2*Leadtime+LT_StdDev^2*Avg_Dmd^2)*Std_Cost*Inv_Cost+IF(365/CA$3+Safety_Stock/Avg_Dmd&gt;Plan_Shelf,(365/CA$3+Safety_Stock/Avg_Dmd-Plan_Shelf)*Avg_Dmd*Std_Cost*CA$3,0)+Avg_Dmd*365/CA$3/2*Std_Cost*Inv_Cost+CA$3*Setup</f>
        <v>29743.938099283612</v>
      </c>
      <c r="CB26" s="12">
        <f>(Sell_Price-Std_Cost)*(1-$D26)*Lost_Sale_Fact*Avg_Dmd*365+NORMSINV($D26)*SQRT(Dmd_StdDev^2*Leadtime+LT_StdDev^2*Avg_Dmd^2)*Std_Cost*Inv_Cost+IF(365/CB$3+Safety_Stock/Avg_Dmd&gt;Plan_Shelf,(365/CB$3+Safety_Stock/Avg_Dmd-Plan_Shelf)*Avg_Dmd*Std_Cost*CB$3,0)+Avg_Dmd*365/CB$3/2*Std_Cost*Inv_Cost+CB$3*Setup</f>
        <v>29858.078450160803</v>
      </c>
      <c r="CC26" s="12">
        <f>(Sell_Price-Std_Cost)*(1-$D26)*Lost_Sale_Fact*Avg_Dmd*365+NORMSINV($D26)*SQRT(Dmd_StdDev^2*Leadtime+LT_StdDev^2*Avg_Dmd^2)*Std_Cost*Inv_Cost+IF(365/CC$3+Safety_Stock/Avg_Dmd&gt;Plan_Shelf,(365/CC$3+Safety_Stock/Avg_Dmd-Plan_Shelf)*Avg_Dmd*Std_Cost*CC$3,0)+Avg_Dmd*365/CC$3/2*Std_Cost*Inv_Cost+CC$3*Setup</f>
        <v>29973.150220495732</v>
      </c>
      <c r="CD26" s="12">
        <f>(Sell_Price-Std_Cost)*(1-$D26)*Lost_Sale_Fact*Avg_Dmd*365+NORMSINV($D26)*SQRT(Dmd_StdDev^2*Leadtime+LT_StdDev^2*Avg_Dmd^2)*Std_Cost*Inv_Cost+IF(365/CD$3+Safety_Stock/Avg_Dmd&gt;Plan_Shelf,(365/CD$3+Safety_Stock/Avg_Dmd-Plan_Shelf)*Avg_Dmd*Std_Cost*CD$3,0)+Avg_Dmd*365/CD$3/2*Std_Cost*Inv_Cost+CD$3*Setup</f>
        <v>30089.1175864631</v>
      </c>
      <c r="CE26" s="12">
        <f>(Sell_Price-Std_Cost)*(1-$D26)*Lost_Sale_Fact*Avg_Dmd*365+NORMSINV($D26)*SQRT(Dmd_StdDev^2*Leadtime+LT_StdDev^2*Avg_Dmd^2)*Std_Cost*Inv_Cost+IF(365/CE$3+Safety_Stock/Avg_Dmd&gt;Plan_Shelf,(365/CE$3+Safety_Stock/Avg_Dmd-Plan_Shelf)*Avg_Dmd*Std_Cost*CE$3,0)+Avg_Dmd*365/CE$3/2*Std_Cost*Inv_Cost+CE$3*Setup</f>
        <v>30205.946538102176</v>
      </c>
      <c r="CF26" s="12">
        <f>(Sell_Price-Std_Cost)*(1-$D26)*Lost_Sale_Fact*Avg_Dmd*365+NORMSINV($D26)*SQRT(Dmd_StdDev^2*Leadtime+LT_StdDev^2*Avg_Dmd^2)*Std_Cost*Inv_Cost+IF(365/CF$3+Safety_Stock/Avg_Dmd&gt;Plan_Shelf,(365/CF$3+Safety_Stock/Avg_Dmd-Plan_Shelf)*Avg_Dmd*Std_Cost*CF$3,0)+Avg_Dmd*365/CF$3/2*Std_Cost*Inv_Cost+CF$3*Setup</f>
        <v>30323.60476595028</v>
      </c>
      <c r="CG26" s="12">
        <f>(Sell_Price-Std_Cost)*(1-$D26)*Lost_Sale_Fact*Avg_Dmd*365+NORMSINV($D26)*SQRT(Dmd_StdDev^2*Leadtime+LT_StdDev^2*Avg_Dmd^2)*Std_Cost*Inv_Cost+IF(365/CG$3+Safety_Stock/Avg_Dmd&gt;Plan_Shelf,(365/CG$3+Safety_Stock/Avg_Dmd-Plan_Shelf)*Avg_Dmd*Std_Cost*CG$3,0)+Avg_Dmd*365/CG$3/2*Std_Cost*Inv_Cost+CG$3*Setup</f>
        <v>30442.061556073735</v>
      </c>
      <c r="CH26" s="12">
        <f>(Sell_Price-Std_Cost)*(1-$D26)*Lost_Sale_Fact*Avg_Dmd*365+NORMSINV($D26)*SQRT(Dmd_StdDev^2*Leadtime+LT_StdDev^2*Avg_Dmd^2)*Std_Cost*Inv_Cost+IF(365/CH$3+Safety_Stock/Avg_Dmd&gt;Plan_Shelf,(365/CH$3+Safety_Stock/Avg_Dmd-Plan_Shelf)*Avg_Dmd*Std_Cost*CH$3,0)+Avg_Dmd*365/CH$3/2*Std_Cost*Inv_Cost+CH$3*Setup</f>
        <v>30561.287692779548</v>
      </c>
      <c r="CI26" s="12">
        <f>(Sell_Price-Std_Cost)*(1-$D26)*Lost_Sale_Fact*Avg_Dmd*365+NORMSINV($D26)*SQRT(Dmd_StdDev^2*Leadtime+LT_StdDev^2*Avg_Dmd^2)*Std_Cost*Inv_Cost+IF(365/CI$3+Safety_Stock/Avg_Dmd&gt;Plan_Shelf,(365/CI$3+Safety_Stock/Avg_Dmd-Plan_Shelf)*Avg_Dmd*Std_Cost*CI$3,0)+Avg_Dmd*365/CI$3/2*Std_Cost*Inv_Cost+CI$3*Setup</f>
        <v>30681.255368359918</v>
      </c>
      <c r="CJ26" s="12">
        <f>(Sell_Price-Std_Cost)*(1-$D26)*Lost_Sale_Fact*Avg_Dmd*365+NORMSINV($D26)*SQRT(Dmd_StdDev^2*Leadtime+LT_StdDev^2*Avg_Dmd^2)*Std_Cost*Inv_Cost+IF(365/CJ$3+Safety_Stock/Avg_Dmd&gt;Plan_Shelf,(365/CJ$3+Safety_Stock/Avg_Dmd-Plan_Shelf)*Avg_Dmd*Std_Cost*CJ$3,0)+Avg_Dmd*365/CJ$3/2*Std_Cost*Inv_Cost+CJ$3*Setup</f>
        <v>30801.938099283612</v>
      </c>
      <c r="CK26" s="12">
        <f>(Sell_Price-Std_Cost)*(1-$D26)*Lost_Sale_Fact*Avg_Dmd*365+NORMSINV($D26)*SQRT(Dmd_StdDev^2*Leadtime+LT_StdDev^2*Avg_Dmd^2)*Std_Cost*Inv_Cost+IF(365/CK$3+Safety_Stock/Avg_Dmd&gt;Plan_Shelf,(365/CK$3+Safety_Stock/Avg_Dmd-Plan_Shelf)*Avg_Dmd*Std_Cost*CK$3,0)+Avg_Dmd*365/CK$3/2*Std_Cost*Inv_Cost+CK$3*Setup</f>
        <v>30923.310648303221</v>
      </c>
      <c r="CL26" s="12">
        <f>(Sell_Price-Std_Cost)*(1-$D26)*Lost_Sale_Fact*Avg_Dmd*365+NORMSINV($D26)*SQRT(Dmd_StdDev^2*Leadtime+LT_StdDev^2*Avg_Dmd^2)*Std_Cost*Inv_Cost+IF(365/CL$3+Safety_Stock/Avg_Dmd&gt;Plan_Shelf,(365/CL$3+Safety_Stock/Avg_Dmd-Plan_Shelf)*Avg_Dmd*Std_Cost*CL$3,0)+Avg_Dmd*365/CL$3/2*Std_Cost*Inv_Cost+CL$3*Setup</f>
        <v>31045.348951996792</v>
      </c>
      <c r="CM26" s="12">
        <f>(Sell_Price-Std_Cost)*(1-$D26)*Lost_Sale_Fact*Avg_Dmd*365+NORMSINV($D26)*SQRT(Dmd_StdDev^2*Leadtime+LT_StdDev^2*Avg_Dmd^2)*Std_Cost*Inv_Cost+IF(365/CM$3+Safety_Stock/Avg_Dmd&gt;Plan_Shelf,(365/CM$3+Safety_Stock/Avg_Dmd-Plan_Shelf)*Avg_Dmd*Std_Cost*CM$3,0)+Avg_Dmd*365/CM$3/2*Std_Cost*Inv_Cost+CM$3*Setup</f>
        <v>31168.0300533066</v>
      </c>
      <c r="CN26" s="12">
        <f>(Sell_Price-Std_Cost)*(1-$D26)*Lost_Sale_Fact*Avg_Dmd*365+NORMSINV($D26)*SQRT(Dmd_StdDev^2*Leadtime+LT_StdDev^2*Avg_Dmd^2)*Std_Cost*Inv_Cost+IF(365/CN$3+Safety_Stock/Avg_Dmd&gt;Plan_Shelf,(365/CN$3+Safety_Stock/Avg_Dmd-Plan_Shelf)*Avg_Dmd*Std_Cost*CN$3,0)+Avg_Dmd*365/CN$3/2*Std_Cost*Inv_Cost+CN$3*Setup</f>
        <v>31291.332038677552</v>
      </c>
      <c r="CO26" s="12">
        <f>(Sell_Price-Std_Cost)*(1-$D26)*Lost_Sale_Fact*Avg_Dmd*365+NORMSINV($D26)*SQRT(Dmd_StdDev^2*Leadtime+LT_StdDev^2*Avg_Dmd^2)*Std_Cost*Inv_Cost+IF(365/CO$3+Safety_Stock/Avg_Dmd&gt;Plan_Shelf,(365/CO$3+Safety_Stock/Avg_Dmd-Plan_Shelf)*Avg_Dmd*Std_Cost*CO$3,0)+Avg_Dmd*365/CO$3/2*Std_Cost*Inv_Cost+CO$3*Setup</f>
        <v>31415.233979433426</v>
      </c>
      <c r="CP26" s="12">
        <f>(Sell_Price-Std_Cost)*(1-$D26)*Lost_Sale_Fact*Avg_Dmd*365+NORMSINV($D26)*SQRT(Dmd_StdDev^2*Leadtime+LT_StdDev^2*Avg_Dmd^2)*Std_Cost*Inv_Cost+IF(365/CP$3+Safety_Stock/Avg_Dmd&gt;Plan_Shelf,(365/CP$3+Safety_Stock/Avg_Dmd-Plan_Shelf)*Avg_Dmd*Std_Cost*CP$3,0)+Avg_Dmd*365/CP$3/2*Std_Cost*Inv_Cost+CP$3*Setup</f>
        <v>31539.71587706139</v>
      </c>
      <c r="CQ26" s="12">
        <f>(Sell_Price-Std_Cost)*(1-$D26)*Lost_Sale_Fact*Avg_Dmd*365+NORMSINV($D26)*SQRT(Dmd_StdDev^2*Leadtime+LT_StdDev^2*Avg_Dmd^2)*Std_Cost*Inv_Cost+IF(365/CQ$3+Safety_Stock/Avg_Dmd&gt;Plan_Shelf,(365/CQ$3+Safety_Stock/Avg_Dmd-Plan_Shelf)*Avg_Dmd*Std_Cost*CQ$3,0)+Avg_Dmd*365/CQ$3/2*Std_Cost*Inv_Cost+CQ$3*Setup</f>
        <v>31664.758612104124</v>
      </c>
      <c r="CR26" s="12">
        <f>(Sell_Price-Std_Cost)*(1-$D26)*Lost_Sale_Fact*Avg_Dmd*365+NORMSINV($D26)*SQRT(Dmd_StdDev^2*Leadtime+LT_StdDev^2*Avg_Dmd^2)*Std_Cost*Inv_Cost+IF(365/CR$3+Safety_Stock/Avg_Dmd&gt;Plan_Shelf,(365/CR$3+Safety_Stock/Avg_Dmd-Plan_Shelf)*Avg_Dmd*Std_Cost*CR$3,0)+Avg_Dmd*365/CR$3/2*Std_Cost*Inv_Cost+CR$3*Setup</f>
        <v>31790.34389638506</v>
      </c>
      <c r="CS26" s="12">
        <f>(Sell_Price-Std_Cost)*(1-$D26)*Lost_Sale_Fact*Avg_Dmd*365+NORMSINV($D26)*SQRT(Dmd_StdDev^2*Leadtime+LT_StdDev^2*Avg_Dmd^2)*Std_Cost*Inv_Cost+IF(365/CS$3+Safety_Stock/Avg_Dmd&gt;Plan_Shelf,(365/CS$3+Safety_Stock/Avg_Dmd-Plan_Shelf)*Avg_Dmd*Std_Cost*CS$3,0)+Avg_Dmd*365/CS$3/2*Std_Cost*Inv_Cost+CS$3*Setup</f>
        <v>31916.45422831587</v>
      </c>
      <c r="CT26" s="12">
        <f>(Sell_Price-Std_Cost)*(1-$D26)*Lost_Sale_Fact*Avg_Dmd*365+NORMSINV($D26)*SQRT(Dmd_StdDev^2*Leadtime+LT_StdDev^2*Avg_Dmd^2)*Std_Cost*Inv_Cost+IF(365/CT$3+Safety_Stock/Avg_Dmd&gt;Plan_Shelf,(365/CT$3+Safety_Stock/Avg_Dmd-Plan_Shelf)*Avg_Dmd*Std_Cost*CT$3,0)+Avg_Dmd*365/CT$3/2*Std_Cost*Inv_Cost+CT$3*Setup</f>
        <v>32043.072851056662</v>
      </c>
      <c r="CU26" s="12">
        <f>(Sell_Price-Std_Cost)*(1-$D26)*Lost_Sale_Fact*Avg_Dmd*365+NORMSINV($D26)*SQRT(Dmd_StdDev^2*Leadtime+LT_StdDev^2*Avg_Dmd^2)*Std_Cost*Inv_Cost+IF(365/CU$3+Safety_Stock/Avg_Dmd&gt;Plan_Shelf,(365/CU$3+Safety_Stock/Avg_Dmd-Plan_Shelf)*Avg_Dmd*Std_Cost*CU$3,0)+Avg_Dmd*365/CU$3/2*Std_Cost*Inv_Cost+CU$3*Setup</f>
        <v>32170.1837133187</v>
      </c>
      <c r="CV26" s="12">
        <f>(Sell_Price-Std_Cost)*(1-$D26)*Lost_Sale_Fact*Avg_Dmd*365+NORMSINV($D26)*SQRT(Dmd_StdDev^2*Leadtime+LT_StdDev^2*Avg_Dmd^2)*Std_Cost*Inv_Cost+IF(365/CV$3+Safety_Stock/Avg_Dmd&gt;Plan_Shelf,(365/CV$3+Safety_Stock/Avg_Dmd-Plan_Shelf)*Avg_Dmd*Std_Cost*CV$3,0)+Avg_Dmd*365/CV$3/2*Std_Cost*Inv_Cost+CV$3*Setup</f>
        <v>32297.771432616944</v>
      </c>
      <c r="CW26" s="12">
        <f>(Sell_Price-Std_Cost)*(1-$D26)*Lost_Sale_Fact*Avg_Dmd*365+NORMSINV($D26)*SQRT(Dmd_StdDev^2*Leadtime+LT_StdDev^2*Avg_Dmd^2)*Std_Cost*Inv_Cost+IF(365/CW$3+Safety_Stock/Avg_Dmd&gt;Plan_Shelf,(365/CW$3+Safety_Stock/Avg_Dmd-Plan_Shelf)*Avg_Dmd*Std_Cost*CW$3,0)+Avg_Dmd*365/CW$3/2*Std_Cost*Inv_Cost+CW$3*Setup</f>
        <v>32425.821260795637</v>
      </c>
      <c r="CX26" s="12">
        <f>(Sell_Price-Std_Cost)*(1-$D26)*Lost_Sale_Fact*Avg_Dmd*365+NORMSINV($D26)*SQRT(Dmd_StdDev^2*Leadtime+LT_StdDev^2*Avg_Dmd^2)*Std_Cost*Inv_Cost+IF(365/CX$3+Safety_Stock/Avg_Dmd&gt;Plan_Shelf,(365/CX$3+Safety_Stock/Avg_Dmd-Plan_Shelf)*Avg_Dmd*Std_Cost*CX$3,0)+Avg_Dmd*365/CX$3/2*Std_Cost*Inv_Cost+CX$3*Setup</f>
        <v>32554.319051664563</v>
      </c>
      <c r="CY26" s="12">
        <f>(Sell_Price-Std_Cost)*(1-$D26)*Lost_Sale_Fact*Avg_Dmd*365+NORMSINV($D26)*SQRT(Dmd_StdDev^2*Leadtime+LT_StdDev^2*Avg_Dmd^2)*Std_Cost*Inv_Cost+IF(365/CY$3+Safety_Stock/Avg_Dmd&gt;Plan_Shelf,(365/CY$3+Safety_Stock/Avg_Dmd-Plan_Shelf)*Avg_Dmd*Std_Cost*CY$3,0)+Avg_Dmd*365/CY$3/2*Std_Cost*Inv_Cost+CY$3*Setup</f>
        <v>32683.251230596743</v>
      </c>
      <c r="CZ26" s="12">
        <f>(Sell_Price-Std_Cost)*(1-$D26)*Lost_Sale_Fact*Avg_Dmd*365+NORMSINV($D26)*SQRT(Dmd_StdDev^2*Leadtime+LT_StdDev^2*Avg_Dmd^2)*Std_Cost*Inv_Cost+IF(365/CZ$3+Safety_Stock/Avg_Dmd&gt;Plan_Shelf,(365/CZ$3+Safety_Stock/Avg_Dmd-Plan_Shelf)*Avg_Dmd*Std_Cost*CZ$3,0)+Avg_Dmd*365/CZ$3/2*Std_Cost*Inv_Cost+CZ$3*Setup</f>
        <v>32812.60476595028</v>
      </c>
      <c r="DA26" s="28">
        <f t="shared" si="0"/>
        <v>26842.929090274603</v>
      </c>
      <c r="DB26" s="43">
        <f t="shared" si="1"/>
        <v>0.97699999999999998</v>
      </c>
    </row>
    <row r="27" spans="1:108" ht="14.1" customHeight="1" x14ac:dyDescent="0.25">
      <c r="A27" s="53"/>
      <c r="B27" s="51"/>
      <c r="C27" s="51"/>
      <c r="D27" s="9">
        <v>0.97599999999999998</v>
      </c>
      <c r="E27" s="12">
        <f>(Sell_Price-Std_Cost)*(1-$D27)*Lost_Sale_Fact*Avg_Dmd*365+NORMSINV($D27)*SQRT(Dmd_StdDev^2*Leadtime+LT_StdDev^2*Avg_Dmd^2)*Std_Cost*Inv_Cost+IF(365/E$3+Safety_Stock/Avg_Dmd&gt;Plan_Shelf,(365/E$3+Safety_Stock/Avg_Dmd-Plan_Shelf)*Avg_Dmd*Std_Cost*E$3,0)+Avg_Dmd*365/E$3/2*Std_Cost*Inv_Cost+E$3*Setup</f>
        <v>1327178.1260749763</v>
      </c>
      <c r="F27" s="12">
        <f>(Sell_Price-Std_Cost)*(1-$D27)*Lost_Sale_Fact*Avg_Dmd*365+NORMSINV($D27)*SQRT(Dmd_StdDev^2*Leadtime+LT_StdDev^2*Avg_Dmd^2)*Std_Cost*Inv_Cost+IF(365/F$3+Safety_Stock/Avg_Dmd&gt;Plan_Shelf,(365/F$3+Safety_Stock/Avg_Dmd-Plan_Shelf)*Avg_Dmd*Std_Cost*F$3,0)+Avg_Dmd*365/F$3/2*Std_Cost*Inv_Cost+F$3*Setup</f>
        <v>1164024.2889089687</v>
      </c>
      <c r="G27" s="12">
        <f>(Sell_Price-Std_Cost)*(1-$D27)*Lost_Sale_Fact*Avg_Dmd*365+NORMSINV($D27)*SQRT(Dmd_StdDev^2*Leadtime+LT_StdDev^2*Avg_Dmd^2)*Std_Cost*Inv_Cost+IF(365/G$3+Safety_Stock/Avg_Dmd&gt;Plan_Shelf,(365/G$3+Safety_Stock/Avg_Dmd-Plan_Shelf)*Avg_Dmd*Std_Cost*G$3,0)+Avg_Dmd*365/G$3/2*Std_Cost*Inv_Cost+G$3*Setup</f>
        <v>1069003.7850762946</v>
      </c>
      <c r="H27" s="12">
        <f>(Sell_Price-Std_Cost)*(1-$D27)*Lost_Sale_Fact*Avg_Dmd*365+NORMSINV($D27)*SQRT(Dmd_StdDev^2*Leadtime+LT_StdDev^2*Avg_Dmd^2)*Std_Cost*Inv_Cost+IF(365/H$3+Safety_Stock/Avg_Dmd&gt;Plan_Shelf,(365/H$3+Safety_Stock/Avg_Dmd-Plan_Shelf)*Avg_Dmd*Std_Cost*H$3,0)+Avg_Dmd*365/H$3/2*Std_Cost*Inv_Cost+H$3*Setup</f>
        <v>991016.6145769537</v>
      </c>
      <c r="I27" s="12">
        <f>(Sell_Price-Std_Cost)*(1-$D27)*Lost_Sale_Fact*Avg_Dmd*365+NORMSINV($D27)*SQRT(Dmd_StdDev^2*Leadtime+LT_StdDev^2*Avg_Dmd^2)*Std_Cost*Inv_Cost+IF(365/I$3+Safety_Stock/Avg_Dmd&gt;Plan_Shelf,(365/I$3+Safety_Stock/Avg_Dmd-Plan_Shelf)*Avg_Dmd*Std_Cost*I$3,0)+Avg_Dmd*365/I$3/2*Std_Cost*Inv_Cost+I$3*Setup</f>
        <v>919842.77741094609</v>
      </c>
      <c r="J27" s="12">
        <f>(Sell_Price-Std_Cost)*(1-$D27)*Lost_Sale_Fact*Avg_Dmd*365+NORMSINV($D27)*SQRT(Dmd_StdDev^2*Leadtime+LT_StdDev^2*Avg_Dmd^2)*Std_Cost*Inv_Cost+IF(365/J$3+Safety_Stock/Avg_Dmd&gt;Plan_Shelf,(365/J$3+Safety_Stock/Avg_Dmd-Plan_Shelf)*Avg_Dmd*Std_Cost*J$3,0)+Avg_Dmd*365/J$3/2*Std_Cost*Inv_Cost+J$3*Setup</f>
        <v>852075.60691160511</v>
      </c>
      <c r="K27" s="12">
        <f>(Sell_Price-Std_Cost)*(1-$D27)*Lost_Sale_Fact*Avg_Dmd*365+NORMSINV($D27)*SQRT(Dmd_StdDev^2*Leadtime+LT_StdDev^2*Avg_Dmd^2)*Std_Cost*Inv_Cost+IF(365/K$3+Safety_Stock/Avg_Dmd&gt;Plan_Shelf,(365/K$3+Safety_Stock/Avg_Dmd-Plan_Shelf)*Avg_Dmd*Std_Cost*K$3,0)+Avg_Dmd*365/K$3/2*Std_Cost*Inv_Cost+K$3*Setup</f>
        <v>786255.10307893099</v>
      </c>
      <c r="L27" s="12">
        <f>(Sell_Price-Std_Cost)*(1-$D27)*Lost_Sale_Fact*Avg_Dmd*365+NORMSINV($D27)*SQRT(Dmd_StdDev^2*Leadtime+LT_StdDev^2*Avg_Dmd^2)*Std_Cost*Inv_Cost+IF(365/L$3+Safety_Stock/Avg_Dmd&gt;Plan_Shelf,(365/L$3+Safety_Stock/Avg_Dmd-Plan_Shelf)*Avg_Dmd*Std_Cost*L$3,0)+Avg_Dmd*365/L$3/2*Std_Cost*Inv_Cost+L$3*Setup</f>
        <v>721651.26591292338</v>
      </c>
      <c r="M27" s="12">
        <f>(Sell_Price-Std_Cost)*(1-$D27)*Lost_Sale_Fact*Avg_Dmd*365+NORMSINV($D27)*SQRT(Dmd_StdDev^2*Leadtime+LT_StdDev^2*Avg_Dmd^2)*Std_Cost*Inv_Cost+IF(365/M$3+Safety_Stock/Avg_Dmd&gt;Plan_Shelf,(365/M$3+Safety_Stock/Avg_Dmd-Plan_Shelf)*Avg_Dmd*Std_Cost*M$3,0)+Avg_Dmd*365/M$3/2*Std_Cost*Inv_Cost+M$3*Setup</f>
        <v>657858.53985802701</v>
      </c>
      <c r="N27" s="12">
        <f>(Sell_Price-Std_Cost)*(1-$D27)*Lost_Sale_Fact*Avg_Dmd*365+NORMSINV($D27)*SQRT(Dmd_StdDev^2*Leadtime+LT_StdDev^2*Avg_Dmd^2)*Std_Cost*Inv_Cost+IF(365/N$3+Safety_Stock/Avg_Dmd&gt;Plan_Shelf,(365/N$3+Safety_Stock/Avg_Dmd-Plan_Shelf)*Avg_Dmd*Std_Cost*N$3,0)+Avg_Dmd*365/N$3/2*Std_Cost*Inv_Cost+N$3*Setup</f>
        <v>594633.59158090828</v>
      </c>
      <c r="O27" s="12">
        <f>(Sell_Price-Std_Cost)*(1-$D27)*Lost_Sale_Fact*Avg_Dmd*365+NORMSINV($D27)*SQRT(Dmd_StdDev^2*Leadtime+LT_StdDev^2*Avg_Dmd^2)*Std_Cost*Inv_Cost+IF(365/O$3+Safety_Stock/Avg_Dmd&gt;Plan_Shelf,(365/O$3+Safety_Stock/Avg_Dmd-Plan_Shelf)*Avg_Dmd*Std_Cost*O$3,0)+Avg_Dmd*365/O$3/2*Std_Cost*Inv_Cost+O$3*Setup</f>
        <v>531821.57259671879</v>
      </c>
      <c r="P27" s="12">
        <f>(Sell_Price-Std_Cost)*(1-$D27)*Lost_Sale_Fact*Avg_Dmd*365+NORMSINV($D27)*SQRT(Dmd_StdDev^2*Leadtime+LT_StdDev^2*Avg_Dmd^2)*Std_Cost*Inv_Cost+IF(365/P$3+Safety_Stock/Avg_Dmd&gt;Plan_Shelf,(365/P$3+Safety_Stock/Avg_Dmd-Plan_Shelf)*Avg_Dmd*Std_Cost*P$3,0)+Avg_Dmd*365/P$3/2*Std_Cost*Inv_Cost+P$3*Setup</f>
        <v>469319.25058222655</v>
      </c>
      <c r="Q27" s="12">
        <f>(Sell_Price-Std_Cost)*(1-$D27)*Lost_Sale_Fact*Avg_Dmd*365+NORMSINV($D27)*SQRT(Dmd_StdDev^2*Leadtime+LT_StdDev^2*Avg_Dmd^2)*Std_Cost*Inv_Cost+IF(365/Q$3+Safety_Stock/Avg_Dmd&gt;Plan_Shelf,(365/Q$3+Safety_Stock/Avg_Dmd-Plan_Shelf)*Avg_Dmd*Std_Cost*Q$3,0)+Avg_Dmd*365/Q$3/2*Std_Cost*Inv_Cost+Q$3*Setup</f>
        <v>407055.15700596257</v>
      </c>
      <c r="R27" s="12">
        <f>(Sell_Price-Std_Cost)*(1-$D27)*Lost_Sale_Fact*Avg_Dmd*365+NORMSINV($D27)*SQRT(Dmd_StdDev^2*Leadtime+LT_StdDev^2*Avg_Dmd^2)*Std_Cost*Inv_Cost+IF(365/R$3+Safety_Stock/Avg_Dmd&gt;Plan_Shelf,(365/R$3+Safety_Stock/Avg_Dmd-Plan_Shelf)*Avg_Dmd*Std_Cost*R$3,0)+Avg_Dmd*365/R$3/2*Std_Cost*Inv_Cost+R$3*Setup</f>
        <v>344978.24291687814</v>
      </c>
      <c r="S27" s="12">
        <f>(Sell_Price-Std_Cost)*(1-$D27)*Lost_Sale_Fact*Avg_Dmd*365+NORMSINV($D27)*SQRT(Dmd_StdDev^2*Leadtime+LT_StdDev^2*Avg_Dmd^2)*Std_Cost*Inv_Cost+IF(365/S$3+Safety_Stock/Avg_Dmd&gt;Plan_Shelf,(365/S$3+Safety_Stock/Avg_Dmd-Plan_Shelf)*Avg_Dmd*Std_Cost*S$3,0)+Avg_Dmd*365/S$3/2*Std_Cost*Inv_Cost+S$3*Setup</f>
        <v>283051.07241753716</v>
      </c>
      <c r="T27" s="12">
        <f>(Sell_Price-Std_Cost)*(1-$D27)*Lost_Sale_Fact*Avg_Dmd*365+NORMSINV($D27)*SQRT(Dmd_StdDev^2*Leadtime+LT_StdDev^2*Avg_Dmd^2)*Std_Cost*Inv_Cost+IF(365/T$3+Safety_Stock/Avg_Dmd&gt;Plan_Shelf,(365/T$3+Safety_Stock/Avg_Dmd-Plan_Shelf)*Avg_Dmd*Std_Cost*T$3,0)+Avg_Dmd*365/T$3/2*Std_Cost*Inv_Cost+T$3*Setup</f>
        <v>221245.56858486281</v>
      </c>
      <c r="U27" s="12">
        <f>(Sell_Price-Std_Cost)*(1-$D27)*Lost_Sale_Fact*Avg_Dmd*365+NORMSINV($D27)*SQRT(Dmd_StdDev^2*Leadtime+LT_StdDev^2*Avg_Dmd^2)*Std_Cost*Inv_Cost+IF(365/U$3+Safety_Stock/Avg_Dmd&gt;Plan_Shelf,(365/U$3+Safety_Stock/Avg_Dmd-Plan_Shelf)*Avg_Dmd*Std_Cost*U$3,0)+Avg_Dmd*365/U$3/2*Std_Cost*Inv_Cost+U$3*Setup</f>
        <v>159540.26083061984</v>
      </c>
      <c r="V27" s="12">
        <f>(Sell_Price-Std_Cost)*(1-$D27)*Lost_Sale_Fact*Avg_Dmd*365+NORMSINV($D27)*SQRT(Dmd_StdDev^2*Leadtime+LT_StdDev^2*Avg_Dmd^2)*Std_Cost*Inv_Cost+IF(365/V$3+Safety_Stock/Avg_Dmd&gt;Plan_Shelf,(365/V$3+Safety_Stock/Avg_Dmd-Plan_Shelf)*Avg_Dmd*Std_Cost*V$3,0)+Avg_Dmd*365/V$3/2*Std_Cost*Inv_Cost+V$3*Setup</f>
        <v>97918.449808403268</v>
      </c>
      <c r="W27" s="12">
        <f>(Sell_Price-Std_Cost)*(1-$D27)*Lost_Sale_Fact*Avg_Dmd*365+NORMSINV($D27)*SQRT(Dmd_StdDev^2*Leadtime+LT_StdDev^2*Avg_Dmd^2)*Std_Cost*Inv_Cost+IF(365/W$3+Safety_Stock/Avg_Dmd&gt;Plan_Shelf,(365/W$3+Safety_Stock/Avg_Dmd-Plan_Shelf)*Avg_Dmd*Std_Cost*W$3,0)+Avg_Dmd*365/W$3/2*Std_Cost*Inv_Cost+W$3*Setup</f>
        <v>36366.951823682146</v>
      </c>
      <c r="X27" s="12">
        <f>(Sell_Price-Std_Cost)*(1-$D27)*Lost_Sale_Fact*Avg_Dmd*365+NORMSINV($D27)*SQRT(Dmd_StdDev^2*Leadtime+LT_StdDev^2*Avg_Dmd^2)*Std_Cost*Inv_Cost+IF(365/X$3+Safety_Stock/Avg_Dmd&gt;Plan_Shelf,(365/X$3+Safety_Stock/Avg_Dmd-Plan_Shelf)*Avg_Dmd*Std_Cost*X$3,0)+Avg_Dmd*365/X$3/2*Std_Cost*Inv_Cost+X$3*Setup</f>
        <v>28951.963240983849</v>
      </c>
      <c r="Y27" s="12">
        <f>(Sell_Price-Std_Cost)*(1-$D27)*Lost_Sale_Fact*Avg_Dmd*365+NORMSINV($D27)*SQRT(Dmd_StdDev^2*Leadtime+LT_StdDev^2*Avg_Dmd^2)*Std_Cost*Inv_Cost+IF(365/Y$3+Safety_Stock/Avg_Dmd&gt;Plan_Shelf,(365/Y$3+Safety_Stock/Avg_Dmd-Plan_Shelf)*Avg_Dmd*Std_Cost*Y$3,0)+Avg_Dmd*365/Y$3/2*Std_Cost*Inv_Cost+Y$3*Setup</f>
        <v>28615.296574317181</v>
      </c>
      <c r="Z27" s="12">
        <f>(Sell_Price-Std_Cost)*(1-$D27)*Lost_Sale_Fact*Avg_Dmd*365+NORMSINV($D27)*SQRT(Dmd_StdDev^2*Leadtime+LT_StdDev^2*Avg_Dmd^2)*Std_Cost*Inv_Cost+IF(365/Z$3+Safety_Stock/Avg_Dmd&gt;Plan_Shelf,(365/Z$3+Safety_Stock/Avg_Dmd-Plan_Shelf)*Avg_Dmd*Std_Cost*Z$3,0)+Avg_Dmd*365/Z$3/2*Std_Cost*Inv_Cost+Z$3*Setup</f>
        <v>28322.872331892941</v>
      </c>
      <c r="AA27" s="12">
        <f>(Sell_Price-Std_Cost)*(1-$D27)*Lost_Sale_Fact*Avg_Dmd*365+NORMSINV($D27)*SQRT(Dmd_StdDev^2*Leadtime+LT_StdDev^2*Avg_Dmd^2)*Std_Cost*Inv_Cost+IF(365/AA$3+Safety_Stock/Avg_Dmd&gt;Plan_Shelf,(365/AA$3+Safety_Stock/Avg_Dmd-Plan_Shelf)*Avg_Dmd*Std_Cost*AA$3,0)+Avg_Dmd*365/AA$3/2*Std_Cost*Inv_Cost+AA$3*Setup</f>
        <v>28068.919762722981</v>
      </c>
      <c r="AB27" s="12">
        <f>(Sell_Price-Std_Cost)*(1-$D27)*Lost_Sale_Fact*Avg_Dmd*365+NORMSINV($D27)*SQRT(Dmd_StdDev^2*Leadtime+LT_StdDev^2*Avg_Dmd^2)*Std_Cost*Inv_Cost+IF(365/AB$3+Safety_Stock/Avg_Dmd&gt;Plan_Shelf,(365/AB$3+Safety_Stock/Avg_Dmd-Plan_Shelf)*Avg_Dmd*Std_Cost*AB$3,0)+Avg_Dmd*365/AB$3/2*Std_Cost*Inv_Cost+AB$3*Setup</f>
        <v>27848.629907650517</v>
      </c>
      <c r="AC27" s="12">
        <f>(Sell_Price-Std_Cost)*(1-$D27)*Lost_Sale_Fact*Avg_Dmd*365+NORMSINV($D27)*SQRT(Dmd_StdDev^2*Leadtime+LT_StdDev^2*Avg_Dmd^2)*Std_Cost*Inv_Cost+IF(365/AC$3+Safety_Stock/Avg_Dmd&gt;Plan_Shelf,(365/AC$3+Safety_Stock/Avg_Dmd-Plan_Shelf)*Avg_Dmd*Std_Cost*AC$3,0)+Avg_Dmd*365/AC$3/2*Std_Cost*Inv_Cost+AC$3*Setup</f>
        <v>27657.963240983849</v>
      </c>
      <c r="AD27" s="12">
        <f>(Sell_Price-Std_Cost)*(1-$D27)*Lost_Sale_Fact*Avg_Dmd*365+NORMSINV($D27)*SQRT(Dmd_StdDev^2*Leadtime+LT_StdDev^2*Avg_Dmd^2)*Std_Cost*Inv_Cost+IF(365/AD$3+Safety_Stock/Avg_Dmd&gt;Plan_Shelf,(365/AD$3+Safety_Stock/Avg_Dmd-Plan_Shelf)*Avg_Dmd*Std_Cost*AD$3,0)+Avg_Dmd*365/AD$3/2*Std_Cost*Inv_Cost+AD$3*Setup</f>
        <v>27493.50170252231</v>
      </c>
      <c r="AE27" s="12">
        <f>(Sell_Price-Std_Cost)*(1-$D27)*Lost_Sale_Fact*Avg_Dmd*365+NORMSINV($D27)*SQRT(Dmd_StdDev^2*Leadtime+LT_StdDev^2*Avg_Dmd^2)*Std_Cost*Inv_Cost+IF(365/AE$3+Safety_Stock/Avg_Dmd&gt;Plan_Shelf,(365/AE$3+Safety_Stock/Avg_Dmd-Plan_Shelf)*Avg_Dmd*Std_Cost*AE$3,0)+Avg_Dmd*365/AE$3/2*Std_Cost*Inv_Cost+AE$3*Setup</f>
        <v>27352.333611354217</v>
      </c>
      <c r="AF27" s="12">
        <f>(Sell_Price-Std_Cost)*(1-$D27)*Lost_Sale_Fact*Avg_Dmd*365+NORMSINV($D27)*SQRT(Dmd_StdDev^2*Leadtime+LT_StdDev^2*Avg_Dmd^2)*Std_Cost*Inv_Cost+IF(365/AF$3+Safety_Stock/Avg_Dmd&gt;Plan_Shelf,(365/AF$3+Safety_Stock/Avg_Dmd-Plan_Shelf)*Avg_Dmd*Std_Cost*AF$3,0)+Avg_Dmd*365/AF$3/2*Std_Cost*Inv_Cost+AF$3*Setup</f>
        <v>27231.963240983849</v>
      </c>
      <c r="AG27" s="12">
        <f>(Sell_Price-Std_Cost)*(1-$D27)*Lost_Sale_Fact*Avg_Dmd*365+NORMSINV($D27)*SQRT(Dmd_StdDev^2*Leadtime+LT_StdDev^2*Avg_Dmd^2)*Std_Cost*Inv_Cost+IF(365/AG$3+Safety_Stock/Avg_Dmd&gt;Plan_Shelf,(365/AG$3+Safety_Stock/Avg_Dmd-Plan_Shelf)*Avg_Dmd*Std_Cost*AG$3,0)+Avg_Dmd*365/AG$3/2*Std_Cost*Inv_Cost+AG$3*Setup</f>
        <v>27130.239103052812</v>
      </c>
      <c r="AH27" s="12">
        <f>(Sell_Price-Std_Cost)*(1-$D27)*Lost_Sale_Fact*Avg_Dmd*365+NORMSINV($D27)*SQRT(Dmd_StdDev^2*Leadtime+LT_StdDev^2*Avg_Dmd^2)*Std_Cost*Inv_Cost+IF(365/AH$3+Safety_Stock/Avg_Dmd&gt;Plan_Shelf,(365/AH$3+Safety_Stock/Avg_Dmd-Plan_Shelf)*Avg_Dmd*Std_Cost*AH$3,0)+Avg_Dmd*365/AH$3/2*Std_Cost*Inv_Cost+AH$3*Setup</f>
        <v>27045.296574317181</v>
      </c>
      <c r="AI27" s="12">
        <f>(Sell_Price-Std_Cost)*(1-$D27)*Lost_Sale_Fact*Avg_Dmd*365+NORMSINV($D27)*SQRT(Dmd_StdDev^2*Leadtime+LT_StdDev^2*Avg_Dmd^2)*Std_Cost*Inv_Cost+IF(365/AI$3+Safety_Stock/Avg_Dmd&gt;Plan_Shelf,(365/AI$3+Safety_Stock/Avg_Dmd-Plan_Shelf)*Avg_Dmd*Std_Cost*AI$3,0)+Avg_Dmd*365/AI$3/2*Std_Cost*Inv_Cost+AI$3*Setup</f>
        <v>26975.511628080625</v>
      </c>
      <c r="AJ27" s="12">
        <f>(Sell_Price-Std_Cost)*(1-$D27)*Lost_Sale_Fact*Avg_Dmd*365+NORMSINV($D27)*SQRT(Dmd_StdDev^2*Leadtime+LT_StdDev^2*Avg_Dmd^2)*Std_Cost*Inv_Cost+IF(365/AJ$3+Safety_Stock/Avg_Dmd&gt;Plan_Shelf,(365/AJ$3+Safety_Stock/Avg_Dmd-Plan_Shelf)*Avg_Dmd*Std_Cost*AJ$3,0)+Avg_Dmd*365/AJ$3/2*Std_Cost*Inv_Cost+AJ$3*Setup</f>
        <v>26919.463240983849</v>
      </c>
      <c r="AK27" s="12">
        <f>(Sell_Price-Std_Cost)*(1-$D27)*Lost_Sale_Fact*Avg_Dmd*365+NORMSINV($D27)*SQRT(Dmd_StdDev^2*Leadtime+LT_StdDev^2*Avg_Dmd^2)*Std_Cost*Inv_Cost+IF(365/AK$3+Safety_Stock/Avg_Dmd&gt;Plan_Shelf,(365/AK$3+Safety_Stock/Avg_Dmd-Plan_Shelf)*Avg_Dmd*Std_Cost*AK$3,0)+Avg_Dmd*365/AK$3/2*Std_Cost*Inv_Cost+AK$3*Setup</f>
        <v>26875.902634923241</v>
      </c>
      <c r="AL27" s="12">
        <f>(Sell_Price-Std_Cost)*(1-$D27)*Lost_Sale_Fact*Avg_Dmd*365+NORMSINV($D27)*SQRT(Dmd_StdDev^2*Leadtime+LT_StdDev^2*Avg_Dmd^2)*Std_Cost*Inv_Cost+IF(365/AL$3+Safety_Stock/Avg_Dmd&gt;Plan_Shelf,(365/AL$3+Safety_Stock/Avg_Dmd-Plan_Shelf)*Avg_Dmd*Std_Cost*AL$3,0)+Avg_Dmd*365/AL$3/2*Std_Cost*Inv_Cost+AL$3*Setup</f>
        <v>26843.727946866202</v>
      </c>
      <c r="AM27" s="12">
        <f>(Sell_Price-Std_Cost)*(1-$D27)*Lost_Sale_Fact*Avg_Dmd*365+NORMSINV($D27)*SQRT(Dmd_StdDev^2*Leadtime+LT_StdDev^2*Avg_Dmd^2)*Std_Cost*Inv_Cost+IF(365/AM$3+Safety_Stock/Avg_Dmd&gt;Plan_Shelf,(365/AM$3+Safety_Stock/Avg_Dmd-Plan_Shelf)*Avg_Dmd*Std_Cost*AM$3,0)+Avg_Dmd*365/AM$3/2*Std_Cost*Inv_Cost+AM$3*Setup</f>
        <v>26821.963240983849</v>
      </c>
      <c r="AN27" s="12">
        <f>(Sell_Price-Std_Cost)*(1-$D27)*Lost_Sale_Fact*Avg_Dmd*365+NORMSINV($D27)*SQRT(Dmd_StdDev^2*Leadtime+LT_StdDev^2*Avg_Dmd^2)*Std_Cost*Inv_Cost+IF(365/AN$3+Safety_Stock/Avg_Dmd&gt;Plan_Shelf,(365/AN$3+Safety_Stock/Avg_Dmd-Plan_Shelf)*Avg_Dmd*Std_Cost*AN$3,0)+Avg_Dmd*365/AN$3/2*Std_Cost*Inv_Cost+AN$3*Setup</f>
        <v>26809.741018761626</v>
      </c>
      <c r="AO27" s="12">
        <f>(Sell_Price-Std_Cost)*(1-$D27)*Lost_Sale_Fact*Avg_Dmd*365+NORMSINV($D27)*SQRT(Dmd_StdDev^2*Leadtime+LT_StdDev^2*Avg_Dmd^2)*Std_Cost*Inv_Cost+IF(365/AO$3+Safety_Stock/Avg_Dmd&gt;Plan_Shelf,(365/AO$3+Safety_Stock/Avg_Dmd-Plan_Shelf)*Avg_Dmd*Std_Cost*AO$3,0)+Avg_Dmd*365/AO$3/2*Std_Cost*Inv_Cost+AO$3*Setup</f>
        <v>26806.287565308172</v>
      </c>
      <c r="AP27" s="12">
        <f>(Sell_Price-Std_Cost)*(1-$D27)*Lost_Sale_Fact*Avg_Dmd*365+NORMSINV($D27)*SQRT(Dmd_StdDev^2*Leadtime+LT_StdDev^2*Avg_Dmd^2)*Std_Cost*Inv_Cost+IF(365/AP$3+Safety_Stock/Avg_Dmd&gt;Plan_Shelf,(365/AP$3+Safety_Stock/Avg_Dmd-Plan_Shelf)*Avg_Dmd*Std_Cost*AP$3,0)+Avg_Dmd*365/AP$3/2*Std_Cost*Inv_Cost+AP$3*Setup</f>
        <v>26810.910609404902</v>
      </c>
      <c r="AQ27" s="12">
        <f>(Sell_Price-Std_Cost)*(1-$D27)*Lost_Sale_Fact*Avg_Dmd*365+NORMSINV($D27)*SQRT(Dmd_StdDev^2*Leadtime+LT_StdDev^2*Avg_Dmd^2)*Std_Cost*Inv_Cost+IF(365/AQ$3+Safety_Stock/Avg_Dmd&gt;Plan_Shelf,(365/AQ$3+Safety_Stock/Avg_Dmd-Plan_Shelf)*Avg_Dmd*Std_Cost*AQ$3,0)+Avg_Dmd*365/AQ$3/2*Std_Cost*Inv_Cost+AQ$3*Setup</f>
        <v>26822.988882009489</v>
      </c>
      <c r="AR27" s="12">
        <f>(Sell_Price-Std_Cost)*(1-$D27)*Lost_Sale_Fact*Avg_Dmd*365+NORMSINV($D27)*SQRT(Dmd_StdDev^2*Leadtime+LT_StdDev^2*Avg_Dmd^2)*Std_Cost*Inv_Cost+IF(365/AR$3+Safety_Stock/Avg_Dmd&gt;Plan_Shelf,(365/AR$3+Safety_Stock/Avg_Dmd-Plan_Shelf)*Avg_Dmd*Std_Cost*AR$3,0)+Avg_Dmd*365/AR$3/2*Std_Cost*Inv_Cost+AR$3*Setup</f>
        <v>26841.963240983849</v>
      </c>
      <c r="AS27" s="12">
        <f>(Sell_Price-Std_Cost)*(1-$D27)*Lost_Sale_Fact*Avg_Dmd*365+NORMSINV($D27)*SQRT(Dmd_StdDev^2*Leadtime+LT_StdDev^2*Avg_Dmd^2)*Std_Cost*Inv_Cost+IF(365/AS$3+Safety_Stock/Avg_Dmd&gt;Plan_Shelf,(365/AS$3+Safety_Stock/Avg_Dmd-Plan_Shelf)*Avg_Dmd*Std_Cost*AS$3,0)+Avg_Dmd*365/AS$3/2*Std_Cost*Inv_Cost+AS$3*Setup</f>
        <v>26867.329094642384</v>
      </c>
      <c r="AT27" s="12">
        <f>(Sell_Price-Std_Cost)*(1-$D27)*Lost_Sale_Fact*Avg_Dmd*365+NORMSINV($D27)*SQRT(Dmd_StdDev^2*Leadtime+LT_StdDev^2*Avg_Dmd^2)*Std_Cost*Inv_Cost+IF(365/AT$3+Safety_Stock/Avg_Dmd&gt;Plan_Shelf,(365/AT$3+Safety_Stock/Avg_Dmd-Plan_Shelf)*Avg_Dmd*Std_Cost*AT$3,0)+Avg_Dmd*365/AT$3/2*Std_Cost*Inv_Cost+AT$3*Setup</f>
        <v>26898.629907650517</v>
      </c>
      <c r="AU27" s="12">
        <f>(Sell_Price-Std_Cost)*(1-$D27)*Lost_Sale_Fact*Avg_Dmd*365+NORMSINV($D27)*SQRT(Dmd_StdDev^2*Leadtime+LT_StdDev^2*Avg_Dmd^2)*Std_Cost*Inv_Cost+IF(365/AU$3+Safety_Stock/Avg_Dmd&gt;Plan_Shelf,(365/AU$3+Safety_Stock/Avg_Dmd-Plan_Shelf)*Avg_Dmd*Std_Cost*AU$3,0)+Avg_Dmd*365/AU$3/2*Std_Cost*Inv_Cost+AU$3*Setup</f>
        <v>26935.451613076872</v>
      </c>
      <c r="AV27" s="12">
        <f>(Sell_Price-Std_Cost)*(1-$D27)*Lost_Sale_Fact*Avg_Dmd*365+NORMSINV($D27)*SQRT(Dmd_StdDev^2*Leadtime+LT_StdDev^2*Avg_Dmd^2)*Std_Cost*Inv_Cost+IF(365/AV$3+Safety_Stock/Avg_Dmd&gt;Plan_Shelf,(365/AV$3+Safety_Stock/Avg_Dmd-Plan_Shelf)*Avg_Dmd*Std_Cost*AV$3,0)+Avg_Dmd*365/AV$3/2*Std_Cost*Inv_Cost+AV$3*Setup</f>
        <v>26977.417786438393</v>
      </c>
      <c r="AW27" s="12">
        <f>(Sell_Price-Std_Cost)*(1-$D27)*Lost_Sale_Fact*Avg_Dmd*365+NORMSINV($D27)*SQRT(Dmd_StdDev^2*Leadtime+LT_StdDev^2*Avg_Dmd^2)*Std_Cost*Inv_Cost+IF(365/AW$3+Safety_Stock/Avg_Dmd&gt;Plan_Shelf,(365/AW$3+Safety_Stock/Avg_Dmd-Plan_Shelf)*Avg_Dmd*Std_Cost*AW$3,0)+Avg_Dmd*365/AW$3/2*Std_Cost*Inv_Cost+AW$3*Setup</f>
        <v>27024.185463206071</v>
      </c>
      <c r="AX27" s="12">
        <f>(Sell_Price-Std_Cost)*(1-$D27)*Lost_Sale_Fact*Avg_Dmd*365+NORMSINV($D27)*SQRT(Dmd_StdDev^2*Leadtime+LT_StdDev^2*Avg_Dmd^2)*Std_Cost*Inv_Cost+IF(365/AX$3+Safety_Stock/Avg_Dmd&gt;Plan_Shelf,(365/AX$3+Safety_Stock/Avg_Dmd-Plan_Shelf)*Avg_Dmd*Std_Cost*AX$3,0)+Avg_Dmd*365/AX$3/2*Std_Cost*Inv_Cost+AX$3*Setup</f>
        <v>27075.441501853413</v>
      </c>
      <c r="AY27" s="12">
        <f>(Sell_Price-Std_Cost)*(1-$D27)*Lost_Sale_Fact*Avg_Dmd*365+NORMSINV($D27)*SQRT(Dmd_StdDev^2*Leadtime+LT_StdDev^2*Avg_Dmd^2)*Std_Cost*Inv_Cost+IF(365/AY$3+Safety_Stock/Avg_Dmd&gt;Plan_Shelf,(365/AY$3+Safety_Stock/Avg_Dmd-Plan_Shelf)*Avg_Dmd*Std_Cost*AY$3,0)+Avg_Dmd*365/AY$3/2*Std_Cost*Inv_Cost+AY$3*Setup</f>
        <v>27130.899411196617</v>
      </c>
      <c r="AZ27" s="12">
        <f>(Sell_Price-Std_Cost)*(1-$D27)*Lost_Sale_Fact*Avg_Dmd*365+NORMSINV($D27)*SQRT(Dmd_StdDev^2*Leadtime+LT_StdDev^2*Avg_Dmd^2)*Std_Cost*Inv_Cost+IF(365/AZ$3+Safety_Stock/Avg_Dmd&gt;Plan_Shelf,(365/AZ$3+Safety_Stock/Avg_Dmd-Plan_Shelf)*Avg_Dmd*Std_Cost*AZ$3,0)+Avg_Dmd*365/AZ$3/2*Std_Cost*Inv_Cost+AZ$3*Setup</f>
        <v>27190.296574317181</v>
      </c>
      <c r="BA27" s="12">
        <f>(Sell_Price-Std_Cost)*(1-$D27)*Lost_Sale_Fact*Avg_Dmd*365+NORMSINV($D27)*SQRT(Dmd_StdDev^2*Leadtime+LT_StdDev^2*Avg_Dmd^2)*Std_Cost*Inv_Cost+IF(365/BA$3+Safety_Stock/Avg_Dmd&gt;Plan_Shelf,(365/BA$3+Safety_Stock/Avg_Dmd-Plan_Shelf)*Avg_Dmd*Std_Cost*BA$3,0)+Avg_Dmd*365/BA$3/2*Std_Cost*Inv_Cost+BA$3*Setup</f>
        <v>27253.391812412421</v>
      </c>
      <c r="BB27" s="12">
        <f>(Sell_Price-Std_Cost)*(1-$D27)*Lost_Sale_Fact*Avg_Dmd*365+NORMSINV($D27)*SQRT(Dmd_StdDev^2*Leadtime+LT_StdDev^2*Avg_Dmd^2)*Std_Cost*Inv_Cost+IF(365/BB$3+Safety_Stock/Avg_Dmd&gt;Plan_Shelf,(365/BB$3+Safety_Stock/Avg_Dmd-Plan_Shelf)*Avg_Dmd*Std_Cost*BB$3,0)+Avg_Dmd*365/BB$3/2*Std_Cost*Inv_Cost+BB$3*Setup</f>
        <v>27319.963240983849</v>
      </c>
      <c r="BC27" s="12">
        <f>(Sell_Price-Std_Cost)*(1-$D27)*Lost_Sale_Fact*Avg_Dmd*365+NORMSINV($D27)*SQRT(Dmd_StdDev^2*Leadtime+LT_StdDev^2*Avg_Dmd^2)*Std_Cost*Inv_Cost+IF(365/BC$3+Safety_Stock/Avg_Dmd&gt;Plan_Shelf,(365/BC$3+Safety_Stock/Avg_Dmd-Plan_Shelf)*Avg_Dmd*Std_Cost*BC$3,0)+Avg_Dmd*365/BC$3/2*Std_Cost*Inv_Cost+BC$3*Setup</f>
        <v>27389.806378238751</v>
      </c>
      <c r="BD27" s="12">
        <f>(Sell_Price-Std_Cost)*(1-$D27)*Lost_Sale_Fact*Avg_Dmd*365+NORMSINV($D27)*SQRT(Dmd_StdDev^2*Leadtime+LT_StdDev^2*Avg_Dmd^2)*Std_Cost*Inv_Cost+IF(365/BD$3+Safety_Stock/Avg_Dmd&gt;Plan_Shelf,(365/BD$3+Safety_Stock/Avg_Dmd-Plan_Shelf)*Avg_Dmd*Std_Cost*BD$3,0)+Avg_Dmd*365/BD$3/2*Std_Cost*Inv_Cost+BD$3*Setup</f>
        <v>27462.732471753079</v>
      </c>
      <c r="BE27" s="12">
        <f>(Sell_Price-Std_Cost)*(1-$D27)*Lost_Sale_Fact*Avg_Dmd*365+NORMSINV($D27)*SQRT(Dmd_StdDev^2*Leadtime+LT_StdDev^2*Avg_Dmd^2)*Std_Cost*Inv_Cost+IF(365/BE$3+Safety_Stock/Avg_Dmd&gt;Plan_Shelf,(365/BE$3+Safety_Stock/Avg_Dmd-Plan_Shelf)*Avg_Dmd*Std_Cost*BE$3,0)+Avg_Dmd*365/BE$3/2*Std_Cost*Inv_Cost+BE$3*Setup</f>
        <v>27538.567014568755</v>
      </c>
      <c r="BF27" s="12">
        <f>(Sell_Price-Std_Cost)*(1-$D27)*Lost_Sale_Fact*Avg_Dmd*365+NORMSINV($D27)*SQRT(Dmd_StdDev^2*Leadtime+LT_StdDev^2*Avg_Dmd^2)*Std_Cost*Inv_Cost+IF(365/BF$3+Safety_Stock/Avg_Dmd&gt;Plan_Shelf,(365/BF$3+Safety_Stock/Avg_Dmd-Plan_Shelf)*Avg_Dmd*Std_Cost*BF$3,0)+Avg_Dmd*365/BF$3/2*Std_Cost*Inv_Cost+BF$3*Setup</f>
        <v>27617.148426169035</v>
      </c>
      <c r="BG27" s="12">
        <f>(Sell_Price-Std_Cost)*(1-$D27)*Lost_Sale_Fact*Avg_Dmd*365+NORMSINV($D27)*SQRT(Dmd_StdDev^2*Leadtime+LT_StdDev^2*Avg_Dmd^2)*Std_Cost*Inv_Cost+IF(365/BG$3+Safety_Stock/Avg_Dmd&gt;Plan_Shelf,(365/BG$3+Safety_Stock/Avg_Dmd-Plan_Shelf)*Avg_Dmd*Std_Cost*BG$3,0)+Avg_Dmd*365/BG$3/2*Std_Cost*Inv_Cost+BG$3*Setup</f>
        <v>27698.326877347485</v>
      </c>
      <c r="BH27" s="12">
        <f>(Sell_Price-Std_Cost)*(1-$D27)*Lost_Sale_Fact*Avg_Dmd*365+NORMSINV($D27)*SQRT(Dmd_StdDev^2*Leadtime+LT_StdDev^2*Avg_Dmd^2)*Std_Cost*Inv_Cost+IF(365/BH$3+Safety_Stock/Avg_Dmd&gt;Plan_Shelf,(365/BH$3+Safety_Stock/Avg_Dmd-Plan_Shelf)*Avg_Dmd*Std_Cost*BH$3,0)+Avg_Dmd*365/BH$3/2*Std_Cost*Inv_Cost+BH$3*Setup</f>
        <v>27781.963240983849</v>
      </c>
      <c r="BI27" s="12">
        <f>(Sell_Price-Std_Cost)*(1-$D27)*Lost_Sale_Fact*Avg_Dmd*365+NORMSINV($D27)*SQRT(Dmd_StdDev^2*Leadtime+LT_StdDev^2*Avg_Dmd^2)*Std_Cost*Inv_Cost+IF(365/BI$3+Safety_Stock/Avg_Dmd&gt;Plan_Shelf,(365/BI$3+Safety_Stock/Avg_Dmd-Plan_Shelf)*Avg_Dmd*Std_Cost*BI$3,0)+Avg_Dmd*365/BI$3/2*Std_Cost*Inv_Cost+BI$3*Setup</f>
        <v>27867.928153264551</v>
      </c>
      <c r="BJ27" s="12">
        <f>(Sell_Price-Std_Cost)*(1-$D27)*Lost_Sale_Fact*Avg_Dmd*365+NORMSINV($D27)*SQRT(Dmd_StdDev^2*Leadtime+LT_StdDev^2*Avg_Dmd^2)*Std_Cost*Inv_Cost+IF(365/BJ$3+Safety_Stock/Avg_Dmd&gt;Plan_Shelf,(365/BJ$3+Safety_Stock/Avg_Dmd-Plan_Shelf)*Avg_Dmd*Std_Cost*BJ$3,0)+Avg_Dmd*365/BJ$3/2*Std_Cost*Inv_Cost+BJ$3*Setup</f>
        <v>27956.101172018331</v>
      </c>
      <c r="BK27" s="12">
        <f>(Sell_Price-Std_Cost)*(1-$D27)*Lost_Sale_Fact*Avg_Dmd*365+NORMSINV($D27)*SQRT(Dmd_StdDev^2*Leadtime+LT_StdDev^2*Avg_Dmd^2)*Std_Cost*Inv_Cost+IF(365/BK$3+Safety_Stock/Avg_Dmd&gt;Plan_Shelf,(365/BK$3+Safety_Stock/Avg_Dmd-Plan_Shelf)*Avg_Dmd*Std_Cost*BK$3,0)+Avg_Dmd*365/BK$3/2*Std_Cost*Inv_Cost+BK$3*Setup</f>
        <v>28046.370020644867</v>
      </c>
      <c r="BL27" s="12">
        <f>(Sell_Price-Std_Cost)*(1-$D27)*Lost_Sale_Fact*Avg_Dmd*365+NORMSINV($D27)*SQRT(Dmd_StdDev^2*Leadtime+LT_StdDev^2*Avg_Dmd^2)*Std_Cost*Inv_Cost+IF(365/BL$3+Safety_Stock/Avg_Dmd&gt;Plan_Shelf,(365/BL$3+Safety_Stock/Avg_Dmd-Plan_Shelf)*Avg_Dmd*Std_Cost*BL$3,0)+Avg_Dmd*365/BL$3/2*Std_Cost*Inv_Cost+BL$3*Setup</f>
        <v>28138.629907650517</v>
      </c>
      <c r="BM27" s="12">
        <f>(Sell_Price-Std_Cost)*(1-$D27)*Lost_Sale_Fact*Avg_Dmd*365+NORMSINV($D27)*SQRT(Dmd_StdDev^2*Leadtime+LT_StdDev^2*Avg_Dmd^2)*Std_Cost*Inv_Cost+IF(365/BM$3+Safety_Stock/Avg_Dmd&gt;Plan_Shelf,(365/BM$3+Safety_Stock/Avg_Dmd-Plan_Shelf)*Avg_Dmd*Std_Cost*BM$3,0)+Avg_Dmd*365/BM$3/2*Std_Cost*Inv_Cost+BM$3*Setup</f>
        <v>28232.782913114996</v>
      </c>
      <c r="BN27" s="12">
        <f>(Sell_Price-Std_Cost)*(1-$D27)*Lost_Sale_Fact*Avg_Dmd*365+NORMSINV($D27)*SQRT(Dmd_StdDev^2*Leadtime+LT_StdDev^2*Avg_Dmd^2)*Std_Cost*Inv_Cost+IF(365/BN$3+Safety_Stock/Avg_Dmd&gt;Plan_Shelf,(365/BN$3+Safety_Stock/Avg_Dmd-Plan_Shelf)*Avg_Dmd*Std_Cost*BN$3,0)+Avg_Dmd*365/BN$3/2*Std_Cost*Inv_Cost+BN$3*Setup</f>
        <v>28328.737434532235</v>
      </c>
      <c r="BO27" s="12">
        <f>(Sell_Price-Std_Cost)*(1-$D27)*Lost_Sale_Fact*Avg_Dmd*365+NORMSINV($D27)*SQRT(Dmd_StdDev^2*Leadtime+LT_StdDev^2*Avg_Dmd^2)*Std_Cost*Inv_Cost+IF(365/BO$3+Safety_Stock/Avg_Dmd&gt;Plan_Shelf,(365/BO$3+Safety_Stock/Avg_Dmd-Plan_Shelf)*Avg_Dmd*Std_Cost*BO$3,0)+Avg_Dmd*365/BO$3/2*Std_Cost*Inv_Cost+BO$3*Setup</f>
        <v>28426.407685428294</v>
      </c>
      <c r="BP27" s="12">
        <f>(Sell_Price-Std_Cost)*(1-$D27)*Lost_Sale_Fact*Avg_Dmd*365+NORMSINV($D27)*SQRT(Dmd_StdDev^2*Leadtime+LT_StdDev^2*Avg_Dmd^2)*Std_Cost*Inv_Cost+IF(365/BP$3+Safety_Stock/Avg_Dmd&gt;Plan_Shelf,(365/BP$3+Safety_Stock/Avg_Dmd-Plan_Shelf)*Avg_Dmd*Std_Cost*BP$3,0)+Avg_Dmd*365/BP$3/2*Std_Cost*Inv_Cost+BP$3*Setup</f>
        <v>28525.713240983849</v>
      </c>
      <c r="BQ27" s="12">
        <f>(Sell_Price-Std_Cost)*(1-$D27)*Lost_Sale_Fact*Avg_Dmd*365+NORMSINV($D27)*SQRT(Dmd_StdDev^2*Leadtime+LT_StdDev^2*Avg_Dmd^2)*Std_Cost*Inv_Cost+IF(365/BQ$3+Safety_Stock/Avg_Dmd&gt;Plan_Shelf,(365/BQ$3+Safety_Stock/Avg_Dmd-Plan_Shelf)*Avg_Dmd*Std_Cost*BQ$3,0)+Avg_Dmd*365/BQ$3/2*Std_Cost*Inv_Cost+BQ$3*Setup</f>
        <v>28626.578625599232</v>
      </c>
      <c r="BR27" s="12">
        <f>(Sell_Price-Std_Cost)*(1-$D27)*Lost_Sale_Fact*Avg_Dmd*365+NORMSINV($D27)*SQRT(Dmd_StdDev^2*Leadtime+LT_StdDev^2*Avg_Dmd^2)*Std_Cost*Inv_Cost+IF(365/BR$3+Safety_Stock/Avg_Dmd&gt;Plan_Shelf,(365/BR$3+Safety_Stock/Avg_Dmd-Plan_Shelf)*Avg_Dmd*Std_Cost*BR$3,0)+Avg_Dmd*365/BR$3/2*Std_Cost*Inv_Cost+BR$3*Setup</f>
        <v>28728.932937953545</v>
      </c>
      <c r="BS27" s="12">
        <f>(Sell_Price-Std_Cost)*(1-$D27)*Lost_Sale_Fact*Avg_Dmd*365+NORMSINV($D27)*SQRT(Dmd_StdDev^2*Leadtime+LT_StdDev^2*Avg_Dmd^2)*Std_Cost*Inv_Cost+IF(365/BS$3+Safety_Stock/Avg_Dmd&gt;Plan_Shelf,(365/BS$3+Safety_Stock/Avg_Dmd-Plan_Shelf)*Avg_Dmd*Std_Cost*BS$3,0)+Avg_Dmd*365/BS$3/2*Std_Cost*Inv_Cost+BS$3*Setup</f>
        <v>28832.709509640565</v>
      </c>
      <c r="BT27" s="12">
        <f>(Sell_Price-Std_Cost)*(1-$D27)*Lost_Sale_Fact*Avg_Dmd*365+NORMSINV($D27)*SQRT(Dmd_StdDev^2*Leadtime+LT_StdDev^2*Avg_Dmd^2)*Std_Cost*Inv_Cost+IF(365/BT$3+Safety_Stock/Avg_Dmd&gt;Plan_Shelf,(365/BT$3+Safety_Stock/Avg_Dmd-Plan_Shelf)*Avg_Dmd*Std_Cost*BT$3,0)+Avg_Dmd*365/BT$3/2*Std_Cost*Inv_Cost+BT$3*Setup</f>
        <v>28937.845593925023</v>
      </c>
      <c r="BU27" s="12">
        <f>(Sell_Price-Std_Cost)*(1-$D27)*Lost_Sale_Fact*Avg_Dmd*365+NORMSINV($D27)*SQRT(Dmd_StdDev^2*Leadtime+LT_StdDev^2*Avg_Dmd^2)*Std_Cost*Inv_Cost+IF(365/BU$3+Safety_Stock/Avg_Dmd&gt;Plan_Shelf,(365/BU$3+Safety_Stock/Avg_Dmd-Plan_Shelf)*Avg_Dmd*Std_Cost*BU$3,0)+Avg_Dmd*365/BU$3/2*Std_Cost*Inv_Cost+BU$3*Setup</f>
        <v>29044.282081563557</v>
      </c>
      <c r="BV27" s="12">
        <f>(Sell_Price-Std_Cost)*(1-$D27)*Lost_Sale_Fact*Avg_Dmd*365+NORMSINV($D27)*SQRT(Dmd_StdDev^2*Leadtime+LT_StdDev^2*Avg_Dmd^2)*Std_Cost*Inv_Cost+IF(365/BV$3+Safety_Stock/Avg_Dmd&gt;Plan_Shelf,(365/BV$3+Safety_Stock/Avg_Dmd-Plan_Shelf)*Avg_Dmd*Std_Cost*BV$3,0)+Avg_Dmd*365/BV$3/2*Std_Cost*Inv_Cost+BV$3*Setup</f>
        <v>29151.963240983849</v>
      </c>
      <c r="BW27" s="12">
        <f>(Sell_Price-Std_Cost)*(1-$D27)*Lost_Sale_Fact*Avg_Dmd*365+NORMSINV($D27)*SQRT(Dmd_StdDev^2*Leadtime+LT_StdDev^2*Avg_Dmd^2)*Std_Cost*Inv_Cost+IF(365/BW$3+Safety_Stock/Avg_Dmd&gt;Plan_Shelf,(365/BW$3+Safety_Stock/Avg_Dmd-Plan_Shelf)*Avg_Dmd*Std_Cost*BW$3,0)+Avg_Dmd*365/BW$3/2*Std_Cost*Inv_Cost+BW$3*Setup</f>
        <v>29260.836480420468</v>
      </c>
      <c r="BX27" s="12">
        <f>(Sell_Price-Std_Cost)*(1-$D27)*Lost_Sale_Fact*Avg_Dmd*365+NORMSINV($D27)*SQRT(Dmd_StdDev^2*Leadtime+LT_StdDev^2*Avg_Dmd^2)*Std_Cost*Inv_Cost+IF(365/BX$3+Safety_Stock/Avg_Dmd&gt;Plan_Shelf,(365/BX$3+Safety_Stock/Avg_Dmd-Plan_Shelf)*Avg_Dmd*Std_Cost*BX$3,0)+Avg_Dmd*365/BX$3/2*Std_Cost*Inv_Cost+BX$3*Setup</f>
        <v>29370.852129872736</v>
      </c>
      <c r="BY27" s="12">
        <f>(Sell_Price-Std_Cost)*(1-$D27)*Lost_Sale_Fact*Avg_Dmd*365+NORMSINV($D27)*SQRT(Dmd_StdDev^2*Leadtime+LT_StdDev^2*Avg_Dmd^2)*Std_Cost*Inv_Cost+IF(365/BY$3+Safety_Stock/Avg_Dmd&gt;Plan_Shelf,(365/BY$3+Safety_Stock/Avg_Dmd-Plan_Shelf)*Avg_Dmd*Std_Cost*BY$3,0)+Avg_Dmd*365/BY$3/2*Std_Cost*Inv_Cost+BY$3*Setup</f>
        <v>29481.963240983849</v>
      </c>
      <c r="BZ27" s="12">
        <f>(Sell_Price-Std_Cost)*(1-$D27)*Lost_Sale_Fact*Avg_Dmd*365+NORMSINV($D27)*SQRT(Dmd_StdDev^2*Leadtime+LT_StdDev^2*Avg_Dmd^2)*Std_Cost*Inv_Cost+IF(365/BZ$3+Safety_Stock/Avg_Dmd&gt;Plan_Shelf,(365/BZ$3+Safety_Stock/Avg_Dmd-Plan_Shelf)*Avg_Dmd*Std_Cost*BZ$3,0)+Avg_Dmd*365/BZ$3/2*Std_Cost*Inv_Cost+BZ$3*Setup</f>
        <v>29594.125403146012</v>
      </c>
      <c r="CA27" s="12">
        <f>(Sell_Price-Std_Cost)*(1-$D27)*Lost_Sale_Fact*Avg_Dmd*365+NORMSINV($D27)*SQRT(Dmd_StdDev^2*Leadtime+LT_StdDev^2*Avg_Dmd^2)*Std_Cost*Inv_Cost+IF(365/CA$3+Safety_Stock/Avg_Dmd&gt;Plan_Shelf,(365/CA$3+Safety_Stock/Avg_Dmd-Plan_Shelf)*Avg_Dmd*Std_Cost*CA$3,0)+Avg_Dmd*365/CA$3/2*Std_Cost*Inv_Cost+CA$3*Setup</f>
        <v>29707.296574317181</v>
      </c>
      <c r="CB27" s="12">
        <f>(Sell_Price-Std_Cost)*(1-$D27)*Lost_Sale_Fact*Avg_Dmd*365+NORMSINV($D27)*SQRT(Dmd_StdDev^2*Leadtime+LT_StdDev^2*Avg_Dmd^2)*Std_Cost*Inv_Cost+IF(365/CB$3+Safety_Stock/Avg_Dmd&gt;Plan_Shelf,(365/CB$3+Safety_Stock/Avg_Dmd-Plan_Shelf)*Avg_Dmd*Std_Cost*CB$3,0)+Avg_Dmd*365/CB$3/2*Std_Cost*Inv_Cost+CB$3*Setup</f>
        <v>29821.436925194375</v>
      </c>
      <c r="CC27" s="12">
        <f>(Sell_Price-Std_Cost)*(1-$D27)*Lost_Sale_Fact*Avg_Dmd*365+NORMSINV($D27)*SQRT(Dmd_StdDev^2*Leadtime+LT_StdDev^2*Avg_Dmd^2)*Std_Cost*Inv_Cost+IF(365/CC$3+Safety_Stock/Avg_Dmd&gt;Plan_Shelf,(365/CC$3+Safety_Stock/Avg_Dmd-Plan_Shelf)*Avg_Dmd*Std_Cost*CC$3,0)+Avg_Dmd*365/CC$3/2*Std_Cost*Inv_Cost+CC$3*Setup</f>
        <v>29936.508695529305</v>
      </c>
      <c r="CD27" s="12">
        <f>(Sell_Price-Std_Cost)*(1-$D27)*Lost_Sale_Fact*Avg_Dmd*365+NORMSINV($D27)*SQRT(Dmd_StdDev^2*Leadtime+LT_StdDev^2*Avg_Dmd^2)*Std_Cost*Inv_Cost+IF(365/CD$3+Safety_Stock/Avg_Dmd&gt;Plan_Shelf,(365/CD$3+Safety_Stock/Avg_Dmd-Plan_Shelf)*Avg_Dmd*Std_Cost*CD$3,0)+Avg_Dmd*365/CD$3/2*Std_Cost*Inv_Cost+CD$3*Setup</f>
        <v>30052.476061496669</v>
      </c>
      <c r="CE27" s="12">
        <f>(Sell_Price-Std_Cost)*(1-$D27)*Lost_Sale_Fact*Avg_Dmd*365+NORMSINV($D27)*SQRT(Dmd_StdDev^2*Leadtime+LT_StdDev^2*Avg_Dmd^2)*Std_Cost*Inv_Cost+IF(365/CE$3+Safety_Stock/Avg_Dmd&gt;Plan_Shelf,(365/CE$3+Safety_Stock/Avg_Dmd-Plan_Shelf)*Avg_Dmd*Std_Cost*CE$3,0)+Avg_Dmd*365/CE$3/2*Std_Cost*Inv_Cost+CE$3*Setup</f>
        <v>30169.305013135749</v>
      </c>
      <c r="CF27" s="12">
        <f>(Sell_Price-Std_Cost)*(1-$D27)*Lost_Sale_Fact*Avg_Dmd*365+NORMSINV($D27)*SQRT(Dmd_StdDev^2*Leadtime+LT_StdDev^2*Avg_Dmd^2)*Std_Cost*Inv_Cost+IF(365/CF$3+Safety_Stock/Avg_Dmd&gt;Plan_Shelf,(365/CF$3+Safety_Stock/Avg_Dmd-Plan_Shelf)*Avg_Dmd*Std_Cost*CF$3,0)+Avg_Dmd*365/CF$3/2*Std_Cost*Inv_Cost+CF$3*Setup</f>
        <v>30286.963240983849</v>
      </c>
      <c r="CG27" s="12">
        <f>(Sell_Price-Std_Cost)*(1-$D27)*Lost_Sale_Fact*Avg_Dmd*365+NORMSINV($D27)*SQRT(Dmd_StdDev^2*Leadtime+LT_StdDev^2*Avg_Dmd^2)*Std_Cost*Inv_Cost+IF(365/CG$3+Safety_Stock/Avg_Dmd&gt;Plan_Shelf,(365/CG$3+Safety_Stock/Avg_Dmd-Plan_Shelf)*Avg_Dmd*Std_Cost*CG$3,0)+Avg_Dmd*365/CG$3/2*Std_Cost*Inv_Cost+CG$3*Setup</f>
        <v>30405.420031107304</v>
      </c>
      <c r="CH27" s="12">
        <f>(Sell_Price-Std_Cost)*(1-$D27)*Lost_Sale_Fact*Avg_Dmd*365+NORMSINV($D27)*SQRT(Dmd_StdDev^2*Leadtime+LT_StdDev^2*Avg_Dmd^2)*Std_Cost*Inv_Cost+IF(365/CH$3+Safety_Stock/Avg_Dmd&gt;Plan_Shelf,(365/CH$3+Safety_Stock/Avg_Dmd-Plan_Shelf)*Avg_Dmd*Std_Cost*CH$3,0)+Avg_Dmd*365/CH$3/2*Std_Cost*Inv_Cost+CH$3*Setup</f>
        <v>30524.646167813116</v>
      </c>
      <c r="CI27" s="12">
        <f>(Sell_Price-Std_Cost)*(1-$D27)*Lost_Sale_Fact*Avg_Dmd*365+NORMSINV($D27)*SQRT(Dmd_StdDev^2*Leadtime+LT_StdDev^2*Avg_Dmd^2)*Std_Cost*Inv_Cost+IF(365/CI$3+Safety_Stock/Avg_Dmd&gt;Plan_Shelf,(365/CI$3+Safety_Stock/Avg_Dmd-Plan_Shelf)*Avg_Dmd*Std_Cost*CI$3,0)+Avg_Dmd*365/CI$3/2*Std_Cost*Inv_Cost+CI$3*Setup</f>
        <v>30644.613843393487</v>
      </c>
      <c r="CJ27" s="12">
        <f>(Sell_Price-Std_Cost)*(1-$D27)*Lost_Sale_Fact*Avg_Dmd*365+NORMSINV($D27)*SQRT(Dmd_StdDev^2*Leadtime+LT_StdDev^2*Avg_Dmd^2)*Std_Cost*Inv_Cost+IF(365/CJ$3+Safety_Stock/Avg_Dmd&gt;Plan_Shelf,(365/CJ$3+Safety_Stock/Avg_Dmd-Plan_Shelf)*Avg_Dmd*Std_Cost*CJ$3,0)+Avg_Dmd*365/CJ$3/2*Std_Cost*Inv_Cost+CJ$3*Setup</f>
        <v>30765.296574317181</v>
      </c>
      <c r="CK27" s="12">
        <f>(Sell_Price-Std_Cost)*(1-$D27)*Lost_Sale_Fact*Avg_Dmd*365+NORMSINV($D27)*SQRT(Dmd_StdDev^2*Leadtime+LT_StdDev^2*Avg_Dmd^2)*Std_Cost*Inv_Cost+IF(365/CK$3+Safety_Stock/Avg_Dmd&gt;Plan_Shelf,(365/CK$3+Safety_Stock/Avg_Dmd-Plan_Shelf)*Avg_Dmd*Std_Cost*CK$3,0)+Avg_Dmd*365/CK$3/2*Std_Cost*Inv_Cost+CK$3*Setup</f>
        <v>30886.669123336789</v>
      </c>
      <c r="CL27" s="12">
        <f>(Sell_Price-Std_Cost)*(1-$D27)*Lost_Sale_Fact*Avg_Dmd*365+NORMSINV($D27)*SQRT(Dmd_StdDev^2*Leadtime+LT_StdDev^2*Avg_Dmd^2)*Std_Cost*Inv_Cost+IF(365/CL$3+Safety_Stock/Avg_Dmd&gt;Plan_Shelf,(365/CL$3+Safety_Stock/Avg_Dmd-Plan_Shelf)*Avg_Dmd*Std_Cost*CL$3,0)+Avg_Dmd*365/CL$3/2*Std_Cost*Inv_Cost+CL$3*Setup</f>
        <v>31008.70742703036</v>
      </c>
      <c r="CM27" s="12">
        <f>(Sell_Price-Std_Cost)*(1-$D27)*Lost_Sale_Fact*Avg_Dmd*365+NORMSINV($D27)*SQRT(Dmd_StdDev^2*Leadtime+LT_StdDev^2*Avg_Dmd^2)*Std_Cost*Inv_Cost+IF(365/CM$3+Safety_Stock/Avg_Dmd&gt;Plan_Shelf,(365/CM$3+Safety_Stock/Avg_Dmd-Plan_Shelf)*Avg_Dmd*Std_Cost*CM$3,0)+Avg_Dmd*365/CM$3/2*Std_Cost*Inv_Cost+CM$3*Setup</f>
        <v>31131.388528340169</v>
      </c>
      <c r="CN27" s="12">
        <f>(Sell_Price-Std_Cost)*(1-$D27)*Lost_Sale_Fact*Avg_Dmd*365+NORMSINV($D27)*SQRT(Dmd_StdDev^2*Leadtime+LT_StdDev^2*Avg_Dmd^2)*Std_Cost*Inv_Cost+IF(365/CN$3+Safety_Stock/Avg_Dmd&gt;Plan_Shelf,(365/CN$3+Safety_Stock/Avg_Dmd-Plan_Shelf)*Avg_Dmd*Std_Cost*CN$3,0)+Avg_Dmd*365/CN$3/2*Std_Cost*Inv_Cost+CN$3*Setup</f>
        <v>31254.690513711121</v>
      </c>
      <c r="CO27" s="12">
        <f>(Sell_Price-Std_Cost)*(1-$D27)*Lost_Sale_Fact*Avg_Dmd*365+NORMSINV($D27)*SQRT(Dmd_StdDev^2*Leadtime+LT_StdDev^2*Avg_Dmd^2)*Std_Cost*Inv_Cost+IF(365/CO$3+Safety_Stock/Avg_Dmd&gt;Plan_Shelf,(365/CO$3+Safety_Stock/Avg_Dmd-Plan_Shelf)*Avg_Dmd*Std_Cost*CO$3,0)+Avg_Dmd*365/CO$3/2*Std_Cost*Inv_Cost+CO$3*Setup</f>
        <v>31378.592454466994</v>
      </c>
      <c r="CP27" s="12">
        <f>(Sell_Price-Std_Cost)*(1-$D27)*Lost_Sale_Fact*Avg_Dmd*365+NORMSINV($D27)*SQRT(Dmd_StdDev^2*Leadtime+LT_StdDev^2*Avg_Dmd^2)*Std_Cost*Inv_Cost+IF(365/CP$3+Safety_Stock/Avg_Dmd&gt;Plan_Shelf,(365/CP$3+Safety_Stock/Avg_Dmd-Plan_Shelf)*Avg_Dmd*Std_Cost*CP$3,0)+Avg_Dmd*365/CP$3/2*Std_Cost*Inv_Cost+CP$3*Setup</f>
        <v>31503.074352094958</v>
      </c>
      <c r="CQ27" s="12">
        <f>(Sell_Price-Std_Cost)*(1-$D27)*Lost_Sale_Fact*Avg_Dmd*365+NORMSINV($D27)*SQRT(Dmd_StdDev^2*Leadtime+LT_StdDev^2*Avg_Dmd^2)*Std_Cost*Inv_Cost+IF(365/CQ$3+Safety_Stock/Avg_Dmd&gt;Plan_Shelf,(365/CQ$3+Safety_Stock/Avg_Dmd-Plan_Shelf)*Avg_Dmd*Std_Cost*CQ$3,0)+Avg_Dmd*365/CQ$3/2*Std_Cost*Inv_Cost+CQ$3*Setup</f>
        <v>31628.117087137696</v>
      </c>
      <c r="CR27" s="12">
        <f>(Sell_Price-Std_Cost)*(1-$D27)*Lost_Sale_Fact*Avg_Dmd*365+NORMSINV($D27)*SQRT(Dmd_StdDev^2*Leadtime+LT_StdDev^2*Avg_Dmd^2)*Std_Cost*Inv_Cost+IF(365/CR$3+Safety_Stock/Avg_Dmd&gt;Plan_Shelf,(365/CR$3+Safety_Stock/Avg_Dmd-Plan_Shelf)*Avg_Dmd*Std_Cost*CR$3,0)+Avg_Dmd*365/CR$3/2*Std_Cost*Inv_Cost+CR$3*Setup</f>
        <v>31753.702371418633</v>
      </c>
      <c r="CS27" s="12">
        <f>(Sell_Price-Std_Cost)*(1-$D27)*Lost_Sale_Fact*Avg_Dmd*365+NORMSINV($D27)*SQRT(Dmd_StdDev^2*Leadtime+LT_StdDev^2*Avg_Dmd^2)*Std_Cost*Inv_Cost+IF(365/CS$3+Safety_Stock/Avg_Dmd&gt;Plan_Shelf,(365/CS$3+Safety_Stock/Avg_Dmd-Plan_Shelf)*Avg_Dmd*Std_Cost*CS$3,0)+Avg_Dmd*365/CS$3/2*Std_Cost*Inv_Cost+CS$3*Setup</f>
        <v>31879.812703349438</v>
      </c>
      <c r="CT27" s="12">
        <f>(Sell_Price-Std_Cost)*(1-$D27)*Lost_Sale_Fact*Avg_Dmd*365+NORMSINV($D27)*SQRT(Dmd_StdDev^2*Leadtime+LT_StdDev^2*Avg_Dmd^2)*Std_Cost*Inv_Cost+IF(365/CT$3+Safety_Stock/Avg_Dmd&gt;Plan_Shelf,(365/CT$3+Safety_Stock/Avg_Dmd-Plan_Shelf)*Avg_Dmd*Std_Cost*CT$3,0)+Avg_Dmd*365/CT$3/2*Std_Cost*Inv_Cost+CT$3*Setup</f>
        <v>32006.431326090231</v>
      </c>
      <c r="CU27" s="12">
        <f>(Sell_Price-Std_Cost)*(1-$D27)*Lost_Sale_Fact*Avg_Dmd*365+NORMSINV($D27)*SQRT(Dmd_StdDev^2*Leadtime+LT_StdDev^2*Avg_Dmd^2)*Std_Cost*Inv_Cost+IF(365/CU$3+Safety_Stock/Avg_Dmd&gt;Plan_Shelf,(365/CU$3+Safety_Stock/Avg_Dmd-Plan_Shelf)*Avg_Dmd*Std_Cost*CU$3,0)+Avg_Dmd*365/CU$3/2*Std_Cost*Inv_Cost+CU$3*Setup</f>
        <v>32133.542188352269</v>
      </c>
      <c r="CV27" s="12">
        <f>(Sell_Price-Std_Cost)*(1-$D27)*Lost_Sale_Fact*Avg_Dmd*365+NORMSINV($D27)*SQRT(Dmd_StdDev^2*Leadtime+LT_StdDev^2*Avg_Dmd^2)*Std_Cost*Inv_Cost+IF(365/CV$3+Safety_Stock/Avg_Dmd&gt;Plan_Shelf,(365/CV$3+Safety_Stock/Avg_Dmd-Plan_Shelf)*Avg_Dmd*Std_Cost*CV$3,0)+Avg_Dmd*365/CV$3/2*Std_Cost*Inv_Cost+CV$3*Setup</f>
        <v>32261.129907650517</v>
      </c>
      <c r="CW27" s="12">
        <f>(Sell_Price-Std_Cost)*(1-$D27)*Lost_Sale_Fact*Avg_Dmd*365+NORMSINV($D27)*SQRT(Dmd_StdDev^2*Leadtime+LT_StdDev^2*Avg_Dmd^2)*Std_Cost*Inv_Cost+IF(365/CW$3+Safety_Stock/Avg_Dmd&gt;Plan_Shelf,(365/CW$3+Safety_Stock/Avg_Dmd-Plan_Shelf)*Avg_Dmd*Std_Cost*CW$3,0)+Avg_Dmd*365/CW$3/2*Std_Cost*Inv_Cost+CW$3*Setup</f>
        <v>32389.17973582921</v>
      </c>
      <c r="CX27" s="12">
        <f>(Sell_Price-Std_Cost)*(1-$D27)*Lost_Sale_Fact*Avg_Dmd*365+NORMSINV($D27)*SQRT(Dmd_StdDev^2*Leadtime+LT_StdDev^2*Avg_Dmd^2)*Std_Cost*Inv_Cost+IF(365/CX$3+Safety_Stock/Avg_Dmd&gt;Plan_Shelf,(365/CX$3+Safety_Stock/Avg_Dmd-Plan_Shelf)*Avg_Dmd*Std_Cost*CX$3,0)+Avg_Dmd*365/CX$3/2*Std_Cost*Inv_Cost+CX$3*Setup</f>
        <v>32517.677526698135</v>
      </c>
      <c r="CY27" s="12">
        <f>(Sell_Price-Std_Cost)*(1-$D27)*Lost_Sale_Fact*Avg_Dmd*365+NORMSINV($D27)*SQRT(Dmd_StdDev^2*Leadtime+LT_StdDev^2*Avg_Dmd^2)*Std_Cost*Inv_Cost+IF(365/CY$3+Safety_Stock/Avg_Dmd&gt;Plan_Shelf,(365/CY$3+Safety_Stock/Avg_Dmd-Plan_Shelf)*Avg_Dmd*Std_Cost*CY$3,0)+Avg_Dmd*365/CY$3/2*Std_Cost*Inv_Cost+CY$3*Setup</f>
        <v>32646.609705630312</v>
      </c>
      <c r="CZ27" s="12">
        <f>(Sell_Price-Std_Cost)*(1-$D27)*Lost_Sale_Fact*Avg_Dmd*365+NORMSINV($D27)*SQRT(Dmd_StdDev^2*Leadtime+LT_StdDev^2*Avg_Dmd^2)*Std_Cost*Inv_Cost+IF(365/CZ$3+Safety_Stock/Avg_Dmd&gt;Plan_Shelf,(365/CZ$3+Safety_Stock/Avg_Dmd-Plan_Shelf)*Avg_Dmd*Std_Cost*CZ$3,0)+Avg_Dmd*365/CZ$3/2*Std_Cost*Inv_Cost+CZ$3*Setup</f>
        <v>32775.963240983852</v>
      </c>
      <c r="DA27" s="28">
        <f t="shared" si="0"/>
        <v>26806.287565308172</v>
      </c>
      <c r="DB27" s="43">
        <f t="shared" si="1"/>
        <v>0.97599999999999998</v>
      </c>
    </row>
    <row r="28" spans="1:108" ht="14.1" customHeight="1" x14ac:dyDescent="0.25">
      <c r="A28" s="53"/>
      <c r="B28" s="51"/>
      <c r="C28" s="51"/>
      <c r="D28" s="9">
        <v>0.97499999999999998</v>
      </c>
      <c r="E28" s="12">
        <f>(Sell_Price-Std_Cost)*(1-$D28)*Lost_Sale_Fact*Avg_Dmd*365+NORMSINV($D28)*SQRT(Dmd_StdDev^2*Leadtime+LT_StdDev^2*Avg_Dmd^2)*Std_Cost*Inv_Cost+IF(365/E$3+Safety_Stock/Avg_Dmd&gt;Plan_Shelf,(365/E$3+Safety_Stock/Avg_Dmd-Plan_Shelf)*Avg_Dmd*Std_Cost*E$3,0)+Avg_Dmd*365/E$3/2*Std_Cost*Inv_Cost+E$3*Setup</f>
        <v>1327145.7610942926</v>
      </c>
      <c r="F28" s="12">
        <f>(Sell_Price-Std_Cost)*(1-$D28)*Lost_Sale_Fact*Avg_Dmd*365+NORMSINV($D28)*SQRT(Dmd_StdDev^2*Leadtime+LT_StdDev^2*Avg_Dmd^2)*Std_Cost*Inv_Cost+IF(365/F$3+Safety_Stock/Avg_Dmd&gt;Plan_Shelf,(365/F$3+Safety_Stock/Avg_Dmd-Plan_Shelf)*Avg_Dmd*Std_Cost*F$3,0)+Avg_Dmd*365/F$3/2*Std_Cost*Inv_Cost+F$3*Setup</f>
        <v>1163991.923928285</v>
      </c>
      <c r="G28" s="12">
        <f>(Sell_Price-Std_Cost)*(1-$D28)*Lost_Sale_Fact*Avg_Dmd*365+NORMSINV($D28)*SQRT(Dmd_StdDev^2*Leadtime+LT_StdDev^2*Avg_Dmd^2)*Std_Cost*Inv_Cost+IF(365/G$3+Safety_Stock/Avg_Dmd&gt;Plan_Shelf,(365/G$3+Safety_Stock/Avg_Dmd-Plan_Shelf)*Avg_Dmd*Std_Cost*G$3,0)+Avg_Dmd*365/G$3/2*Std_Cost*Inv_Cost+G$3*Setup</f>
        <v>1068971.4200956109</v>
      </c>
      <c r="H28" s="12">
        <f>(Sell_Price-Std_Cost)*(1-$D28)*Lost_Sale_Fact*Avg_Dmd*365+NORMSINV($D28)*SQRT(Dmd_StdDev^2*Leadtime+LT_StdDev^2*Avg_Dmd^2)*Std_Cost*Inv_Cost+IF(365/H$3+Safety_Stock/Avg_Dmd&gt;Plan_Shelf,(365/H$3+Safety_Stock/Avg_Dmd-Plan_Shelf)*Avg_Dmd*Std_Cost*H$3,0)+Avg_Dmd*365/H$3/2*Std_Cost*Inv_Cost+H$3*Setup</f>
        <v>990984.24959627003</v>
      </c>
      <c r="I28" s="12">
        <f>(Sell_Price-Std_Cost)*(1-$D28)*Lost_Sale_Fact*Avg_Dmd*365+NORMSINV($D28)*SQRT(Dmd_StdDev^2*Leadtime+LT_StdDev^2*Avg_Dmd^2)*Std_Cost*Inv_Cost+IF(365/I$3+Safety_Stock/Avg_Dmd&gt;Plan_Shelf,(365/I$3+Safety_Stock/Avg_Dmd-Plan_Shelf)*Avg_Dmd*Std_Cost*I$3,0)+Avg_Dmd*365/I$3/2*Std_Cost*Inv_Cost+I$3*Setup</f>
        <v>919810.41243026243</v>
      </c>
      <c r="J28" s="12">
        <f>(Sell_Price-Std_Cost)*(1-$D28)*Lost_Sale_Fact*Avg_Dmd*365+NORMSINV($D28)*SQRT(Dmd_StdDev^2*Leadtime+LT_StdDev^2*Avg_Dmd^2)*Std_Cost*Inv_Cost+IF(365/J$3+Safety_Stock/Avg_Dmd&gt;Plan_Shelf,(365/J$3+Safety_Stock/Avg_Dmd-Plan_Shelf)*Avg_Dmd*Std_Cost*J$3,0)+Avg_Dmd*365/J$3/2*Std_Cost*Inv_Cost+J$3*Setup</f>
        <v>852043.24193092145</v>
      </c>
      <c r="K28" s="12">
        <f>(Sell_Price-Std_Cost)*(1-$D28)*Lost_Sale_Fact*Avg_Dmd*365+NORMSINV($D28)*SQRT(Dmd_StdDev^2*Leadtime+LT_StdDev^2*Avg_Dmd^2)*Std_Cost*Inv_Cost+IF(365/K$3+Safety_Stock/Avg_Dmd&gt;Plan_Shelf,(365/K$3+Safety_Stock/Avg_Dmd-Plan_Shelf)*Avg_Dmd*Std_Cost*K$3,0)+Avg_Dmd*365/K$3/2*Std_Cost*Inv_Cost+K$3*Setup</f>
        <v>786222.73809824733</v>
      </c>
      <c r="L28" s="12">
        <f>(Sell_Price-Std_Cost)*(1-$D28)*Lost_Sale_Fact*Avg_Dmd*365+NORMSINV($D28)*SQRT(Dmd_StdDev^2*Leadtime+LT_StdDev^2*Avg_Dmd^2)*Std_Cost*Inv_Cost+IF(365/L$3+Safety_Stock/Avg_Dmd&gt;Plan_Shelf,(365/L$3+Safety_Stock/Avg_Dmd-Plan_Shelf)*Avg_Dmd*Std_Cost*L$3,0)+Avg_Dmd*365/L$3/2*Std_Cost*Inv_Cost+L$3*Setup</f>
        <v>721618.90093223972</v>
      </c>
      <c r="M28" s="12">
        <f>(Sell_Price-Std_Cost)*(1-$D28)*Lost_Sale_Fact*Avg_Dmd*365+NORMSINV($D28)*SQRT(Dmd_StdDev^2*Leadtime+LT_StdDev^2*Avg_Dmd^2)*Std_Cost*Inv_Cost+IF(365/M$3+Safety_Stock/Avg_Dmd&gt;Plan_Shelf,(365/M$3+Safety_Stock/Avg_Dmd-Plan_Shelf)*Avg_Dmd*Std_Cost*M$3,0)+Avg_Dmd*365/M$3/2*Std_Cost*Inv_Cost+M$3*Setup</f>
        <v>657826.17487734335</v>
      </c>
      <c r="N28" s="12">
        <f>(Sell_Price-Std_Cost)*(1-$D28)*Lost_Sale_Fact*Avg_Dmd*365+NORMSINV($D28)*SQRT(Dmd_StdDev^2*Leadtime+LT_StdDev^2*Avg_Dmd^2)*Std_Cost*Inv_Cost+IF(365/N$3+Safety_Stock/Avg_Dmd&gt;Plan_Shelf,(365/N$3+Safety_Stock/Avg_Dmd-Plan_Shelf)*Avg_Dmd*Std_Cost*N$3,0)+Avg_Dmd*365/N$3/2*Std_Cost*Inv_Cost+N$3*Setup</f>
        <v>594601.22660022462</v>
      </c>
      <c r="O28" s="12">
        <f>(Sell_Price-Std_Cost)*(1-$D28)*Lost_Sale_Fact*Avg_Dmd*365+NORMSINV($D28)*SQRT(Dmd_StdDev^2*Leadtime+LT_StdDev^2*Avg_Dmd^2)*Std_Cost*Inv_Cost+IF(365/O$3+Safety_Stock/Avg_Dmd&gt;Plan_Shelf,(365/O$3+Safety_Stock/Avg_Dmd-Plan_Shelf)*Avg_Dmd*Std_Cost*O$3,0)+Avg_Dmd*365/O$3/2*Std_Cost*Inv_Cost+O$3*Setup</f>
        <v>531789.20761603513</v>
      </c>
      <c r="P28" s="12">
        <f>(Sell_Price-Std_Cost)*(1-$D28)*Lost_Sale_Fact*Avg_Dmd*365+NORMSINV($D28)*SQRT(Dmd_StdDev^2*Leadtime+LT_StdDev^2*Avg_Dmd^2)*Std_Cost*Inv_Cost+IF(365/P$3+Safety_Stock/Avg_Dmd&gt;Plan_Shelf,(365/P$3+Safety_Stock/Avg_Dmd-Plan_Shelf)*Avg_Dmd*Std_Cost*P$3,0)+Avg_Dmd*365/P$3/2*Std_Cost*Inv_Cost+P$3*Setup</f>
        <v>469286.88560154289</v>
      </c>
      <c r="Q28" s="12">
        <f>(Sell_Price-Std_Cost)*(1-$D28)*Lost_Sale_Fact*Avg_Dmd*365+NORMSINV($D28)*SQRT(Dmd_StdDev^2*Leadtime+LT_StdDev^2*Avg_Dmd^2)*Std_Cost*Inv_Cost+IF(365/Q$3+Safety_Stock/Avg_Dmd&gt;Plan_Shelf,(365/Q$3+Safety_Stock/Avg_Dmd-Plan_Shelf)*Avg_Dmd*Std_Cost*Q$3,0)+Avg_Dmd*365/Q$3/2*Std_Cost*Inv_Cost+Q$3*Setup</f>
        <v>407022.7920252789</v>
      </c>
      <c r="R28" s="12">
        <f>(Sell_Price-Std_Cost)*(1-$D28)*Lost_Sale_Fact*Avg_Dmd*365+NORMSINV($D28)*SQRT(Dmd_StdDev^2*Leadtime+LT_StdDev^2*Avg_Dmd^2)*Std_Cost*Inv_Cost+IF(365/R$3+Safety_Stock/Avg_Dmd&gt;Plan_Shelf,(365/R$3+Safety_Stock/Avg_Dmd-Plan_Shelf)*Avg_Dmd*Std_Cost*R$3,0)+Avg_Dmd*365/R$3/2*Std_Cost*Inv_Cost+R$3*Setup</f>
        <v>344945.87793619448</v>
      </c>
      <c r="S28" s="12">
        <f>(Sell_Price-Std_Cost)*(1-$D28)*Lost_Sale_Fact*Avg_Dmd*365+NORMSINV($D28)*SQRT(Dmd_StdDev^2*Leadtime+LT_StdDev^2*Avg_Dmd^2)*Std_Cost*Inv_Cost+IF(365/S$3+Safety_Stock/Avg_Dmd&gt;Plan_Shelf,(365/S$3+Safety_Stock/Avg_Dmd-Plan_Shelf)*Avg_Dmd*Std_Cost*S$3,0)+Avg_Dmd*365/S$3/2*Std_Cost*Inv_Cost+S$3*Setup</f>
        <v>283018.7074368535</v>
      </c>
      <c r="T28" s="12">
        <f>(Sell_Price-Std_Cost)*(1-$D28)*Lost_Sale_Fact*Avg_Dmd*365+NORMSINV($D28)*SQRT(Dmd_StdDev^2*Leadtime+LT_StdDev^2*Avg_Dmd^2)*Std_Cost*Inv_Cost+IF(365/T$3+Safety_Stock/Avg_Dmd&gt;Plan_Shelf,(365/T$3+Safety_Stock/Avg_Dmd-Plan_Shelf)*Avg_Dmd*Std_Cost*T$3,0)+Avg_Dmd*365/T$3/2*Std_Cost*Inv_Cost+T$3*Setup</f>
        <v>221213.20360417917</v>
      </c>
      <c r="U28" s="12">
        <f>(Sell_Price-Std_Cost)*(1-$D28)*Lost_Sale_Fact*Avg_Dmd*365+NORMSINV($D28)*SQRT(Dmd_StdDev^2*Leadtime+LT_StdDev^2*Avg_Dmd^2)*Std_Cost*Inv_Cost+IF(365/U$3+Safety_Stock/Avg_Dmd&gt;Plan_Shelf,(365/U$3+Safety_Stock/Avg_Dmd-Plan_Shelf)*Avg_Dmd*Std_Cost*U$3,0)+Avg_Dmd*365/U$3/2*Std_Cost*Inv_Cost+U$3*Setup</f>
        <v>159507.89584993621</v>
      </c>
      <c r="V28" s="12">
        <f>(Sell_Price-Std_Cost)*(1-$D28)*Lost_Sale_Fact*Avg_Dmd*365+NORMSINV($D28)*SQRT(Dmd_StdDev^2*Leadtime+LT_StdDev^2*Avg_Dmd^2)*Std_Cost*Inv_Cost+IF(365/V$3+Safety_Stock/Avg_Dmd&gt;Plan_Shelf,(365/V$3+Safety_Stock/Avg_Dmd-Plan_Shelf)*Avg_Dmd*Std_Cost*V$3,0)+Avg_Dmd*365/V$3/2*Std_Cost*Inv_Cost+V$3*Setup</f>
        <v>97886.084827719606</v>
      </c>
      <c r="W28" s="12">
        <f>(Sell_Price-Std_Cost)*(1-$D28)*Lost_Sale_Fact*Avg_Dmd*365+NORMSINV($D28)*SQRT(Dmd_StdDev^2*Leadtime+LT_StdDev^2*Avg_Dmd^2)*Std_Cost*Inv_Cost+IF(365/W$3+Safety_Stock/Avg_Dmd&gt;Plan_Shelf,(365/W$3+Safety_Stock/Avg_Dmd-Plan_Shelf)*Avg_Dmd*Std_Cost*W$3,0)+Avg_Dmd*365/W$3/2*Std_Cost*Inv_Cost+W$3*Setup</f>
        <v>36334.586842998491</v>
      </c>
      <c r="X28" s="12">
        <f>(Sell_Price-Std_Cost)*(1-$D28)*Lost_Sale_Fact*Avg_Dmd*365+NORMSINV($D28)*SQRT(Dmd_StdDev^2*Leadtime+LT_StdDev^2*Avg_Dmd^2)*Std_Cost*Inv_Cost+IF(365/X$3+Safety_Stock/Avg_Dmd&gt;Plan_Shelf,(365/X$3+Safety_Stock/Avg_Dmd-Plan_Shelf)*Avg_Dmd*Std_Cost*X$3,0)+Avg_Dmd*365/X$3/2*Std_Cost*Inv_Cost+X$3*Setup</f>
        <v>28919.598260300198</v>
      </c>
      <c r="Y28" s="12">
        <f>(Sell_Price-Std_Cost)*(1-$D28)*Lost_Sale_Fact*Avg_Dmd*365+NORMSINV($D28)*SQRT(Dmd_StdDev^2*Leadtime+LT_StdDev^2*Avg_Dmd^2)*Std_Cost*Inv_Cost+IF(365/Y$3+Safety_Stock/Avg_Dmd&gt;Plan_Shelf,(365/Y$3+Safety_Stock/Avg_Dmd-Plan_Shelf)*Avg_Dmd*Std_Cost*Y$3,0)+Avg_Dmd*365/Y$3/2*Std_Cost*Inv_Cost+Y$3*Setup</f>
        <v>28582.931593633526</v>
      </c>
      <c r="Z28" s="12">
        <f>(Sell_Price-Std_Cost)*(1-$D28)*Lost_Sale_Fact*Avg_Dmd*365+NORMSINV($D28)*SQRT(Dmd_StdDev^2*Leadtime+LT_StdDev^2*Avg_Dmd^2)*Std_Cost*Inv_Cost+IF(365/Z$3+Safety_Stock/Avg_Dmd&gt;Plan_Shelf,(365/Z$3+Safety_Stock/Avg_Dmd-Plan_Shelf)*Avg_Dmd*Std_Cost*Z$3,0)+Avg_Dmd*365/Z$3/2*Std_Cost*Inv_Cost+Z$3*Setup</f>
        <v>28290.507351209286</v>
      </c>
      <c r="AA28" s="12">
        <f>(Sell_Price-Std_Cost)*(1-$D28)*Lost_Sale_Fact*Avg_Dmd*365+NORMSINV($D28)*SQRT(Dmd_StdDev^2*Leadtime+LT_StdDev^2*Avg_Dmd^2)*Std_Cost*Inv_Cost+IF(365/AA$3+Safety_Stock/Avg_Dmd&gt;Plan_Shelf,(365/AA$3+Safety_Stock/Avg_Dmd-Plan_Shelf)*Avg_Dmd*Std_Cost*AA$3,0)+Avg_Dmd*365/AA$3/2*Std_Cost*Inv_Cost+AA$3*Setup</f>
        <v>28036.554782039326</v>
      </c>
      <c r="AB28" s="12">
        <f>(Sell_Price-Std_Cost)*(1-$D28)*Lost_Sale_Fact*Avg_Dmd*365+NORMSINV($D28)*SQRT(Dmd_StdDev^2*Leadtime+LT_StdDev^2*Avg_Dmd^2)*Std_Cost*Inv_Cost+IF(365/AB$3+Safety_Stock/Avg_Dmd&gt;Plan_Shelf,(365/AB$3+Safety_Stock/Avg_Dmd-Plan_Shelf)*Avg_Dmd*Std_Cost*AB$3,0)+Avg_Dmd*365/AB$3/2*Std_Cost*Inv_Cost+AB$3*Setup</f>
        <v>27816.264926966862</v>
      </c>
      <c r="AC28" s="12">
        <f>(Sell_Price-Std_Cost)*(1-$D28)*Lost_Sale_Fact*Avg_Dmd*365+NORMSINV($D28)*SQRT(Dmd_StdDev^2*Leadtime+LT_StdDev^2*Avg_Dmd^2)*Std_Cost*Inv_Cost+IF(365/AC$3+Safety_Stock/Avg_Dmd&gt;Plan_Shelf,(365/AC$3+Safety_Stock/Avg_Dmd-Plan_Shelf)*Avg_Dmd*Std_Cost*AC$3,0)+Avg_Dmd*365/AC$3/2*Std_Cost*Inv_Cost+AC$3*Setup</f>
        <v>27625.598260300194</v>
      </c>
      <c r="AD28" s="12">
        <f>(Sell_Price-Std_Cost)*(1-$D28)*Lost_Sale_Fact*Avg_Dmd*365+NORMSINV($D28)*SQRT(Dmd_StdDev^2*Leadtime+LT_StdDev^2*Avg_Dmd^2)*Std_Cost*Inv_Cost+IF(365/AD$3+Safety_Stock/Avg_Dmd&gt;Plan_Shelf,(365/AD$3+Safety_Stock/Avg_Dmd-Plan_Shelf)*Avg_Dmd*Std_Cost*AD$3,0)+Avg_Dmd*365/AD$3/2*Std_Cost*Inv_Cost+AD$3*Setup</f>
        <v>27461.136721838659</v>
      </c>
      <c r="AE28" s="12">
        <f>(Sell_Price-Std_Cost)*(1-$D28)*Lost_Sale_Fact*Avg_Dmd*365+NORMSINV($D28)*SQRT(Dmd_StdDev^2*Leadtime+LT_StdDev^2*Avg_Dmd^2)*Std_Cost*Inv_Cost+IF(365/AE$3+Safety_Stock/Avg_Dmd&gt;Plan_Shelf,(365/AE$3+Safety_Stock/Avg_Dmd-Plan_Shelf)*Avg_Dmd*Std_Cost*AE$3,0)+Avg_Dmd*365/AE$3/2*Std_Cost*Inv_Cost+AE$3*Setup</f>
        <v>27319.968630670566</v>
      </c>
      <c r="AF28" s="12">
        <f>(Sell_Price-Std_Cost)*(1-$D28)*Lost_Sale_Fact*Avg_Dmd*365+NORMSINV($D28)*SQRT(Dmd_StdDev^2*Leadtime+LT_StdDev^2*Avg_Dmd^2)*Std_Cost*Inv_Cost+IF(365/AF$3+Safety_Stock/Avg_Dmd&gt;Plan_Shelf,(365/AF$3+Safety_Stock/Avg_Dmd-Plan_Shelf)*Avg_Dmd*Std_Cost*AF$3,0)+Avg_Dmd*365/AF$3/2*Std_Cost*Inv_Cost+AF$3*Setup</f>
        <v>27199.598260300198</v>
      </c>
      <c r="AG28" s="12">
        <f>(Sell_Price-Std_Cost)*(1-$D28)*Lost_Sale_Fact*Avg_Dmd*365+NORMSINV($D28)*SQRT(Dmd_StdDev^2*Leadtime+LT_StdDev^2*Avg_Dmd^2)*Std_Cost*Inv_Cost+IF(365/AG$3+Safety_Stock/Avg_Dmd&gt;Plan_Shelf,(365/AG$3+Safety_Stock/Avg_Dmd-Plan_Shelf)*Avg_Dmd*Std_Cost*AG$3,0)+Avg_Dmd*365/AG$3/2*Std_Cost*Inv_Cost+AG$3*Setup</f>
        <v>27097.874122369161</v>
      </c>
      <c r="AH28" s="12">
        <f>(Sell_Price-Std_Cost)*(1-$D28)*Lost_Sale_Fact*Avg_Dmd*365+NORMSINV($D28)*SQRT(Dmd_StdDev^2*Leadtime+LT_StdDev^2*Avg_Dmd^2)*Std_Cost*Inv_Cost+IF(365/AH$3+Safety_Stock/Avg_Dmd&gt;Plan_Shelf,(365/AH$3+Safety_Stock/Avg_Dmd-Plan_Shelf)*Avg_Dmd*Std_Cost*AH$3,0)+Avg_Dmd*365/AH$3/2*Std_Cost*Inv_Cost+AH$3*Setup</f>
        <v>27012.93159363353</v>
      </c>
      <c r="AI28" s="12">
        <f>(Sell_Price-Std_Cost)*(1-$D28)*Lost_Sale_Fact*Avg_Dmd*365+NORMSINV($D28)*SQRT(Dmd_StdDev^2*Leadtime+LT_StdDev^2*Avg_Dmd^2)*Std_Cost*Inv_Cost+IF(365/AI$3+Safety_Stock/Avg_Dmd&gt;Plan_Shelf,(365/AI$3+Safety_Stock/Avg_Dmd-Plan_Shelf)*Avg_Dmd*Std_Cost*AI$3,0)+Avg_Dmd*365/AI$3/2*Std_Cost*Inv_Cost+AI$3*Setup</f>
        <v>26943.14664739697</v>
      </c>
      <c r="AJ28" s="12">
        <f>(Sell_Price-Std_Cost)*(1-$D28)*Lost_Sale_Fact*Avg_Dmd*365+NORMSINV($D28)*SQRT(Dmd_StdDev^2*Leadtime+LT_StdDev^2*Avg_Dmd^2)*Std_Cost*Inv_Cost+IF(365/AJ$3+Safety_Stock/Avg_Dmd&gt;Plan_Shelf,(365/AJ$3+Safety_Stock/Avg_Dmd-Plan_Shelf)*Avg_Dmd*Std_Cost*AJ$3,0)+Avg_Dmd*365/AJ$3/2*Std_Cost*Inv_Cost+AJ$3*Setup</f>
        <v>26887.098260300198</v>
      </c>
      <c r="AK28" s="12">
        <f>(Sell_Price-Std_Cost)*(1-$D28)*Lost_Sale_Fact*Avg_Dmd*365+NORMSINV($D28)*SQRT(Dmd_StdDev^2*Leadtime+LT_StdDev^2*Avg_Dmd^2)*Std_Cost*Inv_Cost+IF(365/AK$3+Safety_Stock/Avg_Dmd&gt;Plan_Shelf,(365/AK$3+Safety_Stock/Avg_Dmd-Plan_Shelf)*Avg_Dmd*Std_Cost*AK$3,0)+Avg_Dmd*365/AK$3/2*Std_Cost*Inv_Cost+AK$3*Setup</f>
        <v>26843.53765423959</v>
      </c>
      <c r="AL28" s="12">
        <f>(Sell_Price-Std_Cost)*(1-$D28)*Lost_Sale_Fact*Avg_Dmd*365+NORMSINV($D28)*SQRT(Dmd_StdDev^2*Leadtime+LT_StdDev^2*Avg_Dmd^2)*Std_Cost*Inv_Cost+IF(365/AL$3+Safety_Stock/Avg_Dmd&gt;Plan_Shelf,(365/AL$3+Safety_Stock/Avg_Dmd-Plan_Shelf)*Avg_Dmd*Std_Cost*AL$3,0)+Avg_Dmd*365/AL$3/2*Std_Cost*Inv_Cost+AL$3*Setup</f>
        <v>26811.362966182547</v>
      </c>
      <c r="AM28" s="12">
        <f>(Sell_Price-Std_Cost)*(1-$D28)*Lost_Sale_Fact*Avg_Dmd*365+NORMSINV($D28)*SQRT(Dmd_StdDev^2*Leadtime+LT_StdDev^2*Avg_Dmd^2)*Std_Cost*Inv_Cost+IF(365/AM$3+Safety_Stock/Avg_Dmd&gt;Plan_Shelf,(365/AM$3+Safety_Stock/Avg_Dmd-Plan_Shelf)*Avg_Dmd*Std_Cost*AM$3,0)+Avg_Dmd*365/AM$3/2*Std_Cost*Inv_Cost+AM$3*Setup</f>
        <v>26789.598260300198</v>
      </c>
      <c r="AN28" s="12">
        <f>(Sell_Price-Std_Cost)*(1-$D28)*Lost_Sale_Fact*Avg_Dmd*365+NORMSINV($D28)*SQRT(Dmd_StdDev^2*Leadtime+LT_StdDev^2*Avg_Dmd^2)*Std_Cost*Inv_Cost+IF(365/AN$3+Safety_Stock/Avg_Dmd&gt;Plan_Shelf,(365/AN$3+Safety_Stock/Avg_Dmd-Plan_Shelf)*Avg_Dmd*Std_Cost*AN$3,0)+Avg_Dmd*365/AN$3/2*Std_Cost*Inv_Cost+AN$3*Setup</f>
        <v>26777.376038077971</v>
      </c>
      <c r="AO28" s="12">
        <f>(Sell_Price-Std_Cost)*(1-$D28)*Lost_Sale_Fact*Avg_Dmd*365+NORMSINV($D28)*SQRT(Dmd_StdDev^2*Leadtime+LT_StdDev^2*Avg_Dmd^2)*Std_Cost*Inv_Cost+IF(365/AO$3+Safety_Stock/Avg_Dmd&gt;Plan_Shelf,(365/AO$3+Safety_Stock/Avg_Dmd-Plan_Shelf)*Avg_Dmd*Std_Cost*AO$3,0)+Avg_Dmd*365/AO$3/2*Std_Cost*Inv_Cost+AO$3*Setup</f>
        <v>26773.922584624521</v>
      </c>
      <c r="AP28" s="12">
        <f>(Sell_Price-Std_Cost)*(1-$D28)*Lost_Sale_Fact*Avg_Dmd*365+NORMSINV($D28)*SQRT(Dmd_StdDev^2*Leadtime+LT_StdDev^2*Avg_Dmd^2)*Std_Cost*Inv_Cost+IF(365/AP$3+Safety_Stock/Avg_Dmd&gt;Plan_Shelf,(365/AP$3+Safety_Stock/Avg_Dmd-Plan_Shelf)*Avg_Dmd*Std_Cost*AP$3,0)+Avg_Dmd*365/AP$3/2*Std_Cost*Inv_Cost+AP$3*Setup</f>
        <v>26778.545628721247</v>
      </c>
      <c r="AQ28" s="12">
        <f>(Sell_Price-Std_Cost)*(1-$D28)*Lost_Sale_Fact*Avg_Dmd*365+NORMSINV($D28)*SQRT(Dmd_StdDev^2*Leadtime+LT_StdDev^2*Avg_Dmd^2)*Std_Cost*Inv_Cost+IF(365/AQ$3+Safety_Stock/Avg_Dmd&gt;Plan_Shelf,(365/AQ$3+Safety_Stock/Avg_Dmd-Plan_Shelf)*Avg_Dmd*Std_Cost*AQ$3,0)+Avg_Dmd*365/AQ$3/2*Std_Cost*Inv_Cost+AQ$3*Setup</f>
        <v>26790.623901325838</v>
      </c>
      <c r="AR28" s="12">
        <f>(Sell_Price-Std_Cost)*(1-$D28)*Lost_Sale_Fact*Avg_Dmd*365+NORMSINV($D28)*SQRT(Dmd_StdDev^2*Leadtime+LT_StdDev^2*Avg_Dmd^2)*Std_Cost*Inv_Cost+IF(365/AR$3+Safety_Stock/Avg_Dmd&gt;Plan_Shelf,(365/AR$3+Safety_Stock/Avg_Dmd-Plan_Shelf)*Avg_Dmd*Std_Cost*AR$3,0)+Avg_Dmd*365/AR$3/2*Std_Cost*Inv_Cost+AR$3*Setup</f>
        <v>26809.598260300198</v>
      </c>
      <c r="AS28" s="12">
        <f>(Sell_Price-Std_Cost)*(1-$D28)*Lost_Sale_Fact*Avg_Dmd*365+NORMSINV($D28)*SQRT(Dmd_StdDev^2*Leadtime+LT_StdDev^2*Avg_Dmd^2)*Std_Cost*Inv_Cost+IF(365/AS$3+Safety_Stock/Avg_Dmd&gt;Plan_Shelf,(365/AS$3+Safety_Stock/Avg_Dmd-Plan_Shelf)*Avg_Dmd*Std_Cost*AS$3,0)+Avg_Dmd*365/AS$3/2*Std_Cost*Inv_Cost+AS$3*Setup</f>
        <v>26834.964113958733</v>
      </c>
      <c r="AT28" s="12">
        <f>(Sell_Price-Std_Cost)*(1-$D28)*Lost_Sale_Fact*Avg_Dmd*365+NORMSINV($D28)*SQRT(Dmd_StdDev^2*Leadtime+LT_StdDev^2*Avg_Dmd^2)*Std_Cost*Inv_Cost+IF(365/AT$3+Safety_Stock/Avg_Dmd&gt;Plan_Shelf,(365/AT$3+Safety_Stock/Avg_Dmd-Plan_Shelf)*Avg_Dmd*Std_Cost*AT$3,0)+Avg_Dmd*365/AT$3/2*Std_Cost*Inv_Cost+AT$3*Setup</f>
        <v>26866.264926966862</v>
      </c>
      <c r="AU28" s="12">
        <f>(Sell_Price-Std_Cost)*(1-$D28)*Lost_Sale_Fact*Avg_Dmd*365+NORMSINV($D28)*SQRT(Dmd_StdDev^2*Leadtime+LT_StdDev^2*Avg_Dmd^2)*Std_Cost*Inv_Cost+IF(365/AU$3+Safety_Stock/Avg_Dmd&gt;Plan_Shelf,(365/AU$3+Safety_Stock/Avg_Dmd-Plan_Shelf)*Avg_Dmd*Std_Cost*AU$3,0)+Avg_Dmd*365/AU$3/2*Std_Cost*Inv_Cost+AU$3*Setup</f>
        <v>26903.08663239322</v>
      </c>
      <c r="AV28" s="12">
        <f>(Sell_Price-Std_Cost)*(1-$D28)*Lost_Sale_Fact*Avg_Dmd*365+NORMSINV($D28)*SQRT(Dmd_StdDev^2*Leadtime+LT_StdDev^2*Avg_Dmd^2)*Std_Cost*Inv_Cost+IF(365/AV$3+Safety_Stock/Avg_Dmd&gt;Plan_Shelf,(365/AV$3+Safety_Stock/Avg_Dmd-Plan_Shelf)*Avg_Dmd*Std_Cost*AV$3,0)+Avg_Dmd*365/AV$3/2*Std_Cost*Inv_Cost+AV$3*Setup</f>
        <v>26945.052805754742</v>
      </c>
      <c r="AW28" s="12">
        <f>(Sell_Price-Std_Cost)*(1-$D28)*Lost_Sale_Fact*Avg_Dmd*365+NORMSINV($D28)*SQRT(Dmd_StdDev^2*Leadtime+LT_StdDev^2*Avg_Dmd^2)*Std_Cost*Inv_Cost+IF(365/AW$3+Safety_Stock/Avg_Dmd&gt;Plan_Shelf,(365/AW$3+Safety_Stock/Avg_Dmd-Plan_Shelf)*Avg_Dmd*Std_Cost*AW$3,0)+Avg_Dmd*365/AW$3/2*Std_Cost*Inv_Cost+AW$3*Setup</f>
        <v>26991.820482522417</v>
      </c>
      <c r="AX28" s="12">
        <f>(Sell_Price-Std_Cost)*(1-$D28)*Lost_Sale_Fact*Avg_Dmd*365+NORMSINV($D28)*SQRT(Dmd_StdDev^2*Leadtime+LT_StdDev^2*Avg_Dmd^2)*Std_Cost*Inv_Cost+IF(365/AX$3+Safety_Stock/Avg_Dmd&gt;Plan_Shelf,(365/AX$3+Safety_Stock/Avg_Dmd-Plan_Shelf)*Avg_Dmd*Std_Cost*AX$3,0)+Avg_Dmd*365/AX$3/2*Std_Cost*Inv_Cost+AX$3*Setup</f>
        <v>27043.076521169762</v>
      </c>
      <c r="AY28" s="12">
        <f>(Sell_Price-Std_Cost)*(1-$D28)*Lost_Sale_Fact*Avg_Dmd*365+NORMSINV($D28)*SQRT(Dmd_StdDev^2*Leadtime+LT_StdDev^2*Avg_Dmd^2)*Std_Cost*Inv_Cost+IF(365/AY$3+Safety_Stock/Avg_Dmd&gt;Plan_Shelf,(365/AY$3+Safety_Stock/Avg_Dmd-Plan_Shelf)*Avg_Dmd*Std_Cost*AY$3,0)+Avg_Dmd*365/AY$3/2*Std_Cost*Inv_Cost+AY$3*Setup</f>
        <v>27098.534430512962</v>
      </c>
      <c r="AZ28" s="12">
        <f>(Sell_Price-Std_Cost)*(1-$D28)*Lost_Sale_Fact*Avg_Dmd*365+NORMSINV($D28)*SQRT(Dmd_StdDev^2*Leadtime+LT_StdDev^2*Avg_Dmd^2)*Std_Cost*Inv_Cost+IF(365/AZ$3+Safety_Stock/Avg_Dmd&gt;Plan_Shelf,(365/AZ$3+Safety_Stock/Avg_Dmd-Plan_Shelf)*Avg_Dmd*Std_Cost*AZ$3,0)+Avg_Dmd*365/AZ$3/2*Std_Cost*Inv_Cost+AZ$3*Setup</f>
        <v>27157.93159363353</v>
      </c>
      <c r="BA28" s="12">
        <f>(Sell_Price-Std_Cost)*(1-$D28)*Lost_Sale_Fact*Avg_Dmd*365+NORMSINV($D28)*SQRT(Dmd_StdDev^2*Leadtime+LT_StdDev^2*Avg_Dmd^2)*Std_Cost*Inv_Cost+IF(365/BA$3+Safety_Stock/Avg_Dmd&gt;Plan_Shelf,(365/BA$3+Safety_Stock/Avg_Dmd-Plan_Shelf)*Avg_Dmd*Std_Cost*BA$3,0)+Avg_Dmd*365/BA$3/2*Std_Cost*Inv_Cost+BA$3*Setup</f>
        <v>27221.026831728766</v>
      </c>
      <c r="BB28" s="12">
        <f>(Sell_Price-Std_Cost)*(1-$D28)*Lost_Sale_Fact*Avg_Dmd*365+NORMSINV($D28)*SQRT(Dmd_StdDev^2*Leadtime+LT_StdDev^2*Avg_Dmd^2)*Std_Cost*Inv_Cost+IF(365/BB$3+Safety_Stock/Avg_Dmd&gt;Plan_Shelf,(365/BB$3+Safety_Stock/Avg_Dmd-Plan_Shelf)*Avg_Dmd*Std_Cost*BB$3,0)+Avg_Dmd*365/BB$3/2*Std_Cost*Inv_Cost+BB$3*Setup</f>
        <v>27287.598260300194</v>
      </c>
      <c r="BC28" s="12">
        <f>(Sell_Price-Std_Cost)*(1-$D28)*Lost_Sale_Fact*Avg_Dmd*365+NORMSINV($D28)*SQRT(Dmd_StdDev^2*Leadtime+LT_StdDev^2*Avg_Dmd^2)*Std_Cost*Inv_Cost+IF(365/BC$3+Safety_Stock/Avg_Dmd&gt;Plan_Shelf,(365/BC$3+Safety_Stock/Avg_Dmd-Plan_Shelf)*Avg_Dmd*Std_Cost*BC$3,0)+Avg_Dmd*365/BC$3/2*Std_Cost*Inv_Cost+BC$3*Setup</f>
        <v>27357.441397555096</v>
      </c>
      <c r="BD28" s="12">
        <f>(Sell_Price-Std_Cost)*(1-$D28)*Lost_Sale_Fact*Avg_Dmd*365+NORMSINV($D28)*SQRT(Dmd_StdDev^2*Leadtime+LT_StdDev^2*Avg_Dmd^2)*Std_Cost*Inv_Cost+IF(365/BD$3+Safety_Stock/Avg_Dmd&gt;Plan_Shelf,(365/BD$3+Safety_Stock/Avg_Dmd-Plan_Shelf)*Avg_Dmd*Std_Cost*BD$3,0)+Avg_Dmd*365/BD$3/2*Std_Cost*Inv_Cost+BD$3*Setup</f>
        <v>27430.367491069424</v>
      </c>
      <c r="BE28" s="12">
        <f>(Sell_Price-Std_Cost)*(1-$D28)*Lost_Sale_Fact*Avg_Dmd*365+NORMSINV($D28)*SQRT(Dmd_StdDev^2*Leadtime+LT_StdDev^2*Avg_Dmd^2)*Std_Cost*Inv_Cost+IF(365/BE$3+Safety_Stock/Avg_Dmd&gt;Plan_Shelf,(365/BE$3+Safety_Stock/Avg_Dmd-Plan_Shelf)*Avg_Dmd*Std_Cost*BE$3,0)+Avg_Dmd*365/BE$3/2*Std_Cost*Inv_Cost+BE$3*Setup</f>
        <v>27506.2020338851</v>
      </c>
      <c r="BF28" s="12">
        <f>(Sell_Price-Std_Cost)*(1-$D28)*Lost_Sale_Fact*Avg_Dmd*365+NORMSINV($D28)*SQRT(Dmd_StdDev^2*Leadtime+LT_StdDev^2*Avg_Dmd^2)*Std_Cost*Inv_Cost+IF(365/BF$3+Safety_Stock/Avg_Dmd&gt;Plan_Shelf,(365/BF$3+Safety_Stock/Avg_Dmd-Plan_Shelf)*Avg_Dmd*Std_Cost*BF$3,0)+Avg_Dmd*365/BF$3/2*Std_Cost*Inv_Cost+BF$3*Setup</f>
        <v>27584.78344548538</v>
      </c>
      <c r="BG28" s="12">
        <f>(Sell_Price-Std_Cost)*(1-$D28)*Lost_Sale_Fact*Avg_Dmd*365+NORMSINV($D28)*SQRT(Dmd_StdDev^2*Leadtime+LT_StdDev^2*Avg_Dmd^2)*Std_Cost*Inv_Cost+IF(365/BG$3+Safety_Stock/Avg_Dmd&gt;Plan_Shelf,(365/BG$3+Safety_Stock/Avg_Dmd-Plan_Shelf)*Avg_Dmd*Std_Cost*BG$3,0)+Avg_Dmd*365/BG$3/2*Std_Cost*Inv_Cost+BG$3*Setup</f>
        <v>27665.96189666383</v>
      </c>
      <c r="BH28" s="12">
        <f>(Sell_Price-Std_Cost)*(1-$D28)*Lost_Sale_Fact*Avg_Dmd*365+NORMSINV($D28)*SQRT(Dmd_StdDev^2*Leadtime+LT_StdDev^2*Avg_Dmd^2)*Std_Cost*Inv_Cost+IF(365/BH$3+Safety_Stock/Avg_Dmd&gt;Plan_Shelf,(365/BH$3+Safety_Stock/Avg_Dmd-Plan_Shelf)*Avg_Dmd*Std_Cost*BH$3,0)+Avg_Dmd*365/BH$3/2*Std_Cost*Inv_Cost+BH$3*Setup</f>
        <v>27749.598260300198</v>
      </c>
      <c r="BI28" s="12">
        <f>(Sell_Price-Std_Cost)*(1-$D28)*Lost_Sale_Fact*Avg_Dmd*365+NORMSINV($D28)*SQRT(Dmd_StdDev^2*Leadtime+LT_StdDev^2*Avg_Dmd^2)*Std_Cost*Inv_Cost+IF(365/BI$3+Safety_Stock/Avg_Dmd&gt;Plan_Shelf,(365/BI$3+Safety_Stock/Avg_Dmd-Plan_Shelf)*Avg_Dmd*Std_Cost*BI$3,0)+Avg_Dmd*365/BI$3/2*Std_Cost*Inv_Cost+BI$3*Setup</f>
        <v>27835.563172580896</v>
      </c>
      <c r="BJ28" s="12">
        <f>(Sell_Price-Std_Cost)*(1-$D28)*Lost_Sale_Fact*Avg_Dmd*365+NORMSINV($D28)*SQRT(Dmd_StdDev^2*Leadtime+LT_StdDev^2*Avg_Dmd^2)*Std_Cost*Inv_Cost+IF(365/BJ$3+Safety_Stock/Avg_Dmd&gt;Plan_Shelf,(365/BJ$3+Safety_Stock/Avg_Dmd-Plan_Shelf)*Avg_Dmd*Std_Cost*BJ$3,0)+Avg_Dmd*365/BJ$3/2*Std_Cost*Inv_Cost+BJ$3*Setup</f>
        <v>27923.736191334679</v>
      </c>
      <c r="BK28" s="12">
        <f>(Sell_Price-Std_Cost)*(1-$D28)*Lost_Sale_Fact*Avg_Dmd*365+NORMSINV($D28)*SQRT(Dmd_StdDev^2*Leadtime+LT_StdDev^2*Avg_Dmd^2)*Std_Cost*Inv_Cost+IF(365/BK$3+Safety_Stock/Avg_Dmd&gt;Plan_Shelf,(365/BK$3+Safety_Stock/Avg_Dmd-Plan_Shelf)*Avg_Dmd*Std_Cost*BK$3,0)+Avg_Dmd*365/BK$3/2*Std_Cost*Inv_Cost+BK$3*Setup</f>
        <v>28014.005039961212</v>
      </c>
      <c r="BL28" s="12">
        <f>(Sell_Price-Std_Cost)*(1-$D28)*Lost_Sale_Fact*Avg_Dmd*365+NORMSINV($D28)*SQRT(Dmd_StdDev^2*Leadtime+LT_StdDev^2*Avg_Dmd^2)*Std_Cost*Inv_Cost+IF(365/BL$3+Safety_Stock/Avg_Dmd&gt;Plan_Shelf,(365/BL$3+Safety_Stock/Avg_Dmd-Plan_Shelf)*Avg_Dmd*Std_Cost*BL$3,0)+Avg_Dmd*365/BL$3/2*Std_Cost*Inv_Cost+BL$3*Setup</f>
        <v>28106.264926966862</v>
      </c>
      <c r="BM28" s="12">
        <f>(Sell_Price-Std_Cost)*(1-$D28)*Lost_Sale_Fact*Avg_Dmd*365+NORMSINV($D28)*SQRT(Dmd_StdDev^2*Leadtime+LT_StdDev^2*Avg_Dmd^2)*Std_Cost*Inv_Cost+IF(365/BM$3+Safety_Stock/Avg_Dmd&gt;Plan_Shelf,(365/BM$3+Safety_Stock/Avg_Dmd-Plan_Shelf)*Avg_Dmd*Std_Cost*BM$3,0)+Avg_Dmd*365/BM$3/2*Std_Cost*Inv_Cost+BM$3*Setup</f>
        <v>28200.417932431345</v>
      </c>
      <c r="BN28" s="12">
        <f>(Sell_Price-Std_Cost)*(1-$D28)*Lost_Sale_Fact*Avg_Dmd*365+NORMSINV($D28)*SQRT(Dmd_StdDev^2*Leadtime+LT_StdDev^2*Avg_Dmd^2)*Std_Cost*Inv_Cost+IF(365/BN$3+Safety_Stock/Avg_Dmd&gt;Plan_Shelf,(365/BN$3+Safety_Stock/Avg_Dmd-Plan_Shelf)*Avg_Dmd*Std_Cost*BN$3,0)+Avg_Dmd*365/BN$3/2*Std_Cost*Inv_Cost+BN$3*Setup</f>
        <v>28296.372453848584</v>
      </c>
      <c r="BO28" s="12">
        <f>(Sell_Price-Std_Cost)*(1-$D28)*Lost_Sale_Fact*Avg_Dmd*365+NORMSINV($D28)*SQRT(Dmd_StdDev^2*Leadtime+LT_StdDev^2*Avg_Dmd^2)*Std_Cost*Inv_Cost+IF(365/BO$3+Safety_Stock/Avg_Dmd&gt;Plan_Shelf,(365/BO$3+Safety_Stock/Avg_Dmd-Plan_Shelf)*Avg_Dmd*Std_Cost*BO$3,0)+Avg_Dmd*365/BO$3/2*Std_Cost*Inv_Cost+BO$3*Setup</f>
        <v>28394.042704744639</v>
      </c>
      <c r="BP28" s="12">
        <f>(Sell_Price-Std_Cost)*(1-$D28)*Lost_Sale_Fact*Avg_Dmd*365+NORMSINV($D28)*SQRT(Dmd_StdDev^2*Leadtime+LT_StdDev^2*Avg_Dmd^2)*Std_Cost*Inv_Cost+IF(365/BP$3+Safety_Stock/Avg_Dmd&gt;Plan_Shelf,(365/BP$3+Safety_Stock/Avg_Dmd-Plan_Shelf)*Avg_Dmd*Std_Cost*BP$3,0)+Avg_Dmd*365/BP$3/2*Std_Cost*Inv_Cost+BP$3*Setup</f>
        <v>28493.348260300198</v>
      </c>
      <c r="BQ28" s="12">
        <f>(Sell_Price-Std_Cost)*(1-$D28)*Lost_Sale_Fact*Avg_Dmd*365+NORMSINV($D28)*SQRT(Dmd_StdDev^2*Leadtime+LT_StdDev^2*Avg_Dmd^2)*Std_Cost*Inv_Cost+IF(365/BQ$3+Safety_Stock/Avg_Dmd&gt;Plan_Shelf,(365/BQ$3+Safety_Stock/Avg_Dmd-Plan_Shelf)*Avg_Dmd*Std_Cost*BQ$3,0)+Avg_Dmd*365/BQ$3/2*Std_Cost*Inv_Cost+BQ$3*Setup</f>
        <v>28594.213644915581</v>
      </c>
      <c r="BR28" s="12">
        <f>(Sell_Price-Std_Cost)*(1-$D28)*Lost_Sale_Fact*Avg_Dmd*365+NORMSINV($D28)*SQRT(Dmd_StdDev^2*Leadtime+LT_StdDev^2*Avg_Dmd^2)*Std_Cost*Inv_Cost+IF(365/BR$3+Safety_Stock/Avg_Dmd&gt;Plan_Shelf,(365/BR$3+Safety_Stock/Avg_Dmd-Plan_Shelf)*Avg_Dmd*Std_Cost*BR$3,0)+Avg_Dmd*365/BR$3/2*Std_Cost*Inv_Cost+BR$3*Setup</f>
        <v>28696.567957269894</v>
      </c>
      <c r="BS28" s="12">
        <f>(Sell_Price-Std_Cost)*(1-$D28)*Lost_Sale_Fact*Avg_Dmd*365+NORMSINV($D28)*SQRT(Dmd_StdDev^2*Leadtime+LT_StdDev^2*Avg_Dmd^2)*Std_Cost*Inv_Cost+IF(365/BS$3+Safety_Stock/Avg_Dmd&gt;Plan_Shelf,(365/BS$3+Safety_Stock/Avg_Dmd-Plan_Shelf)*Avg_Dmd*Std_Cost*BS$3,0)+Avg_Dmd*365/BS$3/2*Std_Cost*Inv_Cost+BS$3*Setup</f>
        <v>28800.344528956914</v>
      </c>
      <c r="BT28" s="12">
        <f>(Sell_Price-Std_Cost)*(1-$D28)*Lost_Sale_Fact*Avg_Dmd*365+NORMSINV($D28)*SQRT(Dmd_StdDev^2*Leadtime+LT_StdDev^2*Avg_Dmd^2)*Std_Cost*Inv_Cost+IF(365/BT$3+Safety_Stock/Avg_Dmd&gt;Plan_Shelf,(365/BT$3+Safety_Stock/Avg_Dmd-Plan_Shelf)*Avg_Dmd*Std_Cost*BT$3,0)+Avg_Dmd*365/BT$3/2*Std_Cost*Inv_Cost+BT$3*Setup</f>
        <v>28905.480613241372</v>
      </c>
      <c r="BU28" s="12">
        <f>(Sell_Price-Std_Cost)*(1-$D28)*Lost_Sale_Fact*Avg_Dmd*365+NORMSINV($D28)*SQRT(Dmd_StdDev^2*Leadtime+LT_StdDev^2*Avg_Dmd^2)*Std_Cost*Inv_Cost+IF(365/BU$3+Safety_Stock/Avg_Dmd&gt;Plan_Shelf,(365/BU$3+Safety_Stock/Avg_Dmd-Plan_Shelf)*Avg_Dmd*Std_Cost*BU$3,0)+Avg_Dmd*365/BU$3/2*Std_Cost*Inv_Cost+BU$3*Setup</f>
        <v>29011.917100879906</v>
      </c>
      <c r="BV28" s="12">
        <f>(Sell_Price-Std_Cost)*(1-$D28)*Lost_Sale_Fact*Avg_Dmd*365+NORMSINV($D28)*SQRT(Dmd_StdDev^2*Leadtime+LT_StdDev^2*Avg_Dmd^2)*Std_Cost*Inv_Cost+IF(365/BV$3+Safety_Stock/Avg_Dmd&gt;Plan_Shelf,(365/BV$3+Safety_Stock/Avg_Dmd-Plan_Shelf)*Avg_Dmd*Std_Cost*BV$3,0)+Avg_Dmd*365/BV$3/2*Std_Cost*Inv_Cost+BV$3*Setup</f>
        <v>29119.598260300198</v>
      </c>
      <c r="BW28" s="12">
        <f>(Sell_Price-Std_Cost)*(1-$D28)*Lost_Sale_Fact*Avg_Dmd*365+NORMSINV($D28)*SQRT(Dmd_StdDev^2*Leadtime+LT_StdDev^2*Avg_Dmd^2)*Std_Cost*Inv_Cost+IF(365/BW$3+Safety_Stock/Avg_Dmd&gt;Plan_Shelf,(365/BW$3+Safety_Stock/Avg_Dmd-Plan_Shelf)*Avg_Dmd*Std_Cost*BW$3,0)+Avg_Dmd*365/BW$3/2*Std_Cost*Inv_Cost+BW$3*Setup</f>
        <v>29228.471499736814</v>
      </c>
      <c r="BX28" s="12">
        <f>(Sell_Price-Std_Cost)*(1-$D28)*Lost_Sale_Fact*Avg_Dmd*365+NORMSINV($D28)*SQRT(Dmd_StdDev^2*Leadtime+LT_StdDev^2*Avg_Dmd^2)*Std_Cost*Inv_Cost+IF(365/BX$3+Safety_Stock/Avg_Dmd&gt;Plan_Shelf,(365/BX$3+Safety_Stock/Avg_Dmd-Plan_Shelf)*Avg_Dmd*Std_Cost*BX$3,0)+Avg_Dmd*365/BX$3/2*Std_Cost*Inv_Cost+BX$3*Setup</f>
        <v>29338.487149189084</v>
      </c>
      <c r="BY28" s="12">
        <f>(Sell_Price-Std_Cost)*(1-$D28)*Lost_Sale_Fact*Avg_Dmd*365+NORMSINV($D28)*SQRT(Dmd_StdDev^2*Leadtime+LT_StdDev^2*Avg_Dmd^2)*Std_Cost*Inv_Cost+IF(365/BY$3+Safety_Stock/Avg_Dmd&gt;Plan_Shelf,(365/BY$3+Safety_Stock/Avg_Dmd-Plan_Shelf)*Avg_Dmd*Std_Cost*BY$3,0)+Avg_Dmd*365/BY$3/2*Std_Cost*Inv_Cost+BY$3*Setup</f>
        <v>29449.598260300198</v>
      </c>
      <c r="BZ28" s="12">
        <f>(Sell_Price-Std_Cost)*(1-$D28)*Lost_Sale_Fact*Avg_Dmd*365+NORMSINV($D28)*SQRT(Dmd_StdDev^2*Leadtime+LT_StdDev^2*Avg_Dmd^2)*Std_Cost*Inv_Cost+IF(365/BZ$3+Safety_Stock/Avg_Dmd&gt;Plan_Shelf,(365/BZ$3+Safety_Stock/Avg_Dmd-Plan_Shelf)*Avg_Dmd*Std_Cost*BZ$3,0)+Avg_Dmd*365/BZ$3/2*Std_Cost*Inv_Cost+BZ$3*Setup</f>
        <v>29561.760422462357</v>
      </c>
      <c r="CA28" s="12">
        <f>(Sell_Price-Std_Cost)*(1-$D28)*Lost_Sale_Fact*Avg_Dmd*365+NORMSINV($D28)*SQRT(Dmd_StdDev^2*Leadtime+LT_StdDev^2*Avg_Dmd^2)*Std_Cost*Inv_Cost+IF(365/CA$3+Safety_Stock/Avg_Dmd&gt;Plan_Shelf,(365/CA$3+Safety_Stock/Avg_Dmd-Plan_Shelf)*Avg_Dmd*Std_Cost*CA$3,0)+Avg_Dmd*365/CA$3/2*Std_Cost*Inv_Cost+CA$3*Setup</f>
        <v>29674.93159363353</v>
      </c>
      <c r="CB28" s="12">
        <f>(Sell_Price-Std_Cost)*(1-$D28)*Lost_Sale_Fact*Avg_Dmd*365+NORMSINV($D28)*SQRT(Dmd_StdDev^2*Leadtime+LT_StdDev^2*Avg_Dmd^2)*Std_Cost*Inv_Cost+IF(365/CB$3+Safety_Stock/Avg_Dmd&gt;Plan_Shelf,(365/CB$3+Safety_Stock/Avg_Dmd-Plan_Shelf)*Avg_Dmd*Std_Cost*CB$3,0)+Avg_Dmd*365/CB$3/2*Std_Cost*Inv_Cost+CB$3*Setup</f>
        <v>29789.071944510721</v>
      </c>
      <c r="CC28" s="12">
        <f>(Sell_Price-Std_Cost)*(1-$D28)*Lost_Sale_Fact*Avg_Dmd*365+NORMSINV($D28)*SQRT(Dmd_StdDev^2*Leadtime+LT_StdDev^2*Avg_Dmd^2)*Std_Cost*Inv_Cost+IF(365/CC$3+Safety_Stock/Avg_Dmd&gt;Plan_Shelf,(365/CC$3+Safety_Stock/Avg_Dmd-Plan_Shelf)*Avg_Dmd*Std_Cost*CC$3,0)+Avg_Dmd*365/CC$3/2*Std_Cost*Inv_Cost+CC$3*Setup</f>
        <v>29904.14371484565</v>
      </c>
      <c r="CD28" s="12">
        <f>(Sell_Price-Std_Cost)*(1-$D28)*Lost_Sale_Fact*Avg_Dmd*365+NORMSINV($D28)*SQRT(Dmd_StdDev^2*Leadtime+LT_StdDev^2*Avg_Dmd^2)*Std_Cost*Inv_Cost+IF(365/CD$3+Safety_Stock/Avg_Dmd&gt;Plan_Shelf,(365/CD$3+Safety_Stock/Avg_Dmd-Plan_Shelf)*Avg_Dmd*Std_Cost*CD$3,0)+Avg_Dmd*365/CD$3/2*Std_Cost*Inv_Cost+CD$3*Setup</f>
        <v>30020.111080813018</v>
      </c>
      <c r="CE28" s="12">
        <f>(Sell_Price-Std_Cost)*(1-$D28)*Lost_Sale_Fact*Avg_Dmd*365+NORMSINV($D28)*SQRT(Dmd_StdDev^2*Leadtime+LT_StdDev^2*Avg_Dmd^2)*Std_Cost*Inv_Cost+IF(365/CE$3+Safety_Stock/Avg_Dmd&gt;Plan_Shelf,(365/CE$3+Safety_Stock/Avg_Dmd-Plan_Shelf)*Avg_Dmd*Std_Cost*CE$3,0)+Avg_Dmd*365/CE$3/2*Std_Cost*Inv_Cost+CE$3*Setup</f>
        <v>30136.940032452094</v>
      </c>
      <c r="CF28" s="12">
        <f>(Sell_Price-Std_Cost)*(1-$D28)*Lost_Sale_Fact*Avg_Dmd*365+NORMSINV($D28)*SQRT(Dmd_StdDev^2*Leadtime+LT_StdDev^2*Avg_Dmd^2)*Std_Cost*Inv_Cost+IF(365/CF$3+Safety_Stock/Avg_Dmd&gt;Plan_Shelf,(365/CF$3+Safety_Stock/Avg_Dmd-Plan_Shelf)*Avg_Dmd*Std_Cost*CF$3,0)+Avg_Dmd*365/CF$3/2*Std_Cost*Inv_Cost+CF$3*Setup</f>
        <v>30254.598260300198</v>
      </c>
      <c r="CG28" s="12">
        <f>(Sell_Price-Std_Cost)*(1-$D28)*Lost_Sale_Fact*Avg_Dmd*365+NORMSINV($D28)*SQRT(Dmd_StdDev^2*Leadtime+LT_StdDev^2*Avg_Dmd^2)*Std_Cost*Inv_Cost+IF(365/CG$3+Safety_Stock/Avg_Dmd&gt;Plan_Shelf,(365/CG$3+Safety_Stock/Avg_Dmd-Plan_Shelf)*Avg_Dmd*Std_Cost*CG$3,0)+Avg_Dmd*365/CG$3/2*Std_Cost*Inv_Cost+CG$3*Setup</f>
        <v>30373.055050423653</v>
      </c>
      <c r="CH28" s="12">
        <f>(Sell_Price-Std_Cost)*(1-$D28)*Lost_Sale_Fact*Avg_Dmd*365+NORMSINV($D28)*SQRT(Dmd_StdDev^2*Leadtime+LT_StdDev^2*Avg_Dmd^2)*Std_Cost*Inv_Cost+IF(365/CH$3+Safety_Stock/Avg_Dmd&gt;Plan_Shelf,(365/CH$3+Safety_Stock/Avg_Dmd-Plan_Shelf)*Avg_Dmd*Std_Cost*CH$3,0)+Avg_Dmd*365/CH$3/2*Std_Cost*Inv_Cost+CH$3*Setup</f>
        <v>30492.281187129465</v>
      </c>
      <c r="CI28" s="12">
        <f>(Sell_Price-Std_Cost)*(1-$D28)*Lost_Sale_Fact*Avg_Dmd*365+NORMSINV($D28)*SQRT(Dmd_StdDev^2*Leadtime+LT_StdDev^2*Avg_Dmd^2)*Std_Cost*Inv_Cost+IF(365/CI$3+Safety_Stock/Avg_Dmd&gt;Plan_Shelf,(365/CI$3+Safety_Stock/Avg_Dmd-Plan_Shelf)*Avg_Dmd*Std_Cost*CI$3,0)+Avg_Dmd*365/CI$3/2*Std_Cost*Inv_Cost+CI$3*Setup</f>
        <v>30612.248862709836</v>
      </c>
      <c r="CJ28" s="12">
        <f>(Sell_Price-Std_Cost)*(1-$D28)*Lost_Sale_Fact*Avg_Dmd*365+NORMSINV($D28)*SQRT(Dmd_StdDev^2*Leadtime+LT_StdDev^2*Avg_Dmd^2)*Std_Cost*Inv_Cost+IF(365/CJ$3+Safety_Stock/Avg_Dmd&gt;Plan_Shelf,(365/CJ$3+Safety_Stock/Avg_Dmd-Plan_Shelf)*Avg_Dmd*Std_Cost*CJ$3,0)+Avg_Dmd*365/CJ$3/2*Std_Cost*Inv_Cost+CJ$3*Setup</f>
        <v>30732.93159363353</v>
      </c>
      <c r="CK28" s="12">
        <f>(Sell_Price-Std_Cost)*(1-$D28)*Lost_Sale_Fact*Avg_Dmd*365+NORMSINV($D28)*SQRT(Dmd_StdDev^2*Leadtime+LT_StdDev^2*Avg_Dmd^2)*Std_Cost*Inv_Cost+IF(365/CK$3+Safety_Stock/Avg_Dmd&gt;Plan_Shelf,(365/CK$3+Safety_Stock/Avg_Dmd-Plan_Shelf)*Avg_Dmd*Std_Cost*CK$3,0)+Avg_Dmd*365/CK$3/2*Std_Cost*Inv_Cost+CK$3*Setup</f>
        <v>30854.304142653138</v>
      </c>
      <c r="CL28" s="12">
        <f>(Sell_Price-Std_Cost)*(1-$D28)*Lost_Sale_Fact*Avg_Dmd*365+NORMSINV($D28)*SQRT(Dmd_StdDev^2*Leadtime+LT_StdDev^2*Avg_Dmd^2)*Std_Cost*Inv_Cost+IF(365/CL$3+Safety_Stock/Avg_Dmd&gt;Plan_Shelf,(365/CL$3+Safety_Stock/Avg_Dmd-Plan_Shelf)*Avg_Dmd*Std_Cost*CL$3,0)+Avg_Dmd*365/CL$3/2*Std_Cost*Inv_Cost+CL$3*Setup</f>
        <v>30976.342446346709</v>
      </c>
      <c r="CM28" s="12">
        <f>(Sell_Price-Std_Cost)*(1-$D28)*Lost_Sale_Fact*Avg_Dmd*365+NORMSINV($D28)*SQRT(Dmd_StdDev^2*Leadtime+LT_StdDev^2*Avg_Dmd^2)*Std_Cost*Inv_Cost+IF(365/CM$3+Safety_Stock/Avg_Dmd&gt;Plan_Shelf,(365/CM$3+Safety_Stock/Avg_Dmd-Plan_Shelf)*Avg_Dmd*Std_Cost*CM$3,0)+Avg_Dmd*365/CM$3/2*Std_Cost*Inv_Cost+CM$3*Setup</f>
        <v>31099.023547656518</v>
      </c>
      <c r="CN28" s="12">
        <f>(Sell_Price-Std_Cost)*(1-$D28)*Lost_Sale_Fact*Avg_Dmd*365+NORMSINV($D28)*SQRT(Dmd_StdDev^2*Leadtime+LT_StdDev^2*Avg_Dmd^2)*Std_Cost*Inv_Cost+IF(365/CN$3+Safety_Stock/Avg_Dmd&gt;Plan_Shelf,(365/CN$3+Safety_Stock/Avg_Dmd-Plan_Shelf)*Avg_Dmd*Std_Cost*CN$3,0)+Avg_Dmd*365/CN$3/2*Std_Cost*Inv_Cost+CN$3*Setup</f>
        <v>31222.32553302747</v>
      </c>
      <c r="CO28" s="12">
        <f>(Sell_Price-Std_Cost)*(1-$D28)*Lost_Sale_Fact*Avg_Dmd*365+NORMSINV($D28)*SQRT(Dmd_StdDev^2*Leadtime+LT_StdDev^2*Avg_Dmd^2)*Std_Cost*Inv_Cost+IF(365/CO$3+Safety_Stock/Avg_Dmd&gt;Plan_Shelf,(365/CO$3+Safety_Stock/Avg_Dmd-Plan_Shelf)*Avg_Dmd*Std_Cost*CO$3,0)+Avg_Dmd*365/CO$3/2*Std_Cost*Inv_Cost+CO$3*Setup</f>
        <v>31346.227473783343</v>
      </c>
      <c r="CP28" s="12">
        <f>(Sell_Price-Std_Cost)*(1-$D28)*Lost_Sale_Fact*Avg_Dmd*365+NORMSINV($D28)*SQRT(Dmd_StdDev^2*Leadtime+LT_StdDev^2*Avg_Dmd^2)*Std_Cost*Inv_Cost+IF(365/CP$3+Safety_Stock/Avg_Dmd&gt;Plan_Shelf,(365/CP$3+Safety_Stock/Avg_Dmd-Plan_Shelf)*Avg_Dmd*Std_Cost*CP$3,0)+Avg_Dmd*365/CP$3/2*Std_Cost*Inv_Cost+CP$3*Setup</f>
        <v>31470.709371411307</v>
      </c>
      <c r="CQ28" s="12">
        <f>(Sell_Price-Std_Cost)*(1-$D28)*Lost_Sale_Fact*Avg_Dmd*365+NORMSINV($D28)*SQRT(Dmd_StdDev^2*Leadtime+LT_StdDev^2*Avg_Dmd^2)*Std_Cost*Inv_Cost+IF(365/CQ$3+Safety_Stock/Avg_Dmd&gt;Plan_Shelf,(365/CQ$3+Safety_Stock/Avg_Dmd-Plan_Shelf)*Avg_Dmd*Std_Cost*CQ$3,0)+Avg_Dmd*365/CQ$3/2*Std_Cost*Inv_Cost+CQ$3*Setup</f>
        <v>31595.752106454041</v>
      </c>
      <c r="CR28" s="12">
        <f>(Sell_Price-Std_Cost)*(1-$D28)*Lost_Sale_Fact*Avg_Dmd*365+NORMSINV($D28)*SQRT(Dmd_StdDev^2*Leadtime+LT_StdDev^2*Avg_Dmd^2)*Std_Cost*Inv_Cost+IF(365/CR$3+Safety_Stock/Avg_Dmd&gt;Plan_Shelf,(365/CR$3+Safety_Stock/Avg_Dmd-Plan_Shelf)*Avg_Dmd*Std_Cost*CR$3,0)+Avg_Dmd*365/CR$3/2*Std_Cost*Inv_Cost+CR$3*Setup</f>
        <v>31721.337390734978</v>
      </c>
      <c r="CS28" s="12">
        <f>(Sell_Price-Std_Cost)*(1-$D28)*Lost_Sale_Fact*Avg_Dmd*365+NORMSINV($D28)*SQRT(Dmd_StdDev^2*Leadtime+LT_StdDev^2*Avg_Dmd^2)*Std_Cost*Inv_Cost+IF(365/CS$3+Safety_Stock/Avg_Dmd&gt;Plan_Shelf,(365/CS$3+Safety_Stock/Avg_Dmd-Plan_Shelf)*Avg_Dmd*Std_Cost*CS$3,0)+Avg_Dmd*365/CS$3/2*Std_Cost*Inv_Cost+CS$3*Setup</f>
        <v>31847.447722665787</v>
      </c>
      <c r="CT28" s="12">
        <f>(Sell_Price-Std_Cost)*(1-$D28)*Lost_Sale_Fact*Avg_Dmd*365+NORMSINV($D28)*SQRT(Dmd_StdDev^2*Leadtime+LT_StdDev^2*Avg_Dmd^2)*Std_Cost*Inv_Cost+IF(365/CT$3+Safety_Stock/Avg_Dmd&gt;Plan_Shelf,(365/CT$3+Safety_Stock/Avg_Dmd-Plan_Shelf)*Avg_Dmd*Std_Cost*CT$3,0)+Avg_Dmd*365/CT$3/2*Std_Cost*Inv_Cost+CT$3*Setup</f>
        <v>31974.06634540658</v>
      </c>
      <c r="CU28" s="12">
        <f>(Sell_Price-Std_Cost)*(1-$D28)*Lost_Sale_Fact*Avg_Dmd*365+NORMSINV($D28)*SQRT(Dmd_StdDev^2*Leadtime+LT_StdDev^2*Avg_Dmd^2)*Std_Cost*Inv_Cost+IF(365/CU$3+Safety_Stock/Avg_Dmd&gt;Plan_Shelf,(365/CU$3+Safety_Stock/Avg_Dmd-Plan_Shelf)*Avg_Dmd*Std_Cost*CU$3,0)+Avg_Dmd*365/CU$3/2*Std_Cost*Inv_Cost+CU$3*Setup</f>
        <v>32101.177207668617</v>
      </c>
      <c r="CV28" s="12">
        <f>(Sell_Price-Std_Cost)*(1-$D28)*Lost_Sale_Fact*Avg_Dmd*365+NORMSINV($D28)*SQRT(Dmd_StdDev^2*Leadtime+LT_StdDev^2*Avg_Dmd^2)*Std_Cost*Inv_Cost+IF(365/CV$3+Safety_Stock/Avg_Dmd&gt;Plan_Shelf,(365/CV$3+Safety_Stock/Avg_Dmd-Plan_Shelf)*Avg_Dmd*Std_Cost*CV$3,0)+Avg_Dmd*365/CV$3/2*Std_Cost*Inv_Cost+CV$3*Setup</f>
        <v>32228.764926966862</v>
      </c>
      <c r="CW28" s="12">
        <f>(Sell_Price-Std_Cost)*(1-$D28)*Lost_Sale_Fact*Avg_Dmd*365+NORMSINV($D28)*SQRT(Dmd_StdDev^2*Leadtime+LT_StdDev^2*Avg_Dmd^2)*Std_Cost*Inv_Cost+IF(365/CW$3+Safety_Stock/Avg_Dmd&gt;Plan_Shelf,(365/CW$3+Safety_Stock/Avg_Dmd-Plan_Shelf)*Avg_Dmd*Std_Cost*CW$3,0)+Avg_Dmd*365/CW$3/2*Std_Cost*Inv_Cost+CW$3*Setup</f>
        <v>32356.814755145555</v>
      </c>
      <c r="CX28" s="12">
        <f>(Sell_Price-Std_Cost)*(1-$D28)*Lost_Sale_Fact*Avg_Dmd*365+NORMSINV($D28)*SQRT(Dmd_StdDev^2*Leadtime+LT_StdDev^2*Avg_Dmd^2)*Std_Cost*Inv_Cost+IF(365/CX$3+Safety_Stock/Avg_Dmd&gt;Plan_Shelf,(365/CX$3+Safety_Stock/Avg_Dmd-Plan_Shelf)*Avg_Dmd*Std_Cost*CX$3,0)+Avg_Dmd*365/CX$3/2*Std_Cost*Inv_Cost+CX$3*Setup</f>
        <v>32485.31254601448</v>
      </c>
      <c r="CY28" s="12">
        <f>(Sell_Price-Std_Cost)*(1-$D28)*Lost_Sale_Fact*Avg_Dmd*365+NORMSINV($D28)*SQRT(Dmd_StdDev^2*Leadtime+LT_StdDev^2*Avg_Dmd^2)*Std_Cost*Inv_Cost+IF(365/CY$3+Safety_Stock/Avg_Dmd&gt;Plan_Shelf,(365/CY$3+Safety_Stock/Avg_Dmd-Plan_Shelf)*Avg_Dmd*Std_Cost*CY$3,0)+Avg_Dmd*365/CY$3/2*Std_Cost*Inv_Cost+CY$3*Setup</f>
        <v>32614.24472494666</v>
      </c>
      <c r="CZ28" s="12">
        <f>(Sell_Price-Std_Cost)*(1-$D28)*Lost_Sale_Fact*Avg_Dmd*365+NORMSINV($D28)*SQRT(Dmd_StdDev^2*Leadtime+LT_StdDev^2*Avg_Dmd^2)*Std_Cost*Inv_Cost+IF(365/CZ$3+Safety_Stock/Avg_Dmd&gt;Plan_Shelf,(365/CZ$3+Safety_Stock/Avg_Dmd-Plan_Shelf)*Avg_Dmd*Std_Cost*CZ$3,0)+Avg_Dmd*365/CZ$3/2*Std_Cost*Inv_Cost+CZ$3*Setup</f>
        <v>32743.598260300194</v>
      </c>
      <c r="DA28" s="28">
        <f t="shared" si="0"/>
        <v>26773.922584624521</v>
      </c>
      <c r="DB28" s="43">
        <f t="shared" si="1"/>
        <v>0.97499999999999998</v>
      </c>
    </row>
    <row r="29" spans="1:108" ht="14.1" customHeight="1" x14ac:dyDescent="0.25">
      <c r="A29" s="53"/>
      <c r="B29" s="51"/>
      <c r="C29" s="51"/>
      <c r="D29" s="9">
        <v>0.97399999999999998</v>
      </c>
      <c r="E29" s="12">
        <f>(Sell_Price-Std_Cost)*(1-$D29)*Lost_Sale_Fact*Avg_Dmd*365+NORMSINV($D29)*SQRT(Dmd_StdDev^2*Leadtime+LT_StdDev^2*Avg_Dmd^2)*Std_Cost*Inv_Cost+IF(365/E$3+Safety_Stock/Avg_Dmd&gt;Plan_Shelf,(365/E$3+Safety_Stock/Avg_Dmd-Plan_Shelf)*Avg_Dmd*Std_Cost*E$3,0)+Avg_Dmd*365/E$3/2*Std_Cost*Inv_Cost+E$3*Setup</f>
        <v>1327117.3540175671</v>
      </c>
      <c r="F29" s="12">
        <f>(Sell_Price-Std_Cost)*(1-$D29)*Lost_Sale_Fact*Avg_Dmd*365+NORMSINV($D29)*SQRT(Dmd_StdDev^2*Leadtime+LT_StdDev^2*Avg_Dmd^2)*Std_Cost*Inv_Cost+IF(365/F$3+Safety_Stock/Avg_Dmd&gt;Plan_Shelf,(365/F$3+Safety_Stock/Avg_Dmd-Plan_Shelf)*Avg_Dmd*Std_Cost*F$3,0)+Avg_Dmd*365/F$3/2*Std_Cost*Inv_Cost+F$3*Setup</f>
        <v>1163963.5168515595</v>
      </c>
      <c r="G29" s="12">
        <f>(Sell_Price-Std_Cost)*(1-$D29)*Lost_Sale_Fact*Avg_Dmd*365+NORMSINV($D29)*SQRT(Dmd_StdDev^2*Leadtime+LT_StdDev^2*Avg_Dmd^2)*Std_Cost*Inv_Cost+IF(365/G$3+Safety_Stock/Avg_Dmd&gt;Plan_Shelf,(365/G$3+Safety_Stock/Avg_Dmd-Plan_Shelf)*Avg_Dmd*Std_Cost*G$3,0)+Avg_Dmd*365/G$3/2*Std_Cost*Inv_Cost+G$3*Setup</f>
        <v>1068943.0130188854</v>
      </c>
      <c r="H29" s="12">
        <f>(Sell_Price-Std_Cost)*(1-$D29)*Lost_Sale_Fact*Avg_Dmd*365+NORMSINV($D29)*SQRT(Dmd_StdDev^2*Leadtime+LT_StdDev^2*Avg_Dmd^2)*Std_Cost*Inv_Cost+IF(365/H$3+Safety_Stock/Avg_Dmd&gt;Plan_Shelf,(365/H$3+Safety_Stock/Avg_Dmd-Plan_Shelf)*Avg_Dmd*Std_Cost*H$3,0)+Avg_Dmd*365/H$3/2*Std_Cost*Inv_Cost+H$3*Setup</f>
        <v>990955.84251954453</v>
      </c>
      <c r="I29" s="12">
        <f>(Sell_Price-Std_Cost)*(1-$D29)*Lost_Sale_Fact*Avg_Dmd*365+NORMSINV($D29)*SQRT(Dmd_StdDev^2*Leadtime+LT_StdDev^2*Avg_Dmd^2)*Std_Cost*Inv_Cost+IF(365/I$3+Safety_Stock/Avg_Dmd&gt;Plan_Shelf,(365/I$3+Safety_Stock/Avg_Dmd-Plan_Shelf)*Avg_Dmd*Std_Cost*I$3,0)+Avg_Dmd*365/I$3/2*Std_Cost*Inv_Cost+I$3*Setup</f>
        <v>919782.00535353692</v>
      </c>
      <c r="J29" s="12">
        <f>(Sell_Price-Std_Cost)*(1-$D29)*Lost_Sale_Fact*Avg_Dmd*365+NORMSINV($D29)*SQRT(Dmd_StdDev^2*Leadtime+LT_StdDev^2*Avg_Dmd^2)*Std_Cost*Inv_Cost+IF(365/J$3+Safety_Stock/Avg_Dmd&gt;Plan_Shelf,(365/J$3+Safety_Stock/Avg_Dmd-Plan_Shelf)*Avg_Dmd*Std_Cost*J$3,0)+Avg_Dmd*365/J$3/2*Std_Cost*Inv_Cost+J$3*Setup</f>
        <v>852014.83485419594</v>
      </c>
      <c r="K29" s="12">
        <f>(Sell_Price-Std_Cost)*(1-$D29)*Lost_Sale_Fact*Avg_Dmd*365+NORMSINV($D29)*SQRT(Dmd_StdDev^2*Leadtime+LT_StdDev^2*Avg_Dmd^2)*Std_Cost*Inv_Cost+IF(365/K$3+Safety_Stock/Avg_Dmd&gt;Plan_Shelf,(365/K$3+Safety_Stock/Avg_Dmd-Plan_Shelf)*Avg_Dmd*Std_Cost*K$3,0)+Avg_Dmd*365/K$3/2*Std_Cost*Inv_Cost+K$3*Setup</f>
        <v>786194.33102152182</v>
      </c>
      <c r="L29" s="12">
        <f>(Sell_Price-Std_Cost)*(1-$D29)*Lost_Sale_Fact*Avg_Dmd*365+NORMSINV($D29)*SQRT(Dmd_StdDev^2*Leadtime+LT_StdDev^2*Avg_Dmd^2)*Std_Cost*Inv_Cost+IF(365/L$3+Safety_Stock/Avg_Dmd&gt;Plan_Shelf,(365/L$3+Safety_Stock/Avg_Dmd-Plan_Shelf)*Avg_Dmd*Std_Cost*L$3,0)+Avg_Dmd*365/L$3/2*Std_Cost*Inv_Cost+L$3*Setup</f>
        <v>721590.49385551421</v>
      </c>
      <c r="M29" s="12">
        <f>(Sell_Price-Std_Cost)*(1-$D29)*Lost_Sale_Fact*Avg_Dmd*365+NORMSINV($D29)*SQRT(Dmd_StdDev^2*Leadtime+LT_StdDev^2*Avg_Dmd^2)*Std_Cost*Inv_Cost+IF(365/M$3+Safety_Stock/Avg_Dmd&gt;Plan_Shelf,(365/M$3+Safety_Stock/Avg_Dmd-Plan_Shelf)*Avg_Dmd*Std_Cost*M$3,0)+Avg_Dmd*365/M$3/2*Std_Cost*Inv_Cost+M$3*Setup</f>
        <v>657797.76780061785</v>
      </c>
      <c r="N29" s="12">
        <f>(Sell_Price-Std_Cost)*(1-$D29)*Lost_Sale_Fact*Avg_Dmd*365+NORMSINV($D29)*SQRT(Dmd_StdDev^2*Leadtime+LT_StdDev^2*Avg_Dmd^2)*Std_Cost*Inv_Cost+IF(365/N$3+Safety_Stock/Avg_Dmd&gt;Plan_Shelf,(365/N$3+Safety_Stock/Avg_Dmd-Plan_Shelf)*Avg_Dmd*Std_Cost*N$3,0)+Avg_Dmd*365/N$3/2*Std_Cost*Inv_Cost+N$3*Setup</f>
        <v>594572.81952349911</v>
      </c>
      <c r="O29" s="12">
        <f>(Sell_Price-Std_Cost)*(1-$D29)*Lost_Sale_Fact*Avg_Dmd*365+NORMSINV($D29)*SQRT(Dmd_StdDev^2*Leadtime+LT_StdDev^2*Avg_Dmd^2)*Std_Cost*Inv_Cost+IF(365/O$3+Safety_Stock/Avg_Dmd&gt;Plan_Shelf,(365/O$3+Safety_Stock/Avg_Dmd-Plan_Shelf)*Avg_Dmd*Std_Cost*O$3,0)+Avg_Dmd*365/O$3/2*Std_Cost*Inv_Cost+O$3*Setup</f>
        <v>531760.80053930962</v>
      </c>
      <c r="P29" s="12">
        <f>(Sell_Price-Std_Cost)*(1-$D29)*Lost_Sale_Fact*Avg_Dmd*365+NORMSINV($D29)*SQRT(Dmd_StdDev^2*Leadtime+LT_StdDev^2*Avg_Dmd^2)*Std_Cost*Inv_Cost+IF(365/P$3+Safety_Stock/Avg_Dmd&gt;Plan_Shelf,(365/P$3+Safety_Stock/Avg_Dmd-Plan_Shelf)*Avg_Dmd*Std_Cost*P$3,0)+Avg_Dmd*365/P$3/2*Std_Cost*Inv_Cost+P$3*Setup</f>
        <v>469258.47852481739</v>
      </c>
      <c r="Q29" s="12">
        <f>(Sell_Price-Std_Cost)*(1-$D29)*Lost_Sale_Fact*Avg_Dmd*365+NORMSINV($D29)*SQRT(Dmd_StdDev^2*Leadtime+LT_StdDev^2*Avg_Dmd^2)*Std_Cost*Inv_Cost+IF(365/Q$3+Safety_Stock/Avg_Dmd&gt;Plan_Shelf,(365/Q$3+Safety_Stock/Avg_Dmd-Plan_Shelf)*Avg_Dmd*Std_Cost*Q$3,0)+Avg_Dmd*365/Q$3/2*Std_Cost*Inv_Cost+Q$3*Setup</f>
        <v>406994.3849485534</v>
      </c>
      <c r="R29" s="12">
        <f>(Sell_Price-Std_Cost)*(1-$D29)*Lost_Sale_Fact*Avg_Dmd*365+NORMSINV($D29)*SQRT(Dmd_StdDev^2*Leadtime+LT_StdDev^2*Avg_Dmd^2)*Std_Cost*Inv_Cost+IF(365/R$3+Safety_Stock/Avg_Dmd&gt;Plan_Shelf,(365/R$3+Safety_Stock/Avg_Dmd-Plan_Shelf)*Avg_Dmd*Std_Cost*R$3,0)+Avg_Dmd*365/R$3/2*Std_Cost*Inv_Cost+R$3*Setup</f>
        <v>344917.47085946897</v>
      </c>
      <c r="S29" s="12">
        <f>(Sell_Price-Std_Cost)*(1-$D29)*Lost_Sale_Fact*Avg_Dmd*365+NORMSINV($D29)*SQRT(Dmd_StdDev^2*Leadtime+LT_StdDev^2*Avg_Dmd^2)*Std_Cost*Inv_Cost+IF(365/S$3+Safety_Stock/Avg_Dmd&gt;Plan_Shelf,(365/S$3+Safety_Stock/Avg_Dmd-Plan_Shelf)*Avg_Dmd*Std_Cost*S$3,0)+Avg_Dmd*365/S$3/2*Std_Cost*Inv_Cost+S$3*Setup</f>
        <v>282990.30036012799</v>
      </c>
      <c r="T29" s="12">
        <f>(Sell_Price-Std_Cost)*(1-$D29)*Lost_Sale_Fact*Avg_Dmd*365+NORMSINV($D29)*SQRT(Dmd_StdDev^2*Leadtime+LT_StdDev^2*Avg_Dmd^2)*Std_Cost*Inv_Cost+IF(365/T$3+Safety_Stock/Avg_Dmd&gt;Plan_Shelf,(365/T$3+Safety_Stock/Avg_Dmd-Plan_Shelf)*Avg_Dmd*Std_Cost*T$3,0)+Avg_Dmd*365/T$3/2*Std_Cost*Inv_Cost+T$3*Setup</f>
        <v>221184.79652745367</v>
      </c>
      <c r="U29" s="12">
        <f>(Sell_Price-Std_Cost)*(1-$D29)*Lost_Sale_Fact*Avg_Dmd*365+NORMSINV($D29)*SQRT(Dmd_StdDev^2*Leadtime+LT_StdDev^2*Avg_Dmd^2)*Std_Cost*Inv_Cost+IF(365/U$3+Safety_Stock/Avg_Dmd&gt;Plan_Shelf,(365/U$3+Safety_Stock/Avg_Dmd-Plan_Shelf)*Avg_Dmd*Std_Cost*U$3,0)+Avg_Dmd*365/U$3/2*Std_Cost*Inv_Cost+U$3*Setup</f>
        <v>159479.4887732107</v>
      </c>
      <c r="V29" s="12">
        <f>(Sell_Price-Std_Cost)*(1-$D29)*Lost_Sale_Fact*Avg_Dmd*365+NORMSINV($D29)*SQRT(Dmd_StdDev^2*Leadtime+LT_StdDev^2*Avg_Dmd^2)*Std_Cost*Inv_Cost+IF(365/V$3+Safety_Stock/Avg_Dmd&gt;Plan_Shelf,(365/V$3+Safety_Stock/Avg_Dmd-Plan_Shelf)*Avg_Dmd*Std_Cost*V$3,0)+Avg_Dmd*365/V$3/2*Std_Cost*Inv_Cost+V$3*Setup</f>
        <v>97857.677750994131</v>
      </c>
      <c r="W29" s="12">
        <f>(Sell_Price-Std_Cost)*(1-$D29)*Lost_Sale_Fact*Avg_Dmd*365+NORMSINV($D29)*SQRT(Dmd_StdDev^2*Leadtime+LT_StdDev^2*Avg_Dmd^2)*Std_Cost*Inv_Cost+IF(365/W$3+Safety_Stock/Avg_Dmd&gt;Plan_Shelf,(365/W$3+Safety_Stock/Avg_Dmd-Plan_Shelf)*Avg_Dmd*Std_Cost*W$3,0)+Avg_Dmd*365/W$3/2*Std_Cost*Inv_Cost+W$3*Setup</f>
        <v>36306.179766272995</v>
      </c>
      <c r="X29" s="12">
        <f>(Sell_Price-Std_Cost)*(1-$D29)*Lost_Sale_Fact*Avg_Dmd*365+NORMSINV($D29)*SQRT(Dmd_StdDev^2*Leadtime+LT_StdDev^2*Avg_Dmd^2)*Std_Cost*Inv_Cost+IF(365/X$3+Safety_Stock/Avg_Dmd&gt;Plan_Shelf,(365/X$3+Safety_Stock/Avg_Dmd-Plan_Shelf)*Avg_Dmd*Std_Cost*X$3,0)+Avg_Dmd*365/X$3/2*Std_Cost*Inv_Cost+X$3*Setup</f>
        <v>28891.191183574698</v>
      </c>
      <c r="Y29" s="12">
        <f>(Sell_Price-Std_Cost)*(1-$D29)*Lost_Sale_Fact*Avg_Dmd*365+NORMSINV($D29)*SQRT(Dmd_StdDev^2*Leadtime+LT_StdDev^2*Avg_Dmd^2)*Std_Cost*Inv_Cost+IF(365/Y$3+Safety_Stock/Avg_Dmd&gt;Plan_Shelf,(365/Y$3+Safety_Stock/Avg_Dmd-Plan_Shelf)*Avg_Dmd*Std_Cost*Y$3,0)+Avg_Dmd*365/Y$3/2*Std_Cost*Inv_Cost+Y$3*Setup</f>
        <v>28554.52451690803</v>
      </c>
      <c r="Z29" s="12">
        <f>(Sell_Price-Std_Cost)*(1-$D29)*Lost_Sale_Fact*Avg_Dmd*365+NORMSINV($D29)*SQRT(Dmd_StdDev^2*Leadtime+LT_StdDev^2*Avg_Dmd^2)*Std_Cost*Inv_Cost+IF(365/Z$3+Safety_Stock/Avg_Dmd&gt;Plan_Shelf,(365/Z$3+Safety_Stock/Avg_Dmd-Plan_Shelf)*Avg_Dmd*Std_Cost*Z$3,0)+Avg_Dmd*365/Z$3/2*Std_Cost*Inv_Cost+Z$3*Setup</f>
        <v>28262.10027448379</v>
      </c>
      <c r="AA29" s="12">
        <f>(Sell_Price-Std_Cost)*(1-$D29)*Lost_Sale_Fact*Avg_Dmd*365+NORMSINV($D29)*SQRT(Dmd_StdDev^2*Leadtime+LT_StdDev^2*Avg_Dmd^2)*Std_Cost*Inv_Cost+IF(365/AA$3+Safety_Stock/Avg_Dmd&gt;Plan_Shelf,(365/AA$3+Safety_Stock/Avg_Dmd-Plan_Shelf)*Avg_Dmd*Std_Cost*AA$3,0)+Avg_Dmd*365/AA$3/2*Std_Cost*Inv_Cost+AA$3*Setup</f>
        <v>28008.14770531383</v>
      </c>
      <c r="AB29" s="12">
        <f>(Sell_Price-Std_Cost)*(1-$D29)*Lost_Sale_Fact*Avg_Dmd*365+NORMSINV($D29)*SQRT(Dmd_StdDev^2*Leadtime+LT_StdDev^2*Avg_Dmd^2)*Std_Cost*Inv_Cost+IF(365/AB$3+Safety_Stock/Avg_Dmd&gt;Plan_Shelf,(365/AB$3+Safety_Stock/Avg_Dmd-Plan_Shelf)*Avg_Dmd*Std_Cost*AB$3,0)+Avg_Dmd*365/AB$3/2*Std_Cost*Inv_Cost+AB$3*Setup</f>
        <v>27787.857850241366</v>
      </c>
      <c r="AC29" s="12">
        <f>(Sell_Price-Std_Cost)*(1-$D29)*Lost_Sale_Fact*Avg_Dmd*365+NORMSINV($D29)*SQRT(Dmd_StdDev^2*Leadtime+LT_StdDev^2*Avg_Dmd^2)*Std_Cost*Inv_Cost+IF(365/AC$3+Safety_Stock/Avg_Dmd&gt;Plan_Shelf,(365/AC$3+Safety_Stock/Avg_Dmd-Plan_Shelf)*Avg_Dmd*Std_Cost*AC$3,0)+Avg_Dmd*365/AC$3/2*Std_Cost*Inv_Cost+AC$3*Setup</f>
        <v>27597.191183574698</v>
      </c>
      <c r="AD29" s="12">
        <f>(Sell_Price-Std_Cost)*(1-$D29)*Lost_Sale_Fact*Avg_Dmd*365+NORMSINV($D29)*SQRT(Dmd_StdDev^2*Leadtime+LT_StdDev^2*Avg_Dmd^2)*Std_Cost*Inv_Cost+IF(365/AD$3+Safety_Stock/Avg_Dmd&gt;Plan_Shelf,(365/AD$3+Safety_Stock/Avg_Dmd-Plan_Shelf)*Avg_Dmd*Std_Cost*AD$3,0)+Avg_Dmd*365/AD$3/2*Std_Cost*Inv_Cost+AD$3*Setup</f>
        <v>27432.729645113159</v>
      </c>
      <c r="AE29" s="12">
        <f>(Sell_Price-Std_Cost)*(1-$D29)*Lost_Sale_Fact*Avg_Dmd*365+NORMSINV($D29)*SQRT(Dmd_StdDev^2*Leadtime+LT_StdDev^2*Avg_Dmd^2)*Std_Cost*Inv_Cost+IF(365/AE$3+Safety_Stock/Avg_Dmd&gt;Plan_Shelf,(365/AE$3+Safety_Stock/Avg_Dmd-Plan_Shelf)*Avg_Dmd*Std_Cost*AE$3,0)+Avg_Dmd*365/AE$3/2*Std_Cost*Inv_Cost+AE$3*Setup</f>
        <v>27291.561553945066</v>
      </c>
      <c r="AF29" s="12">
        <f>(Sell_Price-Std_Cost)*(1-$D29)*Lost_Sale_Fact*Avg_Dmd*365+NORMSINV($D29)*SQRT(Dmd_StdDev^2*Leadtime+LT_StdDev^2*Avg_Dmd^2)*Std_Cost*Inv_Cost+IF(365/AF$3+Safety_Stock/Avg_Dmd&gt;Plan_Shelf,(365/AF$3+Safety_Stock/Avg_Dmd-Plan_Shelf)*Avg_Dmd*Std_Cost*AF$3,0)+Avg_Dmd*365/AF$3/2*Std_Cost*Inv_Cost+AF$3*Setup</f>
        <v>27171.191183574698</v>
      </c>
      <c r="AG29" s="12">
        <f>(Sell_Price-Std_Cost)*(1-$D29)*Lost_Sale_Fact*Avg_Dmd*365+NORMSINV($D29)*SQRT(Dmd_StdDev^2*Leadtime+LT_StdDev^2*Avg_Dmd^2)*Std_Cost*Inv_Cost+IF(365/AG$3+Safety_Stock/Avg_Dmd&gt;Plan_Shelf,(365/AG$3+Safety_Stock/Avg_Dmd-Plan_Shelf)*Avg_Dmd*Std_Cost*AG$3,0)+Avg_Dmd*365/AG$3/2*Std_Cost*Inv_Cost+AG$3*Setup</f>
        <v>27069.467045643662</v>
      </c>
      <c r="AH29" s="12">
        <f>(Sell_Price-Std_Cost)*(1-$D29)*Lost_Sale_Fact*Avg_Dmd*365+NORMSINV($D29)*SQRT(Dmd_StdDev^2*Leadtime+LT_StdDev^2*Avg_Dmd^2)*Std_Cost*Inv_Cost+IF(365/AH$3+Safety_Stock/Avg_Dmd&gt;Plan_Shelf,(365/AH$3+Safety_Stock/Avg_Dmd-Plan_Shelf)*Avg_Dmd*Std_Cost*AH$3,0)+Avg_Dmd*365/AH$3/2*Std_Cost*Inv_Cost+AH$3*Setup</f>
        <v>26984.52451690803</v>
      </c>
      <c r="AI29" s="12">
        <f>(Sell_Price-Std_Cost)*(1-$D29)*Lost_Sale_Fact*Avg_Dmd*365+NORMSINV($D29)*SQRT(Dmd_StdDev^2*Leadtime+LT_StdDev^2*Avg_Dmd^2)*Std_Cost*Inv_Cost+IF(365/AI$3+Safety_Stock/Avg_Dmd&gt;Plan_Shelf,(365/AI$3+Safety_Stock/Avg_Dmd-Plan_Shelf)*Avg_Dmd*Std_Cost*AI$3,0)+Avg_Dmd*365/AI$3/2*Std_Cost*Inv_Cost+AI$3*Setup</f>
        <v>26914.739570671474</v>
      </c>
      <c r="AJ29" s="12">
        <f>(Sell_Price-Std_Cost)*(1-$D29)*Lost_Sale_Fact*Avg_Dmd*365+NORMSINV($D29)*SQRT(Dmd_StdDev^2*Leadtime+LT_StdDev^2*Avg_Dmd^2)*Std_Cost*Inv_Cost+IF(365/AJ$3+Safety_Stock/Avg_Dmd&gt;Plan_Shelf,(365/AJ$3+Safety_Stock/Avg_Dmd-Plan_Shelf)*Avg_Dmd*Std_Cost*AJ$3,0)+Avg_Dmd*365/AJ$3/2*Std_Cost*Inv_Cost+AJ$3*Setup</f>
        <v>26858.691183574698</v>
      </c>
      <c r="AK29" s="12">
        <f>(Sell_Price-Std_Cost)*(1-$D29)*Lost_Sale_Fact*Avg_Dmd*365+NORMSINV($D29)*SQRT(Dmd_StdDev^2*Leadtime+LT_StdDev^2*Avg_Dmd^2)*Std_Cost*Inv_Cost+IF(365/AK$3+Safety_Stock/Avg_Dmd&gt;Plan_Shelf,(365/AK$3+Safety_Stock/Avg_Dmd-Plan_Shelf)*Avg_Dmd*Std_Cost*AK$3,0)+Avg_Dmd*365/AK$3/2*Std_Cost*Inv_Cost+AK$3*Setup</f>
        <v>26815.13057751409</v>
      </c>
      <c r="AL29" s="12">
        <f>(Sell_Price-Std_Cost)*(1-$D29)*Lost_Sale_Fact*Avg_Dmd*365+NORMSINV($D29)*SQRT(Dmd_StdDev^2*Leadtime+LT_StdDev^2*Avg_Dmd^2)*Std_Cost*Inv_Cost+IF(365/AL$3+Safety_Stock/Avg_Dmd&gt;Plan_Shelf,(365/AL$3+Safety_Stock/Avg_Dmd-Plan_Shelf)*Avg_Dmd*Std_Cost*AL$3,0)+Avg_Dmd*365/AL$3/2*Std_Cost*Inv_Cost+AL$3*Setup</f>
        <v>26782.955889457051</v>
      </c>
      <c r="AM29" s="12">
        <f>(Sell_Price-Std_Cost)*(1-$D29)*Lost_Sale_Fact*Avg_Dmd*365+NORMSINV($D29)*SQRT(Dmd_StdDev^2*Leadtime+LT_StdDev^2*Avg_Dmd^2)*Std_Cost*Inv_Cost+IF(365/AM$3+Safety_Stock/Avg_Dmd&gt;Plan_Shelf,(365/AM$3+Safety_Stock/Avg_Dmd-Plan_Shelf)*Avg_Dmd*Std_Cost*AM$3,0)+Avg_Dmd*365/AM$3/2*Std_Cost*Inv_Cost+AM$3*Setup</f>
        <v>26761.191183574698</v>
      </c>
      <c r="AN29" s="12">
        <f>(Sell_Price-Std_Cost)*(1-$D29)*Lost_Sale_Fact*Avg_Dmd*365+NORMSINV($D29)*SQRT(Dmd_StdDev^2*Leadtime+LT_StdDev^2*Avg_Dmd^2)*Std_Cost*Inv_Cost+IF(365/AN$3+Safety_Stock/Avg_Dmd&gt;Plan_Shelf,(365/AN$3+Safety_Stock/Avg_Dmd-Plan_Shelf)*Avg_Dmd*Std_Cost*AN$3,0)+Avg_Dmd*365/AN$3/2*Std_Cost*Inv_Cost+AN$3*Setup</f>
        <v>26748.968961352475</v>
      </c>
      <c r="AO29" s="12">
        <f>(Sell_Price-Std_Cost)*(1-$D29)*Lost_Sale_Fact*Avg_Dmd*365+NORMSINV($D29)*SQRT(Dmd_StdDev^2*Leadtime+LT_StdDev^2*Avg_Dmd^2)*Std_Cost*Inv_Cost+IF(365/AO$3+Safety_Stock/Avg_Dmd&gt;Plan_Shelf,(365/AO$3+Safety_Stock/Avg_Dmd-Plan_Shelf)*Avg_Dmd*Std_Cost*AO$3,0)+Avg_Dmd*365/AO$3/2*Std_Cost*Inv_Cost+AO$3*Setup</f>
        <v>26745.515507899021</v>
      </c>
      <c r="AP29" s="12">
        <f>(Sell_Price-Std_Cost)*(1-$D29)*Lost_Sale_Fact*Avg_Dmd*365+NORMSINV($D29)*SQRT(Dmd_StdDev^2*Leadtime+LT_StdDev^2*Avg_Dmd^2)*Std_Cost*Inv_Cost+IF(365/AP$3+Safety_Stock/Avg_Dmd&gt;Plan_Shelf,(365/AP$3+Safety_Stock/Avg_Dmd-Plan_Shelf)*Avg_Dmd*Std_Cost*AP$3,0)+Avg_Dmd*365/AP$3/2*Std_Cost*Inv_Cost+AP$3*Setup</f>
        <v>26750.138551995751</v>
      </c>
      <c r="AQ29" s="12">
        <f>(Sell_Price-Std_Cost)*(1-$D29)*Lost_Sale_Fact*Avg_Dmd*365+NORMSINV($D29)*SQRT(Dmd_StdDev^2*Leadtime+LT_StdDev^2*Avg_Dmd^2)*Std_Cost*Inv_Cost+IF(365/AQ$3+Safety_Stock/Avg_Dmd&gt;Plan_Shelf,(365/AQ$3+Safety_Stock/Avg_Dmd-Plan_Shelf)*Avg_Dmd*Std_Cost*AQ$3,0)+Avg_Dmd*365/AQ$3/2*Std_Cost*Inv_Cost+AQ$3*Setup</f>
        <v>26762.216824600338</v>
      </c>
      <c r="AR29" s="12">
        <f>(Sell_Price-Std_Cost)*(1-$D29)*Lost_Sale_Fact*Avg_Dmd*365+NORMSINV($D29)*SQRT(Dmd_StdDev^2*Leadtime+LT_StdDev^2*Avg_Dmd^2)*Std_Cost*Inv_Cost+IF(365/AR$3+Safety_Stock/Avg_Dmd&gt;Plan_Shelf,(365/AR$3+Safety_Stock/Avg_Dmd-Plan_Shelf)*Avg_Dmd*Std_Cost*AR$3,0)+Avg_Dmd*365/AR$3/2*Std_Cost*Inv_Cost+AR$3*Setup</f>
        <v>26781.191183574698</v>
      </c>
      <c r="AS29" s="12">
        <f>(Sell_Price-Std_Cost)*(1-$D29)*Lost_Sale_Fact*Avg_Dmd*365+NORMSINV($D29)*SQRT(Dmd_StdDev^2*Leadtime+LT_StdDev^2*Avg_Dmd^2)*Std_Cost*Inv_Cost+IF(365/AS$3+Safety_Stock/Avg_Dmd&gt;Plan_Shelf,(365/AS$3+Safety_Stock/Avg_Dmd-Plan_Shelf)*Avg_Dmd*Std_Cost*AS$3,0)+Avg_Dmd*365/AS$3/2*Std_Cost*Inv_Cost+AS$3*Setup</f>
        <v>26806.557037233233</v>
      </c>
      <c r="AT29" s="12">
        <f>(Sell_Price-Std_Cost)*(1-$D29)*Lost_Sale_Fact*Avg_Dmd*365+NORMSINV($D29)*SQRT(Dmd_StdDev^2*Leadtime+LT_StdDev^2*Avg_Dmd^2)*Std_Cost*Inv_Cost+IF(365/AT$3+Safety_Stock/Avg_Dmd&gt;Plan_Shelf,(365/AT$3+Safety_Stock/Avg_Dmd-Plan_Shelf)*Avg_Dmd*Std_Cost*AT$3,0)+Avg_Dmd*365/AT$3/2*Std_Cost*Inv_Cost+AT$3*Setup</f>
        <v>26837.857850241366</v>
      </c>
      <c r="AU29" s="12">
        <f>(Sell_Price-Std_Cost)*(1-$D29)*Lost_Sale_Fact*Avg_Dmd*365+NORMSINV($D29)*SQRT(Dmd_StdDev^2*Leadtime+LT_StdDev^2*Avg_Dmd^2)*Std_Cost*Inv_Cost+IF(365/AU$3+Safety_Stock/Avg_Dmd&gt;Plan_Shelf,(365/AU$3+Safety_Stock/Avg_Dmd-Plan_Shelf)*Avg_Dmd*Std_Cost*AU$3,0)+Avg_Dmd*365/AU$3/2*Std_Cost*Inv_Cost+AU$3*Setup</f>
        <v>26874.679555667721</v>
      </c>
      <c r="AV29" s="12">
        <f>(Sell_Price-Std_Cost)*(1-$D29)*Lost_Sale_Fact*Avg_Dmd*365+NORMSINV($D29)*SQRT(Dmd_StdDev^2*Leadtime+LT_StdDev^2*Avg_Dmd^2)*Std_Cost*Inv_Cost+IF(365/AV$3+Safety_Stock/Avg_Dmd&gt;Plan_Shelf,(365/AV$3+Safety_Stock/Avg_Dmd-Plan_Shelf)*Avg_Dmd*Std_Cost*AV$3,0)+Avg_Dmd*365/AV$3/2*Std_Cost*Inv_Cost+AV$3*Setup</f>
        <v>26916.645729029242</v>
      </c>
      <c r="AW29" s="12">
        <f>(Sell_Price-Std_Cost)*(1-$D29)*Lost_Sale_Fact*Avg_Dmd*365+NORMSINV($D29)*SQRT(Dmd_StdDev^2*Leadtime+LT_StdDev^2*Avg_Dmd^2)*Std_Cost*Inv_Cost+IF(365/AW$3+Safety_Stock/Avg_Dmd&gt;Plan_Shelf,(365/AW$3+Safety_Stock/Avg_Dmd-Plan_Shelf)*Avg_Dmd*Std_Cost*AW$3,0)+Avg_Dmd*365/AW$3/2*Std_Cost*Inv_Cost+AW$3*Setup</f>
        <v>26963.41340579692</v>
      </c>
      <c r="AX29" s="12">
        <f>(Sell_Price-Std_Cost)*(1-$D29)*Lost_Sale_Fact*Avg_Dmd*365+NORMSINV($D29)*SQRT(Dmd_StdDev^2*Leadtime+LT_StdDev^2*Avg_Dmd^2)*Std_Cost*Inv_Cost+IF(365/AX$3+Safety_Stock/Avg_Dmd&gt;Plan_Shelf,(365/AX$3+Safety_Stock/Avg_Dmd-Plan_Shelf)*Avg_Dmd*Std_Cost*AX$3,0)+Avg_Dmd*365/AX$3/2*Std_Cost*Inv_Cost+AX$3*Setup</f>
        <v>27014.669444444262</v>
      </c>
      <c r="AY29" s="12">
        <f>(Sell_Price-Std_Cost)*(1-$D29)*Lost_Sale_Fact*Avg_Dmd*365+NORMSINV($D29)*SQRT(Dmd_StdDev^2*Leadtime+LT_StdDev^2*Avg_Dmd^2)*Std_Cost*Inv_Cost+IF(365/AY$3+Safety_Stock/Avg_Dmd&gt;Plan_Shelf,(365/AY$3+Safety_Stock/Avg_Dmd-Plan_Shelf)*Avg_Dmd*Std_Cost*AY$3,0)+Avg_Dmd*365/AY$3/2*Std_Cost*Inv_Cost+AY$3*Setup</f>
        <v>27070.127353787466</v>
      </c>
      <c r="AZ29" s="12">
        <f>(Sell_Price-Std_Cost)*(1-$D29)*Lost_Sale_Fact*Avg_Dmd*365+NORMSINV($D29)*SQRT(Dmd_StdDev^2*Leadtime+LT_StdDev^2*Avg_Dmd^2)*Std_Cost*Inv_Cost+IF(365/AZ$3+Safety_Stock/Avg_Dmd&gt;Plan_Shelf,(365/AZ$3+Safety_Stock/Avg_Dmd-Plan_Shelf)*Avg_Dmd*Std_Cost*AZ$3,0)+Avg_Dmd*365/AZ$3/2*Std_Cost*Inv_Cost+AZ$3*Setup</f>
        <v>27129.52451690803</v>
      </c>
      <c r="BA29" s="12">
        <f>(Sell_Price-Std_Cost)*(1-$D29)*Lost_Sale_Fact*Avg_Dmd*365+NORMSINV($D29)*SQRT(Dmd_StdDev^2*Leadtime+LT_StdDev^2*Avg_Dmd^2)*Std_Cost*Inv_Cost+IF(365/BA$3+Safety_Stock/Avg_Dmd&gt;Plan_Shelf,(365/BA$3+Safety_Stock/Avg_Dmd-Plan_Shelf)*Avg_Dmd*Std_Cost*BA$3,0)+Avg_Dmd*365/BA$3/2*Std_Cost*Inv_Cost+BA$3*Setup</f>
        <v>27192.61975500327</v>
      </c>
      <c r="BB29" s="12">
        <f>(Sell_Price-Std_Cost)*(1-$D29)*Lost_Sale_Fact*Avg_Dmd*365+NORMSINV($D29)*SQRT(Dmd_StdDev^2*Leadtime+LT_StdDev^2*Avg_Dmd^2)*Std_Cost*Inv_Cost+IF(365/BB$3+Safety_Stock/Avg_Dmd&gt;Plan_Shelf,(365/BB$3+Safety_Stock/Avg_Dmd-Plan_Shelf)*Avg_Dmd*Std_Cost*BB$3,0)+Avg_Dmd*365/BB$3/2*Std_Cost*Inv_Cost+BB$3*Setup</f>
        <v>27259.191183574698</v>
      </c>
      <c r="BC29" s="12">
        <f>(Sell_Price-Std_Cost)*(1-$D29)*Lost_Sale_Fact*Avg_Dmd*365+NORMSINV($D29)*SQRT(Dmd_StdDev^2*Leadtime+LT_StdDev^2*Avg_Dmd^2)*Std_Cost*Inv_Cost+IF(365/BC$3+Safety_Stock/Avg_Dmd&gt;Plan_Shelf,(365/BC$3+Safety_Stock/Avg_Dmd-Plan_Shelf)*Avg_Dmd*Std_Cost*BC$3,0)+Avg_Dmd*365/BC$3/2*Std_Cost*Inv_Cost+BC$3*Setup</f>
        <v>27329.0343208296</v>
      </c>
      <c r="BD29" s="12">
        <f>(Sell_Price-Std_Cost)*(1-$D29)*Lost_Sale_Fact*Avg_Dmd*365+NORMSINV($D29)*SQRT(Dmd_StdDev^2*Leadtime+LT_StdDev^2*Avg_Dmd^2)*Std_Cost*Inv_Cost+IF(365/BD$3+Safety_Stock/Avg_Dmd&gt;Plan_Shelf,(365/BD$3+Safety_Stock/Avg_Dmd-Plan_Shelf)*Avg_Dmd*Std_Cost*BD$3,0)+Avg_Dmd*365/BD$3/2*Std_Cost*Inv_Cost+BD$3*Setup</f>
        <v>27401.960414343928</v>
      </c>
      <c r="BE29" s="12">
        <f>(Sell_Price-Std_Cost)*(1-$D29)*Lost_Sale_Fact*Avg_Dmd*365+NORMSINV($D29)*SQRT(Dmd_StdDev^2*Leadtime+LT_StdDev^2*Avg_Dmd^2)*Std_Cost*Inv_Cost+IF(365/BE$3+Safety_Stock/Avg_Dmd&gt;Plan_Shelf,(365/BE$3+Safety_Stock/Avg_Dmd-Plan_Shelf)*Avg_Dmd*Std_Cost*BE$3,0)+Avg_Dmd*365/BE$3/2*Std_Cost*Inv_Cost+BE$3*Setup</f>
        <v>27477.794957159604</v>
      </c>
      <c r="BF29" s="12">
        <f>(Sell_Price-Std_Cost)*(1-$D29)*Lost_Sale_Fact*Avg_Dmd*365+NORMSINV($D29)*SQRT(Dmd_StdDev^2*Leadtime+LT_StdDev^2*Avg_Dmd^2)*Std_Cost*Inv_Cost+IF(365/BF$3+Safety_Stock/Avg_Dmd&gt;Plan_Shelf,(365/BF$3+Safety_Stock/Avg_Dmd-Plan_Shelf)*Avg_Dmd*Std_Cost*BF$3,0)+Avg_Dmd*365/BF$3/2*Std_Cost*Inv_Cost+BF$3*Setup</f>
        <v>27556.376368759884</v>
      </c>
      <c r="BG29" s="12">
        <f>(Sell_Price-Std_Cost)*(1-$D29)*Lost_Sale_Fact*Avg_Dmd*365+NORMSINV($D29)*SQRT(Dmd_StdDev^2*Leadtime+LT_StdDev^2*Avg_Dmd^2)*Std_Cost*Inv_Cost+IF(365/BG$3+Safety_Stock/Avg_Dmd&gt;Plan_Shelf,(365/BG$3+Safety_Stock/Avg_Dmd-Plan_Shelf)*Avg_Dmd*Std_Cost*BG$3,0)+Avg_Dmd*365/BG$3/2*Std_Cost*Inv_Cost+BG$3*Setup</f>
        <v>27637.554819938334</v>
      </c>
      <c r="BH29" s="12">
        <f>(Sell_Price-Std_Cost)*(1-$D29)*Lost_Sale_Fact*Avg_Dmd*365+NORMSINV($D29)*SQRT(Dmd_StdDev^2*Leadtime+LT_StdDev^2*Avg_Dmd^2)*Std_Cost*Inv_Cost+IF(365/BH$3+Safety_Stock/Avg_Dmd&gt;Plan_Shelf,(365/BH$3+Safety_Stock/Avg_Dmd-Plan_Shelf)*Avg_Dmd*Std_Cost*BH$3,0)+Avg_Dmd*365/BH$3/2*Std_Cost*Inv_Cost+BH$3*Setup</f>
        <v>27721.191183574698</v>
      </c>
      <c r="BI29" s="12">
        <f>(Sell_Price-Std_Cost)*(1-$D29)*Lost_Sale_Fact*Avg_Dmd*365+NORMSINV($D29)*SQRT(Dmd_StdDev^2*Leadtime+LT_StdDev^2*Avg_Dmd^2)*Std_Cost*Inv_Cost+IF(365/BI$3+Safety_Stock/Avg_Dmd&gt;Plan_Shelf,(365/BI$3+Safety_Stock/Avg_Dmd-Plan_Shelf)*Avg_Dmd*Std_Cost*BI$3,0)+Avg_Dmd*365/BI$3/2*Std_Cost*Inv_Cost+BI$3*Setup</f>
        <v>27807.1560958554</v>
      </c>
      <c r="BJ29" s="12">
        <f>(Sell_Price-Std_Cost)*(1-$D29)*Lost_Sale_Fact*Avg_Dmd*365+NORMSINV($D29)*SQRT(Dmd_StdDev^2*Leadtime+LT_StdDev^2*Avg_Dmd^2)*Std_Cost*Inv_Cost+IF(365/BJ$3+Safety_Stock/Avg_Dmd&gt;Plan_Shelf,(365/BJ$3+Safety_Stock/Avg_Dmd-Plan_Shelf)*Avg_Dmd*Std_Cost*BJ$3,0)+Avg_Dmd*365/BJ$3/2*Std_Cost*Inv_Cost+BJ$3*Setup</f>
        <v>27895.32911460918</v>
      </c>
      <c r="BK29" s="12">
        <f>(Sell_Price-Std_Cost)*(1-$D29)*Lost_Sale_Fact*Avg_Dmd*365+NORMSINV($D29)*SQRT(Dmd_StdDev^2*Leadtime+LT_StdDev^2*Avg_Dmd^2)*Std_Cost*Inv_Cost+IF(365/BK$3+Safety_Stock/Avg_Dmd&gt;Plan_Shelf,(365/BK$3+Safety_Stock/Avg_Dmd-Plan_Shelf)*Avg_Dmd*Std_Cost*BK$3,0)+Avg_Dmd*365/BK$3/2*Std_Cost*Inv_Cost+BK$3*Setup</f>
        <v>27985.597963235716</v>
      </c>
      <c r="BL29" s="12">
        <f>(Sell_Price-Std_Cost)*(1-$D29)*Lost_Sale_Fact*Avg_Dmd*365+NORMSINV($D29)*SQRT(Dmd_StdDev^2*Leadtime+LT_StdDev^2*Avg_Dmd^2)*Std_Cost*Inv_Cost+IF(365/BL$3+Safety_Stock/Avg_Dmd&gt;Plan_Shelf,(365/BL$3+Safety_Stock/Avg_Dmd-Plan_Shelf)*Avg_Dmd*Std_Cost*BL$3,0)+Avg_Dmd*365/BL$3/2*Std_Cost*Inv_Cost+BL$3*Setup</f>
        <v>28077.857850241366</v>
      </c>
      <c r="BM29" s="12">
        <f>(Sell_Price-Std_Cost)*(1-$D29)*Lost_Sale_Fact*Avg_Dmd*365+NORMSINV($D29)*SQRT(Dmd_StdDev^2*Leadtime+LT_StdDev^2*Avg_Dmd^2)*Std_Cost*Inv_Cost+IF(365/BM$3+Safety_Stock/Avg_Dmd&gt;Plan_Shelf,(365/BM$3+Safety_Stock/Avg_Dmd-Plan_Shelf)*Avg_Dmd*Std_Cost*BM$3,0)+Avg_Dmd*365/BM$3/2*Std_Cost*Inv_Cost+BM$3*Setup</f>
        <v>28172.010855705845</v>
      </c>
      <c r="BN29" s="12">
        <f>(Sell_Price-Std_Cost)*(1-$D29)*Lost_Sale_Fact*Avg_Dmd*365+NORMSINV($D29)*SQRT(Dmd_StdDev^2*Leadtime+LT_StdDev^2*Avg_Dmd^2)*Std_Cost*Inv_Cost+IF(365/BN$3+Safety_Stock/Avg_Dmd&gt;Plan_Shelf,(365/BN$3+Safety_Stock/Avg_Dmd-Plan_Shelf)*Avg_Dmd*Std_Cost*BN$3,0)+Avg_Dmd*365/BN$3/2*Std_Cost*Inv_Cost+BN$3*Setup</f>
        <v>28267.965377123084</v>
      </c>
      <c r="BO29" s="12">
        <f>(Sell_Price-Std_Cost)*(1-$D29)*Lost_Sale_Fact*Avg_Dmd*365+NORMSINV($D29)*SQRT(Dmd_StdDev^2*Leadtime+LT_StdDev^2*Avg_Dmd^2)*Std_Cost*Inv_Cost+IF(365/BO$3+Safety_Stock/Avg_Dmd&gt;Plan_Shelf,(365/BO$3+Safety_Stock/Avg_Dmd-Plan_Shelf)*Avg_Dmd*Std_Cost*BO$3,0)+Avg_Dmd*365/BO$3/2*Std_Cost*Inv_Cost+BO$3*Setup</f>
        <v>28365.635628019143</v>
      </c>
      <c r="BP29" s="12">
        <f>(Sell_Price-Std_Cost)*(1-$D29)*Lost_Sale_Fact*Avg_Dmd*365+NORMSINV($D29)*SQRT(Dmd_StdDev^2*Leadtime+LT_StdDev^2*Avg_Dmd^2)*Std_Cost*Inv_Cost+IF(365/BP$3+Safety_Stock/Avg_Dmd&gt;Plan_Shelf,(365/BP$3+Safety_Stock/Avg_Dmd-Plan_Shelf)*Avg_Dmd*Std_Cost*BP$3,0)+Avg_Dmd*365/BP$3/2*Std_Cost*Inv_Cost+BP$3*Setup</f>
        <v>28464.941183574698</v>
      </c>
      <c r="BQ29" s="12">
        <f>(Sell_Price-Std_Cost)*(1-$D29)*Lost_Sale_Fact*Avg_Dmd*365+NORMSINV($D29)*SQRT(Dmd_StdDev^2*Leadtime+LT_StdDev^2*Avg_Dmd^2)*Std_Cost*Inv_Cost+IF(365/BQ$3+Safety_Stock/Avg_Dmd&gt;Plan_Shelf,(365/BQ$3+Safety_Stock/Avg_Dmd-Plan_Shelf)*Avg_Dmd*Std_Cost*BQ$3,0)+Avg_Dmd*365/BQ$3/2*Std_Cost*Inv_Cost+BQ$3*Setup</f>
        <v>28565.806568190081</v>
      </c>
      <c r="BR29" s="12">
        <f>(Sell_Price-Std_Cost)*(1-$D29)*Lost_Sale_Fact*Avg_Dmd*365+NORMSINV($D29)*SQRT(Dmd_StdDev^2*Leadtime+LT_StdDev^2*Avg_Dmd^2)*Std_Cost*Inv_Cost+IF(365/BR$3+Safety_Stock/Avg_Dmd&gt;Plan_Shelf,(365/BR$3+Safety_Stock/Avg_Dmd-Plan_Shelf)*Avg_Dmd*Std_Cost*BR$3,0)+Avg_Dmd*365/BR$3/2*Std_Cost*Inv_Cost+BR$3*Setup</f>
        <v>28668.160880544394</v>
      </c>
      <c r="BS29" s="12">
        <f>(Sell_Price-Std_Cost)*(1-$D29)*Lost_Sale_Fact*Avg_Dmd*365+NORMSINV($D29)*SQRT(Dmd_StdDev^2*Leadtime+LT_StdDev^2*Avg_Dmd^2)*Std_Cost*Inv_Cost+IF(365/BS$3+Safety_Stock/Avg_Dmd&gt;Plan_Shelf,(365/BS$3+Safety_Stock/Avg_Dmd-Plan_Shelf)*Avg_Dmd*Std_Cost*BS$3,0)+Avg_Dmd*365/BS$3/2*Std_Cost*Inv_Cost+BS$3*Setup</f>
        <v>28771.937452231414</v>
      </c>
      <c r="BT29" s="12">
        <f>(Sell_Price-Std_Cost)*(1-$D29)*Lost_Sale_Fact*Avg_Dmd*365+NORMSINV($D29)*SQRT(Dmd_StdDev^2*Leadtime+LT_StdDev^2*Avg_Dmd^2)*Std_Cost*Inv_Cost+IF(365/BT$3+Safety_Stock/Avg_Dmd&gt;Plan_Shelf,(365/BT$3+Safety_Stock/Avg_Dmd-Plan_Shelf)*Avg_Dmd*Std_Cost*BT$3,0)+Avg_Dmd*365/BT$3/2*Std_Cost*Inv_Cost+BT$3*Setup</f>
        <v>28877.073536515873</v>
      </c>
      <c r="BU29" s="12">
        <f>(Sell_Price-Std_Cost)*(1-$D29)*Lost_Sale_Fact*Avg_Dmd*365+NORMSINV($D29)*SQRT(Dmd_StdDev^2*Leadtime+LT_StdDev^2*Avg_Dmd^2)*Std_Cost*Inv_Cost+IF(365/BU$3+Safety_Stock/Avg_Dmd&gt;Plan_Shelf,(365/BU$3+Safety_Stock/Avg_Dmd-Plan_Shelf)*Avg_Dmd*Std_Cost*BU$3,0)+Avg_Dmd*365/BU$3/2*Std_Cost*Inv_Cost+BU$3*Setup</f>
        <v>28983.510024154406</v>
      </c>
      <c r="BV29" s="12">
        <f>(Sell_Price-Std_Cost)*(1-$D29)*Lost_Sale_Fact*Avg_Dmd*365+NORMSINV($D29)*SQRT(Dmd_StdDev^2*Leadtime+LT_StdDev^2*Avg_Dmd^2)*Std_Cost*Inv_Cost+IF(365/BV$3+Safety_Stock/Avg_Dmd&gt;Plan_Shelf,(365/BV$3+Safety_Stock/Avg_Dmd-Plan_Shelf)*Avg_Dmd*Std_Cost*BV$3,0)+Avg_Dmd*365/BV$3/2*Std_Cost*Inv_Cost+BV$3*Setup</f>
        <v>29091.191183574698</v>
      </c>
      <c r="BW29" s="12">
        <f>(Sell_Price-Std_Cost)*(1-$D29)*Lost_Sale_Fact*Avg_Dmd*365+NORMSINV($D29)*SQRT(Dmd_StdDev^2*Leadtime+LT_StdDev^2*Avg_Dmd^2)*Std_Cost*Inv_Cost+IF(365/BW$3+Safety_Stock/Avg_Dmd&gt;Plan_Shelf,(365/BW$3+Safety_Stock/Avg_Dmd-Plan_Shelf)*Avg_Dmd*Std_Cost*BW$3,0)+Avg_Dmd*365/BW$3/2*Std_Cost*Inv_Cost+BW$3*Setup</f>
        <v>29200.064423011318</v>
      </c>
      <c r="BX29" s="12">
        <f>(Sell_Price-Std_Cost)*(1-$D29)*Lost_Sale_Fact*Avg_Dmd*365+NORMSINV($D29)*SQRT(Dmd_StdDev^2*Leadtime+LT_StdDev^2*Avg_Dmd^2)*Std_Cost*Inv_Cost+IF(365/BX$3+Safety_Stock/Avg_Dmd&gt;Plan_Shelf,(365/BX$3+Safety_Stock/Avg_Dmd-Plan_Shelf)*Avg_Dmd*Std_Cost*BX$3,0)+Avg_Dmd*365/BX$3/2*Std_Cost*Inv_Cost+BX$3*Setup</f>
        <v>29310.080072463585</v>
      </c>
      <c r="BY29" s="12">
        <f>(Sell_Price-Std_Cost)*(1-$D29)*Lost_Sale_Fact*Avg_Dmd*365+NORMSINV($D29)*SQRT(Dmd_StdDev^2*Leadtime+LT_StdDev^2*Avg_Dmd^2)*Std_Cost*Inv_Cost+IF(365/BY$3+Safety_Stock/Avg_Dmd&gt;Plan_Shelf,(365/BY$3+Safety_Stock/Avg_Dmd-Plan_Shelf)*Avg_Dmd*Std_Cost*BY$3,0)+Avg_Dmd*365/BY$3/2*Std_Cost*Inv_Cost+BY$3*Setup</f>
        <v>29421.191183574698</v>
      </c>
      <c r="BZ29" s="12">
        <f>(Sell_Price-Std_Cost)*(1-$D29)*Lost_Sale_Fact*Avg_Dmd*365+NORMSINV($D29)*SQRT(Dmd_StdDev^2*Leadtime+LT_StdDev^2*Avg_Dmd^2)*Std_Cost*Inv_Cost+IF(365/BZ$3+Safety_Stock/Avg_Dmd&gt;Plan_Shelf,(365/BZ$3+Safety_Stock/Avg_Dmd-Plan_Shelf)*Avg_Dmd*Std_Cost*BZ$3,0)+Avg_Dmd*365/BZ$3/2*Std_Cost*Inv_Cost+BZ$3*Setup</f>
        <v>29533.353345736861</v>
      </c>
      <c r="CA29" s="12">
        <f>(Sell_Price-Std_Cost)*(1-$D29)*Lost_Sale_Fact*Avg_Dmd*365+NORMSINV($D29)*SQRT(Dmd_StdDev^2*Leadtime+LT_StdDev^2*Avg_Dmd^2)*Std_Cost*Inv_Cost+IF(365/CA$3+Safety_Stock/Avg_Dmd&gt;Plan_Shelf,(365/CA$3+Safety_Stock/Avg_Dmd-Plan_Shelf)*Avg_Dmd*Std_Cost*CA$3,0)+Avg_Dmd*365/CA$3/2*Std_Cost*Inv_Cost+CA$3*Setup</f>
        <v>29646.52451690803</v>
      </c>
      <c r="CB29" s="12">
        <f>(Sell_Price-Std_Cost)*(1-$D29)*Lost_Sale_Fact*Avg_Dmd*365+NORMSINV($D29)*SQRT(Dmd_StdDev^2*Leadtime+LT_StdDev^2*Avg_Dmd^2)*Std_Cost*Inv_Cost+IF(365/CB$3+Safety_Stock/Avg_Dmd&gt;Plan_Shelf,(365/CB$3+Safety_Stock/Avg_Dmd-Plan_Shelf)*Avg_Dmd*Std_Cost*CB$3,0)+Avg_Dmd*365/CB$3/2*Std_Cost*Inv_Cost+CB$3*Setup</f>
        <v>29760.664867785224</v>
      </c>
      <c r="CC29" s="12">
        <f>(Sell_Price-Std_Cost)*(1-$D29)*Lost_Sale_Fact*Avg_Dmd*365+NORMSINV($D29)*SQRT(Dmd_StdDev^2*Leadtime+LT_StdDev^2*Avg_Dmd^2)*Std_Cost*Inv_Cost+IF(365/CC$3+Safety_Stock/Avg_Dmd&gt;Plan_Shelf,(365/CC$3+Safety_Stock/Avg_Dmd-Plan_Shelf)*Avg_Dmd*Std_Cost*CC$3,0)+Avg_Dmd*365/CC$3/2*Std_Cost*Inv_Cost+CC$3*Setup</f>
        <v>29875.736638120154</v>
      </c>
      <c r="CD29" s="12">
        <f>(Sell_Price-Std_Cost)*(1-$D29)*Lost_Sale_Fact*Avg_Dmd*365+NORMSINV($D29)*SQRT(Dmd_StdDev^2*Leadtime+LT_StdDev^2*Avg_Dmd^2)*Std_Cost*Inv_Cost+IF(365/CD$3+Safety_Stock/Avg_Dmd&gt;Plan_Shelf,(365/CD$3+Safety_Stock/Avg_Dmd-Plan_Shelf)*Avg_Dmd*Std_Cost*CD$3,0)+Avg_Dmd*365/CD$3/2*Std_Cost*Inv_Cost+CD$3*Setup</f>
        <v>29991.704004087518</v>
      </c>
      <c r="CE29" s="12">
        <f>(Sell_Price-Std_Cost)*(1-$D29)*Lost_Sale_Fact*Avg_Dmd*365+NORMSINV($D29)*SQRT(Dmd_StdDev^2*Leadtime+LT_StdDev^2*Avg_Dmd^2)*Std_Cost*Inv_Cost+IF(365/CE$3+Safety_Stock/Avg_Dmd&gt;Plan_Shelf,(365/CE$3+Safety_Stock/Avg_Dmd-Plan_Shelf)*Avg_Dmd*Std_Cost*CE$3,0)+Avg_Dmd*365/CE$3/2*Std_Cost*Inv_Cost+CE$3*Setup</f>
        <v>30108.532955726598</v>
      </c>
      <c r="CF29" s="12">
        <f>(Sell_Price-Std_Cost)*(1-$D29)*Lost_Sale_Fact*Avg_Dmd*365+NORMSINV($D29)*SQRT(Dmd_StdDev^2*Leadtime+LT_StdDev^2*Avg_Dmd^2)*Std_Cost*Inv_Cost+IF(365/CF$3+Safety_Stock/Avg_Dmd&gt;Plan_Shelf,(365/CF$3+Safety_Stock/Avg_Dmd-Plan_Shelf)*Avg_Dmd*Std_Cost*CF$3,0)+Avg_Dmd*365/CF$3/2*Std_Cost*Inv_Cost+CF$3*Setup</f>
        <v>30226.191183574698</v>
      </c>
      <c r="CG29" s="12">
        <f>(Sell_Price-Std_Cost)*(1-$D29)*Lost_Sale_Fact*Avg_Dmd*365+NORMSINV($D29)*SQRT(Dmd_StdDev^2*Leadtime+LT_StdDev^2*Avg_Dmd^2)*Std_Cost*Inv_Cost+IF(365/CG$3+Safety_Stock/Avg_Dmd&gt;Plan_Shelf,(365/CG$3+Safety_Stock/Avg_Dmd-Plan_Shelf)*Avg_Dmd*Std_Cost*CG$3,0)+Avg_Dmd*365/CG$3/2*Std_Cost*Inv_Cost+CG$3*Setup</f>
        <v>30344.647973698153</v>
      </c>
      <c r="CH29" s="12">
        <f>(Sell_Price-Std_Cost)*(1-$D29)*Lost_Sale_Fact*Avg_Dmd*365+NORMSINV($D29)*SQRT(Dmd_StdDev^2*Leadtime+LT_StdDev^2*Avg_Dmd^2)*Std_Cost*Inv_Cost+IF(365/CH$3+Safety_Stock/Avg_Dmd&gt;Plan_Shelf,(365/CH$3+Safety_Stock/Avg_Dmd-Plan_Shelf)*Avg_Dmd*Std_Cost*CH$3,0)+Avg_Dmd*365/CH$3/2*Std_Cost*Inv_Cost+CH$3*Setup</f>
        <v>30463.874110403965</v>
      </c>
      <c r="CI29" s="12">
        <f>(Sell_Price-Std_Cost)*(1-$D29)*Lost_Sale_Fact*Avg_Dmd*365+NORMSINV($D29)*SQRT(Dmd_StdDev^2*Leadtime+LT_StdDev^2*Avg_Dmd^2)*Std_Cost*Inv_Cost+IF(365/CI$3+Safety_Stock/Avg_Dmd&gt;Plan_Shelf,(365/CI$3+Safety_Stock/Avg_Dmd-Plan_Shelf)*Avg_Dmd*Std_Cost*CI$3,0)+Avg_Dmd*365/CI$3/2*Std_Cost*Inv_Cost+CI$3*Setup</f>
        <v>30583.841785984336</v>
      </c>
      <c r="CJ29" s="12">
        <f>(Sell_Price-Std_Cost)*(1-$D29)*Lost_Sale_Fact*Avg_Dmd*365+NORMSINV($D29)*SQRT(Dmd_StdDev^2*Leadtime+LT_StdDev^2*Avg_Dmd^2)*Std_Cost*Inv_Cost+IF(365/CJ$3+Safety_Stock/Avg_Dmd&gt;Plan_Shelf,(365/CJ$3+Safety_Stock/Avg_Dmd-Plan_Shelf)*Avg_Dmd*Std_Cost*CJ$3,0)+Avg_Dmd*365/CJ$3/2*Std_Cost*Inv_Cost+CJ$3*Setup</f>
        <v>30704.52451690803</v>
      </c>
      <c r="CK29" s="12">
        <f>(Sell_Price-Std_Cost)*(1-$D29)*Lost_Sale_Fact*Avg_Dmd*365+NORMSINV($D29)*SQRT(Dmd_StdDev^2*Leadtime+LT_StdDev^2*Avg_Dmd^2)*Std_Cost*Inv_Cost+IF(365/CK$3+Safety_Stock/Avg_Dmd&gt;Plan_Shelf,(365/CK$3+Safety_Stock/Avg_Dmd-Plan_Shelf)*Avg_Dmd*Std_Cost*CK$3,0)+Avg_Dmd*365/CK$3/2*Std_Cost*Inv_Cost+CK$3*Setup</f>
        <v>30825.897065927638</v>
      </c>
      <c r="CL29" s="12">
        <f>(Sell_Price-Std_Cost)*(1-$D29)*Lost_Sale_Fact*Avg_Dmd*365+NORMSINV($D29)*SQRT(Dmd_StdDev^2*Leadtime+LT_StdDev^2*Avg_Dmd^2)*Std_Cost*Inv_Cost+IF(365/CL$3+Safety_Stock/Avg_Dmd&gt;Plan_Shelf,(365/CL$3+Safety_Stock/Avg_Dmd-Plan_Shelf)*Avg_Dmd*Std_Cost*CL$3,0)+Avg_Dmd*365/CL$3/2*Std_Cost*Inv_Cost+CL$3*Setup</f>
        <v>30947.935369621209</v>
      </c>
      <c r="CM29" s="12">
        <f>(Sell_Price-Std_Cost)*(1-$D29)*Lost_Sale_Fact*Avg_Dmd*365+NORMSINV($D29)*SQRT(Dmd_StdDev^2*Leadtime+LT_StdDev^2*Avg_Dmd^2)*Std_Cost*Inv_Cost+IF(365/CM$3+Safety_Stock/Avg_Dmd&gt;Plan_Shelf,(365/CM$3+Safety_Stock/Avg_Dmd-Plan_Shelf)*Avg_Dmd*Std_Cost*CM$3,0)+Avg_Dmd*365/CM$3/2*Std_Cost*Inv_Cost+CM$3*Setup</f>
        <v>31070.616470931018</v>
      </c>
      <c r="CN29" s="12">
        <f>(Sell_Price-Std_Cost)*(1-$D29)*Lost_Sale_Fact*Avg_Dmd*365+NORMSINV($D29)*SQRT(Dmd_StdDev^2*Leadtime+LT_StdDev^2*Avg_Dmd^2)*Std_Cost*Inv_Cost+IF(365/CN$3+Safety_Stock/Avg_Dmd&gt;Plan_Shelf,(365/CN$3+Safety_Stock/Avg_Dmd-Plan_Shelf)*Avg_Dmd*Std_Cost*CN$3,0)+Avg_Dmd*365/CN$3/2*Std_Cost*Inv_Cost+CN$3*Setup</f>
        <v>31193.91845630197</v>
      </c>
      <c r="CO29" s="12">
        <f>(Sell_Price-Std_Cost)*(1-$D29)*Lost_Sale_Fact*Avg_Dmd*365+NORMSINV($D29)*SQRT(Dmd_StdDev^2*Leadtime+LT_StdDev^2*Avg_Dmd^2)*Std_Cost*Inv_Cost+IF(365/CO$3+Safety_Stock/Avg_Dmd&gt;Plan_Shelf,(365/CO$3+Safety_Stock/Avg_Dmd-Plan_Shelf)*Avg_Dmd*Std_Cost*CO$3,0)+Avg_Dmd*365/CO$3/2*Std_Cost*Inv_Cost+CO$3*Setup</f>
        <v>31317.820397057843</v>
      </c>
      <c r="CP29" s="12">
        <f>(Sell_Price-Std_Cost)*(1-$D29)*Lost_Sale_Fact*Avg_Dmd*365+NORMSINV($D29)*SQRT(Dmd_StdDev^2*Leadtime+LT_StdDev^2*Avg_Dmd^2)*Std_Cost*Inv_Cost+IF(365/CP$3+Safety_Stock/Avg_Dmd&gt;Plan_Shelf,(365/CP$3+Safety_Stock/Avg_Dmd-Plan_Shelf)*Avg_Dmd*Std_Cost*CP$3,0)+Avg_Dmd*365/CP$3/2*Std_Cost*Inv_Cost+CP$3*Setup</f>
        <v>31442.302294685807</v>
      </c>
      <c r="CQ29" s="12">
        <f>(Sell_Price-Std_Cost)*(1-$D29)*Lost_Sale_Fact*Avg_Dmd*365+NORMSINV($D29)*SQRT(Dmd_StdDev^2*Leadtime+LT_StdDev^2*Avg_Dmd^2)*Std_Cost*Inv_Cost+IF(365/CQ$3+Safety_Stock/Avg_Dmd&gt;Plan_Shelf,(365/CQ$3+Safety_Stock/Avg_Dmd-Plan_Shelf)*Avg_Dmd*Std_Cost*CQ$3,0)+Avg_Dmd*365/CQ$3/2*Std_Cost*Inv_Cost+CQ$3*Setup</f>
        <v>31567.345029728545</v>
      </c>
      <c r="CR29" s="12">
        <f>(Sell_Price-Std_Cost)*(1-$D29)*Lost_Sale_Fact*Avg_Dmd*365+NORMSINV($D29)*SQRT(Dmd_StdDev^2*Leadtime+LT_StdDev^2*Avg_Dmd^2)*Std_Cost*Inv_Cost+IF(365/CR$3+Safety_Stock/Avg_Dmd&gt;Plan_Shelf,(365/CR$3+Safety_Stock/Avg_Dmd-Plan_Shelf)*Avg_Dmd*Std_Cost*CR$3,0)+Avg_Dmd*365/CR$3/2*Std_Cost*Inv_Cost+CR$3*Setup</f>
        <v>31692.930314009482</v>
      </c>
      <c r="CS29" s="12">
        <f>(Sell_Price-Std_Cost)*(1-$D29)*Lost_Sale_Fact*Avg_Dmd*365+NORMSINV($D29)*SQRT(Dmd_StdDev^2*Leadtime+LT_StdDev^2*Avg_Dmd^2)*Std_Cost*Inv_Cost+IF(365/CS$3+Safety_Stock/Avg_Dmd&gt;Plan_Shelf,(365/CS$3+Safety_Stock/Avg_Dmd-Plan_Shelf)*Avg_Dmd*Std_Cost*CS$3,0)+Avg_Dmd*365/CS$3/2*Std_Cost*Inv_Cost+CS$3*Setup</f>
        <v>31819.040645940288</v>
      </c>
      <c r="CT29" s="12">
        <f>(Sell_Price-Std_Cost)*(1-$D29)*Lost_Sale_Fact*Avg_Dmd*365+NORMSINV($D29)*SQRT(Dmd_StdDev^2*Leadtime+LT_StdDev^2*Avg_Dmd^2)*Std_Cost*Inv_Cost+IF(365/CT$3+Safety_Stock/Avg_Dmd&gt;Plan_Shelf,(365/CT$3+Safety_Stock/Avg_Dmd-Plan_Shelf)*Avg_Dmd*Std_Cost*CT$3,0)+Avg_Dmd*365/CT$3/2*Std_Cost*Inv_Cost+CT$3*Setup</f>
        <v>31945.65926868108</v>
      </c>
      <c r="CU29" s="12">
        <f>(Sell_Price-Std_Cost)*(1-$D29)*Lost_Sale_Fact*Avg_Dmd*365+NORMSINV($D29)*SQRT(Dmd_StdDev^2*Leadtime+LT_StdDev^2*Avg_Dmd^2)*Std_Cost*Inv_Cost+IF(365/CU$3+Safety_Stock/Avg_Dmd&gt;Plan_Shelf,(365/CU$3+Safety_Stock/Avg_Dmd-Plan_Shelf)*Avg_Dmd*Std_Cost*CU$3,0)+Avg_Dmd*365/CU$3/2*Std_Cost*Inv_Cost+CU$3*Setup</f>
        <v>32072.770130943118</v>
      </c>
      <c r="CV29" s="12">
        <f>(Sell_Price-Std_Cost)*(1-$D29)*Lost_Sale_Fact*Avg_Dmd*365+NORMSINV($D29)*SQRT(Dmd_StdDev^2*Leadtime+LT_StdDev^2*Avg_Dmd^2)*Std_Cost*Inv_Cost+IF(365/CV$3+Safety_Stock/Avg_Dmd&gt;Plan_Shelf,(365/CV$3+Safety_Stock/Avg_Dmd-Plan_Shelf)*Avg_Dmd*Std_Cost*CV$3,0)+Avg_Dmd*365/CV$3/2*Std_Cost*Inv_Cost+CV$3*Setup</f>
        <v>32200.357850241366</v>
      </c>
      <c r="CW29" s="12">
        <f>(Sell_Price-Std_Cost)*(1-$D29)*Lost_Sale_Fact*Avg_Dmd*365+NORMSINV($D29)*SQRT(Dmd_StdDev^2*Leadtime+LT_StdDev^2*Avg_Dmd^2)*Std_Cost*Inv_Cost+IF(365/CW$3+Safety_Stock/Avg_Dmd&gt;Plan_Shelf,(365/CW$3+Safety_Stock/Avg_Dmd-Plan_Shelf)*Avg_Dmd*Std_Cost*CW$3,0)+Avg_Dmd*365/CW$3/2*Std_Cost*Inv_Cost+CW$3*Setup</f>
        <v>32328.407678420059</v>
      </c>
      <c r="CX29" s="12">
        <f>(Sell_Price-Std_Cost)*(1-$D29)*Lost_Sale_Fact*Avg_Dmd*365+NORMSINV($D29)*SQRT(Dmd_StdDev^2*Leadtime+LT_StdDev^2*Avg_Dmd^2)*Std_Cost*Inv_Cost+IF(365/CX$3+Safety_Stock/Avg_Dmd&gt;Plan_Shelf,(365/CX$3+Safety_Stock/Avg_Dmd-Plan_Shelf)*Avg_Dmd*Std_Cost*CX$3,0)+Avg_Dmd*365/CX$3/2*Std_Cost*Inv_Cost+CX$3*Setup</f>
        <v>32456.905469288984</v>
      </c>
      <c r="CY29" s="12">
        <f>(Sell_Price-Std_Cost)*(1-$D29)*Lost_Sale_Fact*Avg_Dmd*365+NORMSINV($D29)*SQRT(Dmd_StdDev^2*Leadtime+LT_StdDev^2*Avg_Dmd^2)*Std_Cost*Inv_Cost+IF(365/CY$3+Safety_Stock/Avg_Dmd&gt;Plan_Shelf,(365/CY$3+Safety_Stock/Avg_Dmd-Plan_Shelf)*Avg_Dmd*Std_Cost*CY$3,0)+Avg_Dmd*365/CY$3/2*Std_Cost*Inv_Cost+CY$3*Setup</f>
        <v>32585.837648221161</v>
      </c>
      <c r="CZ29" s="12">
        <f>(Sell_Price-Std_Cost)*(1-$D29)*Lost_Sale_Fact*Avg_Dmd*365+NORMSINV($D29)*SQRT(Dmd_StdDev^2*Leadtime+LT_StdDev^2*Avg_Dmd^2)*Std_Cost*Inv_Cost+IF(365/CZ$3+Safety_Stock/Avg_Dmd&gt;Plan_Shelf,(365/CZ$3+Safety_Stock/Avg_Dmd-Plan_Shelf)*Avg_Dmd*Std_Cost*CZ$3,0)+Avg_Dmd*365/CZ$3/2*Std_Cost*Inv_Cost+CZ$3*Setup</f>
        <v>32715.191183574698</v>
      </c>
      <c r="DA29" s="28">
        <f t="shared" si="0"/>
        <v>26745.515507899021</v>
      </c>
      <c r="DB29" s="43">
        <f t="shared" si="1"/>
        <v>0.97399999999999998</v>
      </c>
    </row>
    <row r="30" spans="1:108" ht="14.1" customHeight="1" x14ac:dyDescent="0.25">
      <c r="A30" s="53"/>
      <c r="B30" s="51"/>
      <c r="C30" s="51"/>
      <c r="D30" s="9">
        <v>0.97299999999999998</v>
      </c>
      <c r="E30" s="12">
        <f>(Sell_Price-Std_Cost)*(1-$D30)*Lost_Sale_Fact*Avg_Dmd*365+NORMSINV($D30)*SQRT(Dmd_StdDev^2*Leadtime+LT_StdDev^2*Avg_Dmd^2)*Std_Cost*Inv_Cost+IF(365/E$3+Safety_Stock/Avg_Dmd&gt;Plan_Shelf,(365/E$3+Safety_Stock/Avg_Dmd-Plan_Shelf)*Avg_Dmd*Std_Cost*E$3,0)+Avg_Dmd*365/E$3/2*Std_Cost*Inv_Cost+E$3*Setup</f>
        <v>1327092.6211751539</v>
      </c>
      <c r="F30" s="12">
        <f>(Sell_Price-Std_Cost)*(1-$D30)*Lost_Sale_Fact*Avg_Dmd*365+NORMSINV($D30)*SQRT(Dmd_StdDev^2*Leadtime+LT_StdDev^2*Avg_Dmd^2)*Std_Cost*Inv_Cost+IF(365/F$3+Safety_Stock/Avg_Dmd&gt;Plan_Shelf,(365/F$3+Safety_Stock/Avg_Dmd-Plan_Shelf)*Avg_Dmd*Std_Cost*F$3,0)+Avg_Dmd*365/F$3/2*Std_Cost*Inv_Cost+F$3*Setup</f>
        <v>1163938.7840091465</v>
      </c>
      <c r="G30" s="12">
        <f>(Sell_Price-Std_Cost)*(1-$D30)*Lost_Sale_Fact*Avg_Dmd*365+NORMSINV($D30)*SQRT(Dmd_StdDev^2*Leadtime+LT_StdDev^2*Avg_Dmd^2)*Std_Cost*Inv_Cost+IF(365/G$3+Safety_Stock/Avg_Dmd&gt;Plan_Shelf,(365/G$3+Safety_Stock/Avg_Dmd-Plan_Shelf)*Avg_Dmd*Std_Cost*G$3,0)+Avg_Dmd*365/G$3/2*Std_Cost*Inv_Cost+G$3*Setup</f>
        <v>1068918.2801764722</v>
      </c>
      <c r="H30" s="12">
        <f>(Sell_Price-Std_Cost)*(1-$D30)*Lost_Sale_Fact*Avg_Dmd*365+NORMSINV($D30)*SQRT(Dmd_StdDev^2*Leadtime+LT_StdDev^2*Avg_Dmd^2)*Std_Cost*Inv_Cost+IF(365/H$3+Safety_Stock/Avg_Dmd&gt;Plan_Shelf,(365/H$3+Safety_Stock/Avg_Dmd-Plan_Shelf)*Avg_Dmd*Std_Cost*H$3,0)+Avg_Dmd*365/H$3/2*Std_Cost*Inv_Cost+H$3*Setup</f>
        <v>990931.1096771314</v>
      </c>
      <c r="I30" s="12">
        <f>(Sell_Price-Std_Cost)*(1-$D30)*Lost_Sale_Fact*Avg_Dmd*365+NORMSINV($D30)*SQRT(Dmd_StdDev^2*Leadtime+LT_StdDev^2*Avg_Dmd^2)*Std_Cost*Inv_Cost+IF(365/I$3+Safety_Stock/Avg_Dmd&gt;Plan_Shelf,(365/I$3+Safety_Stock/Avg_Dmd-Plan_Shelf)*Avg_Dmd*Std_Cost*I$3,0)+Avg_Dmd*365/I$3/2*Std_Cost*Inv_Cost+I$3*Setup</f>
        <v>919757.2725111238</v>
      </c>
      <c r="J30" s="12">
        <f>(Sell_Price-Std_Cost)*(1-$D30)*Lost_Sale_Fact*Avg_Dmd*365+NORMSINV($D30)*SQRT(Dmd_StdDev^2*Leadtime+LT_StdDev^2*Avg_Dmd^2)*Std_Cost*Inv_Cost+IF(365/J$3+Safety_Stock/Avg_Dmd&gt;Plan_Shelf,(365/J$3+Safety_Stock/Avg_Dmd-Plan_Shelf)*Avg_Dmd*Std_Cost*J$3,0)+Avg_Dmd*365/J$3/2*Std_Cost*Inv_Cost+J$3*Setup</f>
        <v>851990.10201178282</v>
      </c>
      <c r="K30" s="12">
        <f>(Sell_Price-Std_Cost)*(1-$D30)*Lost_Sale_Fact*Avg_Dmd*365+NORMSINV($D30)*SQRT(Dmd_StdDev^2*Leadtime+LT_StdDev^2*Avg_Dmd^2)*Std_Cost*Inv_Cost+IF(365/K$3+Safety_Stock/Avg_Dmd&gt;Plan_Shelf,(365/K$3+Safety_Stock/Avg_Dmd-Plan_Shelf)*Avg_Dmd*Std_Cost*K$3,0)+Avg_Dmd*365/K$3/2*Std_Cost*Inv_Cost+K$3*Setup</f>
        <v>786169.5981791087</v>
      </c>
      <c r="L30" s="12">
        <f>(Sell_Price-Std_Cost)*(1-$D30)*Lost_Sale_Fact*Avg_Dmd*365+NORMSINV($D30)*SQRT(Dmd_StdDev^2*Leadtime+LT_StdDev^2*Avg_Dmd^2)*Std_Cost*Inv_Cost+IF(365/L$3+Safety_Stock/Avg_Dmd&gt;Plan_Shelf,(365/L$3+Safety_Stock/Avg_Dmd-Plan_Shelf)*Avg_Dmd*Std_Cost*L$3,0)+Avg_Dmd*365/L$3/2*Std_Cost*Inv_Cost+L$3*Setup</f>
        <v>721565.76101310109</v>
      </c>
      <c r="M30" s="12">
        <f>(Sell_Price-Std_Cost)*(1-$D30)*Lost_Sale_Fact*Avg_Dmd*365+NORMSINV($D30)*SQRT(Dmd_StdDev^2*Leadtime+LT_StdDev^2*Avg_Dmd^2)*Std_Cost*Inv_Cost+IF(365/M$3+Safety_Stock/Avg_Dmd&gt;Plan_Shelf,(365/M$3+Safety_Stock/Avg_Dmd-Plan_Shelf)*Avg_Dmd*Std_Cost*M$3,0)+Avg_Dmd*365/M$3/2*Std_Cost*Inv_Cost+M$3*Setup</f>
        <v>657773.03495820472</v>
      </c>
      <c r="N30" s="12">
        <f>(Sell_Price-Std_Cost)*(1-$D30)*Lost_Sale_Fact*Avg_Dmd*365+NORMSINV($D30)*SQRT(Dmd_StdDev^2*Leadtime+LT_StdDev^2*Avg_Dmd^2)*Std_Cost*Inv_Cost+IF(365/N$3+Safety_Stock/Avg_Dmd&gt;Plan_Shelf,(365/N$3+Safety_Stock/Avg_Dmd-Plan_Shelf)*Avg_Dmd*Std_Cost*N$3,0)+Avg_Dmd*365/N$3/2*Std_Cost*Inv_Cost+N$3*Setup</f>
        <v>594548.08668108599</v>
      </c>
      <c r="O30" s="12">
        <f>(Sell_Price-Std_Cost)*(1-$D30)*Lost_Sale_Fact*Avg_Dmd*365+NORMSINV($D30)*SQRT(Dmd_StdDev^2*Leadtime+LT_StdDev^2*Avg_Dmd^2)*Std_Cost*Inv_Cost+IF(365/O$3+Safety_Stock/Avg_Dmd&gt;Plan_Shelf,(365/O$3+Safety_Stock/Avg_Dmd-Plan_Shelf)*Avg_Dmd*Std_Cost*O$3,0)+Avg_Dmd*365/O$3/2*Std_Cost*Inv_Cost+O$3*Setup</f>
        <v>531736.0676968965</v>
      </c>
      <c r="P30" s="12">
        <f>(Sell_Price-Std_Cost)*(1-$D30)*Lost_Sale_Fact*Avg_Dmd*365+NORMSINV($D30)*SQRT(Dmd_StdDev^2*Leadtime+LT_StdDev^2*Avg_Dmd^2)*Std_Cost*Inv_Cost+IF(365/P$3+Safety_Stock/Avg_Dmd&gt;Plan_Shelf,(365/P$3+Safety_Stock/Avg_Dmd-Plan_Shelf)*Avg_Dmd*Std_Cost*P$3,0)+Avg_Dmd*365/P$3/2*Std_Cost*Inv_Cost+P$3*Setup</f>
        <v>469233.74568240432</v>
      </c>
      <c r="Q30" s="12">
        <f>(Sell_Price-Std_Cost)*(1-$D30)*Lost_Sale_Fact*Avg_Dmd*365+NORMSINV($D30)*SQRT(Dmd_StdDev^2*Leadtime+LT_StdDev^2*Avg_Dmd^2)*Std_Cost*Inv_Cost+IF(365/Q$3+Safety_Stock/Avg_Dmd&gt;Plan_Shelf,(365/Q$3+Safety_Stock/Avg_Dmd-Plan_Shelf)*Avg_Dmd*Std_Cost*Q$3,0)+Avg_Dmd*365/Q$3/2*Std_Cost*Inv_Cost+Q$3*Setup</f>
        <v>406969.65210614033</v>
      </c>
      <c r="R30" s="12">
        <f>(Sell_Price-Std_Cost)*(1-$D30)*Lost_Sale_Fact*Avg_Dmd*365+NORMSINV($D30)*SQRT(Dmd_StdDev^2*Leadtime+LT_StdDev^2*Avg_Dmd^2)*Std_Cost*Inv_Cost+IF(365/R$3+Safety_Stock/Avg_Dmd&gt;Plan_Shelf,(365/R$3+Safety_Stock/Avg_Dmd-Plan_Shelf)*Avg_Dmd*Std_Cost*R$3,0)+Avg_Dmd*365/R$3/2*Std_Cost*Inv_Cost+R$3*Setup</f>
        <v>344892.7380170559</v>
      </c>
      <c r="S30" s="12">
        <f>(Sell_Price-Std_Cost)*(1-$D30)*Lost_Sale_Fact*Avg_Dmd*365+NORMSINV($D30)*SQRT(Dmd_StdDev^2*Leadtime+LT_StdDev^2*Avg_Dmd^2)*Std_Cost*Inv_Cost+IF(365/S$3+Safety_Stock/Avg_Dmd&gt;Plan_Shelf,(365/S$3+Safety_Stock/Avg_Dmd-Plan_Shelf)*Avg_Dmd*Std_Cost*S$3,0)+Avg_Dmd*365/S$3/2*Std_Cost*Inv_Cost+S$3*Setup</f>
        <v>282965.56751771487</v>
      </c>
      <c r="T30" s="12">
        <f>(Sell_Price-Std_Cost)*(1-$D30)*Lost_Sale_Fact*Avg_Dmd*365+NORMSINV($D30)*SQRT(Dmd_StdDev^2*Leadtime+LT_StdDev^2*Avg_Dmd^2)*Std_Cost*Inv_Cost+IF(365/T$3+Safety_Stock/Avg_Dmd&gt;Plan_Shelf,(365/T$3+Safety_Stock/Avg_Dmd-Plan_Shelf)*Avg_Dmd*Std_Cost*T$3,0)+Avg_Dmd*365/T$3/2*Std_Cost*Inv_Cost+T$3*Setup</f>
        <v>221160.06368504057</v>
      </c>
      <c r="U30" s="12">
        <f>(Sell_Price-Std_Cost)*(1-$D30)*Lost_Sale_Fact*Avg_Dmd*365+NORMSINV($D30)*SQRT(Dmd_StdDev^2*Leadtime+LT_StdDev^2*Avg_Dmd^2)*Std_Cost*Inv_Cost+IF(365/U$3+Safety_Stock/Avg_Dmd&gt;Plan_Shelf,(365/U$3+Safety_Stock/Avg_Dmd-Plan_Shelf)*Avg_Dmd*Std_Cost*U$3,0)+Avg_Dmd*365/U$3/2*Std_Cost*Inv_Cost+U$3*Setup</f>
        <v>159454.7559307976</v>
      </c>
      <c r="V30" s="12">
        <f>(Sell_Price-Std_Cost)*(1-$D30)*Lost_Sale_Fact*Avg_Dmd*365+NORMSINV($D30)*SQRT(Dmd_StdDev^2*Leadtime+LT_StdDev^2*Avg_Dmd^2)*Std_Cost*Inv_Cost+IF(365/V$3+Safety_Stock/Avg_Dmd&gt;Plan_Shelf,(365/V$3+Safety_Stock/Avg_Dmd-Plan_Shelf)*Avg_Dmd*Std_Cost*V$3,0)+Avg_Dmd*365/V$3/2*Std_Cost*Inv_Cost+V$3*Setup</f>
        <v>97832.944908581034</v>
      </c>
      <c r="W30" s="12">
        <f>(Sell_Price-Std_Cost)*(1-$D30)*Lost_Sale_Fact*Avg_Dmd*365+NORMSINV($D30)*SQRT(Dmd_StdDev^2*Leadtime+LT_StdDev^2*Avg_Dmd^2)*Std_Cost*Inv_Cost+IF(365/W$3+Safety_Stock/Avg_Dmd&gt;Plan_Shelf,(365/W$3+Safety_Stock/Avg_Dmd-Plan_Shelf)*Avg_Dmd*Std_Cost*W$3,0)+Avg_Dmd*365/W$3/2*Std_Cost*Inv_Cost+W$3*Setup</f>
        <v>36281.44692385989</v>
      </c>
      <c r="X30" s="12">
        <f>(Sell_Price-Std_Cost)*(1-$D30)*Lost_Sale_Fact*Avg_Dmd*365+NORMSINV($D30)*SQRT(Dmd_StdDev^2*Leadtime+LT_StdDev^2*Avg_Dmd^2)*Std_Cost*Inv_Cost+IF(365/X$3+Safety_Stock/Avg_Dmd&gt;Plan_Shelf,(365/X$3+Safety_Stock/Avg_Dmd-Plan_Shelf)*Avg_Dmd*Std_Cost*X$3,0)+Avg_Dmd*365/X$3/2*Std_Cost*Inv_Cost+X$3*Setup</f>
        <v>28866.458341161597</v>
      </c>
      <c r="Y30" s="12">
        <f>(Sell_Price-Std_Cost)*(1-$D30)*Lost_Sale_Fact*Avg_Dmd*365+NORMSINV($D30)*SQRT(Dmd_StdDev^2*Leadtime+LT_StdDev^2*Avg_Dmd^2)*Std_Cost*Inv_Cost+IF(365/Y$3+Safety_Stock/Avg_Dmd&gt;Plan_Shelf,(365/Y$3+Safety_Stock/Avg_Dmd-Plan_Shelf)*Avg_Dmd*Std_Cost*Y$3,0)+Avg_Dmd*365/Y$3/2*Std_Cost*Inv_Cost+Y$3*Setup</f>
        <v>28529.791674494929</v>
      </c>
      <c r="Z30" s="12">
        <f>(Sell_Price-Std_Cost)*(1-$D30)*Lost_Sale_Fact*Avg_Dmd*365+NORMSINV($D30)*SQRT(Dmd_StdDev^2*Leadtime+LT_StdDev^2*Avg_Dmd^2)*Std_Cost*Inv_Cost+IF(365/Z$3+Safety_Stock/Avg_Dmd&gt;Plan_Shelf,(365/Z$3+Safety_Stock/Avg_Dmd-Plan_Shelf)*Avg_Dmd*Std_Cost*Z$3,0)+Avg_Dmd*365/Z$3/2*Std_Cost*Inv_Cost+Z$3*Setup</f>
        <v>28237.367432070685</v>
      </c>
      <c r="AA30" s="12">
        <f>(Sell_Price-Std_Cost)*(1-$D30)*Lost_Sale_Fact*Avg_Dmd*365+NORMSINV($D30)*SQRT(Dmd_StdDev^2*Leadtime+LT_StdDev^2*Avg_Dmd^2)*Std_Cost*Inv_Cost+IF(365/AA$3+Safety_Stock/Avg_Dmd&gt;Plan_Shelf,(365/AA$3+Safety_Stock/Avg_Dmd-Plan_Shelf)*Avg_Dmd*Std_Cost*AA$3,0)+Avg_Dmd*365/AA$3/2*Std_Cost*Inv_Cost+AA$3*Setup</f>
        <v>27983.414862900725</v>
      </c>
      <c r="AB30" s="12">
        <f>(Sell_Price-Std_Cost)*(1-$D30)*Lost_Sale_Fact*Avg_Dmd*365+NORMSINV($D30)*SQRT(Dmd_StdDev^2*Leadtime+LT_StdDev^2*Avg_Dmd^2)*Std_Cost*Inv_Cost+IF(365/AB$3+Safety_Stock/Avg_Dmd&gt;Plan_Shelf,(365/AB$3+Safety_Stock/Avg_Dmd-Plan_Shelf)*Avg_Dmd*Std_Cost*AB$3,0)+Avg_Dmd*365/AB$3/2*Std_Cost*Inv_Cost+AB$3*Setup</f>
        <v>27763.125007828261</v>
      </c>
      <c r="AC30" s="12">
        <f>(Sell_Price-Std_Cost)*(1-$D30)*Lost_Sale_Fact*Avg_Dmd*365+NORMSINV($D30)*SQRT(Dmd_StdDev^2*Leadtime+LT_StdDev^2*Avg_Dmd^2)*Std_Cost*Inv_Cost+IF(365/AC$3+Safety_Stock/Avg_Dmd&gt;Plan_Shelf,(365/AC$3+Safety_Stock/Avg_Dmd-Plan_Shelf)*Avg_Dmd*Std_Cost*AC$3,0)+Avg_Dmd*365/AC$3/2*Std_Cost*Inv_Cost+AC$3*Setup</f>
        <v>27572.458341161597</v>
      </c>
      <c r="AD30" s="12">
        <f>(Sell_Price-Std_Cost)*(1-$D30)*Lost_Sale_Fact*Avg_Dmd*365+NORMSINV($D30)*SQRT(Dmd_StdDev^2*Leadtime+LT_StdDev^2*Avg_Dmd^2)*Std_Cost*Inv_Cost+IF(365/AD$3+Safety_Stock/Avg_Dmd&gt;Plan_Shelf,(365/AD$3+Safety_Stock/Avg_Dmd-Plan_Shelf)*Avg_Dmd*Std_Cost*AD$3,0)+Avg_Dmd*365/AD$3/2*Std_Cost*Inv_Cost+AD$3*Setup</f>
        <v>27407.996802700058</v>
      </c>
      <c r="AE30" s="12">
        <f>(Sell_Price-Std_Cost)*(1-$D30)*Lost_Sale_Fact*Avg_Dmd*365+NORMSINV($D30)*SQRT(Dmd_StdDev^2*Leadtime+LT_StdDev^2*Avg_Dmd^2)*Std_Cost*Inv_Cost+IF(365/AE$3+Safety_Stock/Avg_Dmd&gt;Plan_Shelf,(365/AE$3+Safety_Stock/Avg_Dmd-Plan_Shelf)*Avg_Dmd*Std_Cost*AE$3,0)+Avg_Dmd*365/AE$3/2*Std_Cost*Inv_Cost+AE$3*Setup</f>
        <v>27266.828711531969</v>
      </c>
      <c r="AF30" s="12">
        <f>(Sell_Price-Std_Cost)*(1-$D30)*Lost_Sale_Fact*Avg_Dmd*365+NORMSINV($D30)*SQRT(Dmd_StdDev^2*Leadtime+LT_StdDev^2*Avg_Dmd^2)*Std_Cost*Inv_Cost+IF(365/AF$3+Safety_Stock/Avg_Dmd&gt;Plan_Shelf,(365/AF$3+Safety_Stock/Avg_Dmd-Plan_Shelf)*Avg_Dmd*Std_Cost*AF$3,0)+Avg_Dmd*365/AF$3/2*Std_Cost*Inv_Cost+AF$3*Setup</f>
        <v>27146.458341161597</v>
      </c>
      <c r="AG30" s="12">
        <f>(Sell_Price-Std_Cost)*(1-$D30)*Lost_Sale_Fact*Avg_Dmd*365+NORMSINV($D30)*SQRT(Dmd_StdDev^2*Leadtime+LT_StdDev^2*Avg_Dmd^2)*Std_Cost*Inv_Cost+IF(365/AG$3+Safety_Stock/Avg_Dmd&gt;Plan_Shelf,(365/AG$3+Safety_Stock/Avg_Dmd-Plan_Shelf)*Avg_Dmd*Std_Cost*AG$3,0)+Avg_Dmd*365/AG$3/2*Std_Cost*Inv_Cost+AG$3*Setup</f>
        <v>27044.734203230561</v>
      </c>
      <c r="AH30" s="12">
        <f>(Sell_Price-Std_Cost)*(1-$D30)*Lost_Sale_Fact*Avg_Dmd*365+NORMSINV($D30)*SQRT(Dmd_StdDev^2*Leadtime+LT_StdDev^2*Avg_Dmd^2)*Std_Cost*Inv_Cost+IF(365/AH$3+Safety_Stock/Avg_Dmd&gt;Plan_Shelf,(365/AH$3+Safety_Stock/Avg_Dmd-Plan_Shelf)*Avg_Dmd*Std_Cost*AH$3,0)+Avg_Dmd*365/AH$3/2*Std_Cost*Inv_Cost+AH$3*Setup</f>
        <v>26959.791674494929</v>
      </c>
      <c r="AI30" s="12">
        <f>(Sell_Price-Std_Cost)*(1-$D30)*Lost_Sale_Fact*Avg_Dmd*365+NORMSINV($D30)*SQRT(Dmd_StdDev^2*Leadtime+LT_StdDev^2*Avg_Dmd^2)*Std_Cost*Inv_Cost+IF(365/AI$3+Safety_Stock/Avg_Dmd&gt;Plan_Shelf,(365/AI$3+Safety_Stock/Avg_Dmd-Plan_Shelf)*Avg_Dmd*Std_Cost*AI$3,0)+Avg_Dmd*365/AI$3/2*Std_Cost*Inv_Cost+AI$3*Setup</f>
        <v>26890.00672825837</v>
      </c>
      <c r="AJ30" s="12">
        <f>(Sell_Price-Std_Cost)*(1-$D30)*Lost_Sale_Fact*Avg_Dmd*365+NORMSINV($D30)*SQRT(Dmd_StdDev^2*Leadtime+LT_StdDev^2*Avg_Dmd^2)*Std_Cost*Inv_Cost+IF(365/AJ$3+Safety_Stock/Avg_Dmd&gt;Plan_Shelf,(365/AJ$3+Safety_Stock/Avg_Dmd-Plan_Shelf)*Avg_Dmd*Std_Cost*AJ$3,0)+Avg_Dmd*365/AJ$3/2*Std_Cost*Inv_Cost+AJ$3*Setup</f>
        <v>26833.958341161597</v>
      </c>
      <c r="AK30" s="12">
        <f>(Sell_Price-Std_Cost)*(1-$D30)*Lost_Sale_Fact*Avg_Dmd*365+NORMSINV($D30)*SQRT(Dmd_StdDev^2*Leadtime+LT_StdDev^2*Avg_Dmd^2)*Std_Cost*Inv_Cost+IF(365/AK$3+Safety_Stock/Avg_Dmd&gt;Plan_Shelf,(365/AK$3+Safety_Stock/Avg_Dmd-Plan_Shelf)*Avg_Dmd*Std_Cost*AK$3,0)+Avg_Dmd*365/AK$3/2*Std_Cost*Inv_Cost+AK$3*Setup</f>
        <v>26790.397735100989</v>
      </c>
      <c r="AL30" s="12">
        <f>(Sell_Price-Std_Cost)*(1-$D30)*Lost_Sale_Fact*Avg_Dmd*365+NORMSINV($D30)*SQRT(Dmd_StdDev^2*Leadtime+LT_StdDev^2*Avg_Dmd^2)*Std_Cost*Inv_Cost+IF(365/AL$3+Safety_Stock/Avg_Dmd&gt;Plan_Shelf,(365/AL$3+Safety_Stock/Avg_Dmd-Plan_Shelf)*Avg_Dmd*Std_Cost*AL$3,0)+Avg_Dmd*365/AL$3/2*Std_Cost*Inv_Cost+AL$3*Setup</f>
        <v>26758.22304704395</v>
      </c>
      <c r="AM30" s="12">
        <f>(Sell_Price-Std_Cost)*(1-$D30)*Lost_Sale_Fact*Avg_Dmd*365+NORMSINV($D30)*SQRT(Dmd_StdDev^2*Leadtime+LT_StdDev^2*Avg_Dmd^2)*Std_Cost*Inv_Cost+IF(365/AM$3+Safety_Stock/Avg_Dmd&gt;Plan_Shelf,(365/AM$3+Safety_Stock/Avg_Dmd-Plan_Shelf)*Avg_Dmd*Std_Cost*AM$3,0)+Avg_Dmd*365/AM$3/2*Std_Cost*Inv_Cost+AM$3*Setup</f>
        <v>26736.458341161597</v>
      </c>
      <c r="AN30" s="12">
        <f>(Sell_Price-Std_Cost)*(1-$D30)*Lost_Sale_Fact*Avg_Dmd*365+NORMSINV($D30)*SQRT(Dmd_StdDev^2*Leadtime+LT_StdDev^2*Avg_Dmd^2)*Std_Cost*Inv_Cost+IF(365/AN$3+Safety_Stock/Avg_Dmd&gt;Plan_Shelf,(365/AN$3+Safety_Stock/Avg_Dmd-Plan_Shelf)*Avg_Dmd*Std_Cost*AN$3,0)+Avg_Dmd*365/AN$3/2*Std_Cost*Inv_Cost+AN$3*Setup</f>
        <v>26724.236118939374</v>
      </c>
      <c r="AO30" s="12">
        <f>(Sell_Price-Std_Cost)*(1-$D30)*Lost_Sale_Fact*Avg_Dmd*365+NORMSINV($D30)*SQRT(Dmd_StdDev^2*Leadtime+LT_StdDev^2*Avg_Dmd^2)*Std_Cost*Inv_Cost+IF(365/AO$3+Safety_Stock/Avg_Dmd&gt;Plan_Shelf,(365/AO$3+Safety_Stock/Avg_Dmd-Plan_Shelf)*Avg_Dmd*Std_Cost*AO$3,0)+Avg_Dmd*365/AO$3/2*Std_Cost*Inv_Cost+AO$3*Setup</f>
        <v>26720.78266548592</v>
      </c>
      <c r="AP30" s="12">
        <f>(Sell_Price-Std_Cost)*(1-$D30)*Lost_Sale_Fact*Avg_Dmd*365+NORMSINV($D30)*SQRT(Dmd_StdDev^2*Leadtime+LT_StdDev^2*Avg_Dmd^2)*Std_Cost*Inv_Cost+IF(365/AP$3+Safety_Stock/Avg_Dmd&gt;Plan_Shelf,(365/AP$3+Safety_Stock/Avg_Dmd-Plan_Shelf)*Avg_Dmd*Std_Cost*AP$3,0)+Avg_Dmd*365/AP$3/2*Std_Cost*Inv_Cost+AP$3*Setup</f>
        <v>26725.40570958265</v>
      </c>
      <c r="AQ30" s="12">
        <f>(Sell_Price-Std_Cost)*(1-$D30)*Lost_Sale_Fact*Avg_Dmd*365+NORMSINV($D30)*SQRT(Dmd_StdDev^2*Leadtime+LT_StdDev^2*Avg_Dmd^2)*Std_Cost*Inv_Cost+IF(365/AQ$3+Safety_Stock/Avg_Dmd&gt;Plan_Shelf,(365/AQ$3+Safety_Stock/Avg_Dmd-Plan_Shelf)*Avg_Dmd*Std_Cost*AQ$3,0)+Avg_Dmd*365/AQ$3/2*Std_Cost*Inv_Cost+AQ$3*Setup</f>
        <v>26737.483982187237</v>
      </c>
      <c r="AR30" s="12">
        <f>(Sell_Price-Std_Cost)*(1-$D30)*Lost_Sale_Fact*Avg_Dmd*365+NORMSINV($D30)*SQRT(Dmd_StdDev^2*Leadtime+LT_StdDev^2*Avg_Dmd^2)*Std_Cost*Inv_Cost+IF(365/AR$3+Safety_Stock/Avg_Dmd&gt;Plan_Shelf,(365/AR$3+Safety_Stock/Avg_Dmd-Plan_Shelf)*Avg_Dmd*Std_Cost*AR$3,0)+Avg_Dmd*365/AR$3/2*Std_Cost*Inv_Cost+AR$3*Setup</f>
        <v>26756.458341161597</v>
      </c>
      <c r="AS30" s="12">
        <f>(Sell_Price-Std_Cost)*(1-$D30)*Lost_Sale_Fact*Avg_Dmd*365+NORMSINV($D30)*SQRT(Dmd_StdDev^2*Leadtime+LT_StdDev^2*Avg_Dmd^2)*Std_Cost*Inv_Cost+IF(365/AS$3+Safety_Stock/Avg_Dmd&gt;Plan_Shelf,(365/AS$3+Safety_Stock/Avg_Dmd-Plan_Shelf)*Avg_Dmd*Std_Cost*AS$3,0)+Avg_Dmd*365/AS$3/2*Std_Cost*Inv_Cost+AS$3*Setup</f>
        <v>26781.824194820132</v>
      </c>
      <c r="AT30" s="12">
        <f>(Sell_Price-Std_Cost)*(1-$D30)*Lost_Sale_Fact*Avg_Dmd*365+NORMSINV($D30)*SQRT(Dmd_StdDev^2*Leadtime+LT_StdDev^2*Avg_Dmd^2)*Std_Cost*Inv_Cost+IF(365/AT$3+Safety_Stock/Avg_Dmd&gt;Plan_Shelf,(365/AT$3+Safety_Stock/Avg_Dmd-Plan_Shelf)*Avg_Dmd*Std_Cost*AT$3,0)+Avg_Dmd*365/AT$3/2*Std_Cost*Inv_Cost+AT$3*Setup</f>
        <v>26813.125007828261</v>
      </c>
      <c r="AU30" s="12">
        <f>(Sell_Price-Std_Cost)*(1-$D30)*Lost_Sale_Fact*Avg_Dmd*365+NORMSINV($D30)*SQRT(Dmd_StdDev^2*Leadtime+LT_StdDev^2*Avg_Dmd^2)*Std_Cost*Inv_Cost+IF(365/AU$3+Safety_Stock/Avg_Dmd&gt;Plan_Shelf,(365/AU$3+Safety_Stock/Avg_Dmd-Plan_Shelf)*Avg_Dmd*Std_Cost*AU$3,0)+Avg_Dmd*365/AU$3/2*Std_Cost*Inv_Cost+AU$3*Setup</f>
        <v>26849.94671325462</v>
      </c>
      <c r="AV30" s="12">
        <f>(Sell_Price-Std_Cost)*(1-$D30)*Lost_Sale_Fact*Avg_Dmd*365+NORMSINV($D30)*SQRT(Dmd_StdDev^2*Leadtime+LT_StdDev^2*Avg_Dmd^2)*Std_Cost*Inv_Cost+IF(365/AV$3+Safety_Stock/Avg_Dmd&gt;Plan_Shelf,(365/AV$3+Safety_Stock/Avg_Dmd-Plan_Shelf)*Avg_Dmd*Std_Cost*AV$3,0)+Avg_Dmd*365/AV$3/2*Std_Cost*Inv_Cost+AV$3*Setup</f>
        <v>26891.912886616141</v>
      </c>
      <c r="AW30" s="12">
        <f>(Sell_Price-Std_Cost)*(1-$D30)*Lost_Sale_Fact*Avg_Dmd*365+NORMSINV($D30)*SQRT(Dmd_StdDev^2*Leadtime+LT_StdDev^2*Avg_Dmd^2)*Std_Cost*Inv_Cost+IF(365/AW$3+Safety_Stock/Avg_Dmd&gt;Plan_Shelf,(365/AW$3+Safety_Stock/Avg_Dmd-Plan_Shelf)*Avg_Dmd*Std_Cost*AW$3,0)+Avg_Dmd*365/AW$3/2*Std_Cost*Inv_Cost+AW$3*Setup</f>
        <v>26938.680563383819</v>
      </c>
      <c r="AX30" s="12">
        <f>(Sell_Price-Std_Cost)*(1-$D30)*Lost_Sale_Fact*Avg_Dmd*365+NORMSINV($D30)*SQRT(Dmd_StdDev^2*Leadtime+LT_StdDev^2*Avg_Dmd^2)*Std_Cost*Inv_Cost+IF(365/AX$3+Safety_Stock/Avg_Dmd&gt;Plan_Shelf,(365/AX$3+Safety_Stock/Avg_Dmd-Plan_Shelf)*Avg_Dmd*Std_Cost*AX$3,0)+Avg_Dmd*365/AX$3/2*Std_Cost*Inv_Cost+AX$3*Setup</f>
        <v>26989.936602031161</v>
      </c>
      <c r="AY30" s="12">
        <f>(Sell_Price-Std_Cost)*(1-$D30)*Lost_Sale_Fact*Avg_Dmd*365+NORMSINV($D30)*SQRT(Dmd_StdDev^2*Leadtime+LT_StdDev^2*Avg_Dmd^2)*Std_Cost*Inv_Cost+IF(365/AY$3+Safety_Stock/Avg_Dmd&gt;Plan_Shelf,(365/AY$3+Safety_Stock/Avg_Dmd-Plan_Shelf)*Avg_Dmd*Std_Cost*AY$3,0)+Avg_Dmd*365/AY$3/2*Std_Cost*Inv_Cost+AY$3*Setup</f>
        <v>27045.394511374361</v>
      </c>
      <c r="AZ30" s="12">
        <f>(Sell_Price-Std_Cost)*(1-$D30)*Lost_Sale_Fact*Avg_Dmd*365+NORMSINV($D30)*SQRT(Dmd_StdDev^2*Leadtime+LT_StdDev^2*Avg_Dmd^2)*Std_Cost*Inv_Cost+IF(365/AZ$3+Safety_Stock/Avg_Dmd&gt;Plan_Shelf,(365/AZ$3+Safety_Stock/Avg_Dmd-Plan_Shelf)*Avg_Dmd*Std_Cost*AZ$3,0)+Avg_Dmd*365/AZ$3/2*Std_Cost*Inv_Cost+AZ$3*Setup</f>
        <v>27104.791674494929</v>
      </c>
      <c r="BA30" s="12">
        <f>(Sell_Price-Std_Cost)*(1-$D30)*Lost_Sale_Fact*Avg_Dmd*365+NORMSINV($D30)*SQRT(Dmd_StdDev^2*Leadtime+LT_StdDev^2*Avg_Dmd^2)*Std_Cost*Inv_Cost+IF(365/BA$3+Safety_Stock/Avg_Dmd&gt;Plan_Shelf,(365/BA$3+Safety_Stock/Avg_Dmd-Plan_Shelf)*Avg_Dmd*Std_Cost*BA$3,0)+Avg_Dmd*365/BA$3/2*Std_Cost*Inv_Cost+BA$3*Setup</f>
        <v>27167.886912590169</v>
      </c>
      <c r="BB30" s="12">
        <f>(Sell_Price-Std_Cost)*(1-$D30)*Lost_Sale_Fact*Avg_Dmd*365+NORMSINV($D30)*SQRT(Dmd_StdDev^2*Leadtime+LT_StdDev^2*Avg_Dmd^2)*Std_Cost*Inv_Cost+IF(365/BB$3+Safety_Stock/Avg_Dmd&gt;Plan_Shelf,(365/BB$3+Safety_Stock/Avg_Dmd-Plan_Shelf)*Avg_Dmd*Std_Cost*BB$3,0)+Avg_Dmd*365/BB$3/2*Std_Cost*Inv_Cost+BB$3*Setup</f>
        <v>27234.458341161597</v>
      </c>
      <c r="BC30" s="12">
        <f>(Sell_Price-Std_Cost)*(1-$D30)*Lost_Sale_Fact*Avg_Dmd*365+NORMSINV($D30)*SQRT(Dmd_StdDev^2*Leadtime+LT_StdDev^2*Avg_Dmd^2)*Std_Cost*Inv_Cost+IF(365/BC$3+Safety_Stock/Avg_Dmd&gt;Plan_Shelf,(365/BC$3+Safety_Stock/Avg_Dmd-Plan_Shelf)*Avg_Dmd*Std_Cost*BC$3,0)+Avg_Dmd*365/BC$3/2*Std_Cost*Inv_Cost+BC$3*Setup</f>
        <v>27304.301478416499</v>
      </c>
      <c r="BD30" s="12">
        <f>(Sell_Price-Std_Cost)*(1-$D30)*Lost_Sale_Fact*Avg_Dmd*365+NORMSINV($D30)*SQRT(Dmd_StdDev^2*Leadtime+LT_StdDev^2*Avg_Dmd^2)*Std_Cost*Inv_Cost+IF(365/BD$3+Safety_Stock/Avg_Dmd&gt;Plan_Shelf,(365/BD$3+Safety_Stock/Avg_Dmd-Plan_Shelf)*Avg_Dmd*Std_Cost*BD$3,0)+Avg_Dmd*365/BD$3/2*Std_Cost*Inv_Cost+BD$3*Setup</f>
        <v>27377.227571930827</v>
      </c>
      <c r="BE30" s="12">
        <f>(Sell_Price-Std_Cost)*(1-$D30)*Lost_Sale_Fact*Avg_Dmd*365+NORMSINV($D30)*SQRT(Dmd_StdDev^2*Leadtime+LT_StdDev^2*Avg_Dmd^2)*Std_Cost*Inv_Cost+IF(365/BE$3+Safety_Stock/Avg_Dmd&gt;Plan_Shelf,(365/BE$3+Safety_Stock/Avg_Dmd-Plan_Shelf)*Avg_Dmd*Std_Cost*BE$3,0)+Avg_Dmd*365/BE$3/2*Std_Cost*Inv_Cost+BE$3*Setup</f>
        <v>27453.062114746503</v>
      </c>
      <c r="BF30" s="12">
        <f>(Sell_Price-Std_Cost)*(1-$D30)*Lost_Sale_Fact*Avg_Dmd*365+NORMSINV($D30)*SQRT(Dmd_StdDev^2*Leadtime+LT_StdDev^2*Avg_Dmd^2)*Std_Cost*Inv_Cost+IF(365/BF$3+Safety_Stock/Avg_Dmd&gt;Plan_Shelf,(365/BF$3+Safety_Stock/Avg_Dmd-Plan_Shelf)*Avg_Dmd*Std_Cost*BF$3,0)+Avg_Dmd*365/BF$3/2*Std_Cost*Inv_Cost+BF$3*Setup</f>
        <v>27531.643526346783</v>
      </c>
      <c r="BG30" s="12">
        <f>(Sell_Price-Std_Cost)*(1-$D30)*Lost_Sale_Fact*Avg_Dmd*365+NORMSINV($D30)*SQRT(Dmd_StdDev^2*Leadtime+LT_StdDev^2*Avg_Dmd^2)*Std_Cost*Inv_Cost+IF(365/BG$3+Safety_Stock/Avg_Dmd&gt;Plan_Shelf,(365/BG$3+Safety_Stock/Avg_Dmd-Plan_Shelf)*Avg_Dmd*Std_Cost*BG$3,0)+Avg_Dmd*365/BG$3/2*Std_Cost*Inv_Cost+BG$3*Setup</f>
        <v>27612.821977525233</v>
      </c>
      <c r="BH30" s="12">
        <f>(Sell_Price-Std_Cost)*(1-$D30)*Lost_Sale_Fact*Avg_Dmd*365+NORMSINV($D30)*SQRT(Dmd_StdDev^2*Leadtime+LT_StdDev^2*Avg_Dmd^2)*Std_Cost*Inv_Cost+IF(365/BH$3+Safety_Stock/Avg_Dmd&gt;Plan_Shelf,(365/BH$3+Safety_Stock/Avg_Dmd-Plan_Shelf)*Avg_Dmd*Std_Cost*BH$3,0)+Avg_Dmd*365/BH$3/2*Std_Cost*Inv_Cost+BH$3*Setup</f>
        <v>27696.458341161597</v>
      </c>
      <c r="BI30" s="12">
        <f>(Sell_Price-Std_Cost)*(1-$D30)*Lost_Sale_Fact*Avg_Dmd*365+NORMSINV($D30)*SQRT(Dmd_StdDev^2*Leadtime+LT_StdDev^2*Avg_Dmd^2)*Std_Cost*Inv_Cost+IF(365/BI$3+Safety_Stock/Avg_Dmd&gt;Plan_Shelf,(365/BI$3+Safety_Stock/Avg_Dmd-Plan_Shelf)*Avg_Dmd*Std_Cost*BI$3,0)+Avg_Dmd*365/BI$3/2*Std_Cost*Inv_Cost+BI$3*Setup</f>
        <v>27782.423253442299</v>
      </c>
      <c r="BJ30" s="12">
        <f>(Sell_Price-Std_Cost)*(1-$D30)*Lost_Sale_Fact*Avg_Dmd*365+NORMSINV($D30)*SQRT(Dmd_StdDev^2*Leadtime+LT_StdDev^2*Avg_Dmd^2)*Std_Cost*Inv_Cost+IF(365/BJ$3+Safety_Stock/Avg_Dmd&gt;Plan_Shelf,(365/BJ$3+Safety_Stock/Avg_Dmd-Plan_Shelf)*Avg_Dmd*Std_Cost*BJ$3,0)+Avg_Dmd*365/BJ$3/2*Std_Cost*Inv_Cost+BJ$3*Setup</f>
        <v>27870.596272196079</v>
      </c>
      <c r="BK30" s="12">
        <f>(Sell_Price-Std_Cost)*(1-$D30)*Lost_Sale_Fact*Avg_Dmd*365+NORMSINV($D30)*SQRT(Dmd_StdDev^2*Leadtime+LT_StdDev^2*Avg_Dmd^2)*Std_Cost*Inv_Cost+IF(365/BK$3+Safety_Stock/Avg_Dmd&gt;Plan_Shelf,(365/BK$3+Safety_Stock/Avg_Dmd-Plan_Shelf)*Avg_Dmd*Std_Cost*BK$3,0)+Avg_Dmd*365/BK$3/2*Std_Cost*Inv_Cost+BK$3*Setup</f>
        <v>27960.865120822615</v>
      </c>
      <c r="BL30" s="12">
        <f>(Sell_Price-Std_Cost)*(1-$D30)*Lost_Sale_Fact*Avg_Dmd*365+NORMSINV($D30)*SQRT(Dmd_StdDev^2*Leadtime+LT_StdDev^2*Avg_Dmd^2)*Std_Cost*Inv_Cost+IF(365/BL$3+Safety_Stock/Avg_Dmd&gt;Plan_Shelf,(365/BL$3+Safety_Stock/Avg_Dmd-Plan_Shelf)*Avg_Dmd*Std_Cost*BL$3,0)+Avg_Dmd*365/BL$3/2*Std_Cost*Inv_Cost+BL$3*Setup</f>
        <v>28053.125007828265</v>
      </c>
      <c r="BM30" s="12">
        <f>(Sell_Price-Std_Cost)*(1-$D30)*Lost_Sale_Fact*Avg_Dmd*365+NORMSINV($D30)*SQRT(Dmd_StdDev^2*Leadtime+LT_StdDev^2*Avg_Dmd^2)*Std_Cost*Inv_Cost+IF(365/BM$3+Safety_Stock/Avg_Dmd&gt;Plan_Shelf,(365/BM$3+Safety_Stock/Avg_Dmd-Plan_Shelf)*Avg_Dmd*Std_Cost*BM$3,0)+Avg_Dmd*365/BM$3/2*Std_Cost*Inv_Cost+BM$3*Setup</f>
        <v>28147.278013292744</v>
      </c>
      <c r="BN30" s="12">
        <f>(Sell_Price-Std_Cost)*(1-$D30)*Lost_Sale_Fact*Avg_Dmd*365+NORMSINV($D30)*SQRT(Dmd_StdDev^2*Leadtime+LT_StdDev^2*Avg_Dmd^2)*Std_Cost*Inv_Cost+IF(365/BN$3+Safety_Stock/Avg_Dmd&gt;Plan_Shelf,(365/BN$3+Safety_Stock/Avg_Dmd-Plan_Shelf)*Avg_Dmd*Std_Cost*BN$3,0)+Avg_Dmd*365/BN$3/2*Std_Cost*Inv_Cost+BN$3*Setup</f>
        <v>28243.232534709983</v>
      </c>
      <c r="BO30" s="12">
        <f>(Sell_Price-Std_Cost)*(1-$D30)*Lost_Sale_Fact*Avg_Dmd*365+NORMSINV($D30)*SQRT(Dmd_StdDev^2*Leadtime+LT_StdDev^2*Avg_Dmd^2)*Std_Cost*Inv_Cost+IF(365/BO$3+Safety_Stock/Avg_Dmd&gt;Plan_Shelf,(365/BO$3+Safety_Stock/Avg_Dmd-Plan_Shelf)*Avg_Dmd*Std_Cost*BO$3,0)+Avg_Dmd*365/BO$3/2*Std_Cost*Inv_Cost+BO$3*Setup</f>
        <v>28340.902785606042</v>
      </c>
      <c r="BP30" s="12">
        <f>(Sell_Price-Std_Cost)*(1-$D30)*Lost_Sale_Fact*Avg_Dmd*365+NORMSINV($D30)*SQRT(Dmd_StdDev^2*Leadtime+LT_StdDev^2*Avg_Dmd^2)*Std_Cost*Inv_Cost+IF(365/BP$3+Safety_Stock/Avg_Dmd&gt;Plan_Shelf,(365/BP$3+Safety_Stock/Avg_Dmd-Plan_Shelf)*Avg_Dmd*Std_Cost*BP$3,0)+Avg_Dmd*365/BP$3/2*Std_Cost*Inv_Cost+BP$3*Setup</f>
        <v>28440.208341161597</v>
      </c>
      <c r="BQ30" s="12">
        <f>(Sell_Price-Std_Cost)*(1-$D30)*Lost_Sale_Fact*Avg_Dmd*365+NORMSINV($D30)*SQRT(Dmd_StdDev^2*Leadtime+LT_StdDev^2*Avg_Dmd^2)*Std_Cost*Inv_Cost+IF(365/BQ$3+Safety_Stock/Avg_Dmd&gt;Plan_Shelf,(365/BQ$3+Safety_Stock/Avg_Dmd-Plan_Shelf)*Avg_Dmd*Std_Cost*BQ$3,0)+Avg_Dmd*365/BQ$3/2*Std_Cost*Inv_Cost+BQ$3*Setup</f>
        <v>28541.07372577698</v>
      </c>
      <c r="BR30" s="12">
        <f>(Sell_Price-Std_Cost)*(1-$D30)*Lost_Sale_Fact*Avg_Dmd*365+NORMSINV($D30)*SQRT(Dmd_StdDev^2*Leadtime+LT_StdDev^2*Avg_Dmd^2)*Std_Cost*Inv_Cost+IF(365/BR$3+Safety_Stock/Avg_Dmd&gt;Plan_Shelf,(365/BR$3+Safety_Stock/Avg_Dmd-Plan_Shelf)*Avg_Dmd*Std_Cost*BR$3,0)+Avg_Dmd*365/BR$3/2*Std_Cost*Inv_Cost+BR$3*Setup</f>
        <v>28643.428038131293</v>
      </c>
      <c r="BS30" s="12">
        <f>(Sell_Price-Std_Cost)*(1-$D30)*Lost_Sale_Fact*Avg_Dmd*365+NORMSINV($D30)*SQRT(Dmd_StdDev^2*Leadtime+LT_StdDev^2*Avg_Dmd^2)*Std_Cost*Inv_Cost+IF(365/BS$3+Safety_Stock/Avg_Dmd&gt;Plan_Shelf,(365/BS$3+Safety_Stock/Avg_Dmd-Plan_Shelf)*Avg_Dmd*Std_Cost*BS$3,0)+Avg_Dmd*365/BS$3/2*Std_Cost*Inv_Cost+BS$3*Setup</f>
        <v>28747.204609818313</v>
      </c>
      <c r="BT30" s="12">
        <f>(Sell_Price-Std_Cost)*(1-$D30)*Lost_Sale_Fact*Avg_Dmd*365+NORMSINV($D30)*SQRT(Dmd_StdDev^2*Leadtime+LT_StdDev^2*Avg_Dmd^2)*Std_Cost*Inv_Cost+IF(365/BT$3+Safety_Stock/Avg_Dmd&gt;Plan_Shelf,(365/BT$3+Safety_Stock/Avg_Dmd-Plan_Shelf)*Avg_Dmd*Std_Cost*BT$3,0)+Avg_Dmd*365/BT$3/2*Std_Cost*Inv_Cost+BT$3*Setup</f>
        <v>28852.340694102772</v>
      </c>
      <c r="BU30" s="12">
        <f>(Sell_Price-Std_Cost)*(1-$D30)*Lost_Sale_Fact*Avg_Dmd*365+NORMSINV($D30)*SQRT(Dmd_StdDev^2*Leadtime+LT_StdDev^2*Avg_Dmd^2)*Std_Cost*Inv_Cost+IF(365/BU$3+Safety_Stock/Avg_Dmd&gt;Plan_Shelf,(365/BU$3+Safety_Stock/Avg_Dmd-Plan_Shelf)*Avg_Dmd*Std_Cost*BU$3,0)+Avg_Dmd*365/BU$3/2*Std_Cost*Inv_Cost+BU$3*Setup</f>
        <v>28958.777181741305</v>
      </c>
      <c r="BV30" s="12">
        <f>(Sell_Price-Std_Cost)*(1-$D30)*Lost_Sale_Fact*Avg_Dmd*365+NORMSINV($D30)*SQRT(Dmd_StdDev^2*Leadtime+LT_StdDev^2*Avg_Dmd^2)*Std_Cost*Inv_Cost+IF(365/BV$3+Safety_Stock/Avg_Dmd&gt;Plan_Shelf,(365/BV$3+Safety_Stock/Avg_Dmd-Plan_Shelf)*Avg_Dmd*Std_Cost*BV$3,0)+Avg_Dmd*365/BV$3/2*Std_Cost*Inv_Cost+BV$3*Setup</f>
        <v>29066.458341161597</v>
      </c>
      <c r="BW30" s="12">
        <f>(Sell_Price-Std_Cost)*(1-$D30)*Lost_Sale_Fact*Avg_Dmd*365+NORMSINV($D30)*SQRT(Dmd_StdDev^2*Leadtime+LT_StdDev^2*Avg_Dmd^2)*Std_Cost*Inv_Cost+IF(365/BW$3+Safety_Stock/Avg_Dmd&gt;Plan_Shelf,(365/BW$3+Safety_Stock/Avg_Dmd-Plan_Shelf)*Avg_Dmd*Std_Cost*BW$3,0)+Avg_Dmd*365/BW$3/2*Std_Cost*Inv_Cost+BW$3*Setup</f>
        <v>29175.331580598217</v>
      </c>
      <c r="BX30" s="12">
        <f>(Sell_Price-Std_Cost)*(1-$D30)*Lost_Sale_Fact*Avg_Dmd*365+NORMSINV($D30)*SQRT(Dmd_StdDev^2*Leadtime+LT_StdDev^2*Avg_Dmd^2)*Std_Cost*Inv_Cost+IF(365/BX$3+Safety_Stock/Avg_Dmd&gt;Plan_Shelf,(365/BX$3+Safety_Stock/Avg_Dmd-Plan_Shelf)*Avg_Dmd*Std_Cost*BX$3,0)+Avg_Dmd*365/BX$3/2*Std_Cost*Inv_Cost+BX$3*Setup</f>
        <v>29285.347230050487</v>
      </c>
      <c r="BY30" s="12">
        <f>(Sell_Price-Std_Cost)*(1-$D30)*Lost_Sale_Fact*Avg_Dmd*365+NORMSINV($D30)*SQRT(Dmd_StdDev^2*Leadtime+LT_StdDev^2*Avg_Dmd^2)*Std_Cost*Inv_Cost+IF(365/BY$3+Safety_Stock/Avg_Dmd&gt;Plan_Shelf,(365/BY$3+Safety_Stock/Avg_Dmd-Plan_Shelf)*Avg_Dmd*Std_Cost*BY$3,0)+Avg_Dmd*365/BY$3/2*Std_Cost*Inv_Cost+BY$3*Setup</f>
        <v>29396.458341161597</v>
      </c>
      <c r="BZ30" s="12">
        <f>(Sell_Price-Std_Cost)*(1-$D30)*Lost_Sale_Fact*Avg_Dmd*365+NORMSINV($D30)*SQRT(Dmd_StdDev^2*Leadtime+LT_StdDev^2*Avg_Dmd^2)*Std_Cost*Inv_Cost+IF(365/BZ$3+Safety_Stock/Avg_Dmd&gt;Plan_Shelf,(365/BZ$3+Safety_Stock/Avg_Dmd-Plan_Shelf)*Avg_Dmd*Std_Cost*BZ$3,0)+Avg_Dmd*365/BZ$3/2*Std_Cost*Inv_Cost+BZ$3*Setup</f>
        <v>29508.62050332376</v>
      </c>
      <c r="CA30" s="12">
        <f>(Sell_Price-Std_Cost)*(1-$D30)*Lost_Sale_Fact*Avg_Dmd*365+NORMSINV($D30)*SQRT(Dmd_StdDev^2*Leadtime+LT_StdDev^2*Avg_Dmd^2)*Std_Cost*Inv_Cost+IF(365/CA$3+Safety_Stock/Avg_Dmd&gt;Plan_Shelf,(365/CA$3+Safety_Stock/Avg_Dmd-Plan_Shelf)*Avg_Dmd*Std_Cost*CA$3,0)+Avg_Dmd*365/CA$3/2*Std_Cost*Inv_Cost+CA$3*Setup</f>
        <v>29621.791674494929</v>
      </c>
      <c r="CB30" s="12">
        <f>(Sell_Price-Std_Cost)*(1-$D30)*Lost_Sale_Fact*Avg_Dmd*365+NORMSINV($D30)*SQRT(Dmd_StdDev^2*Leadtime+LT_StdDev^2*Avg_Dmd^2)*Std_Cost*Inv_Cost+IF(365/CB$3+Safety_Stock/Avg_Dmd&gt;Plan_Shelf,(365/CB$3+Safety_Stock/Avg_Dmd-Plan_Shelf)*Avg_Dmd*Std_Cost*CB$3,0)+Avg_Dmd*365/CB$3/2*Std_Cost*Inv_Cost+CB$3*Setup</f>
        <v>29735.932025372123</v>
      </c>
      <c r="CC30" s="12">
        <f>(Sell_Price-Std_Cost)*(1-$D30)*Lost_Sale_Fact*Avg_Dmd*365+NORMSINV($D30)*SQRT(Dmd_StdDev^2*Leadtime+LT_StdDev^2*Avg_Dmd^2)*Std_Cost*Inv_Cost+IF(365/CC$3+Safety_Stock/Avg_Dmd&gt;Plan_Shelf,(365/CC$3+Safety_Stock/Avg_Dmd-Plan_Shelf)*Avg_Dmd*Std_Cost*CC$3,0)+Avg_Dmd*365/CC$3/2*Std_Cost*Inv_Cost+CC$3*Setup</f>
        <v>29851.003795707053</v>
      </c>
      <c r="CD30" s="12">
        <f>(Sell_Price-Std_Cost)*(1-$D30)*Lost_Sale_Fact*Avg_Dmd*365+NORMSINV($D30)*SQRT(Dmd_StdDev^2*Leadtime+LT_StdDev^2*Avg_Dmd^2)*Std_Cost*Inv_Cost+IF(365/CD$3+Safety_Stock/Avg_Dmd&gt;Plan_Shelf,(365/CD$3+Safety_Stock/Avg_Dmd-Plan_Shelf)*Avg_Dmd*Std_Cost*CD$3,0)+Avg_Dmd*365/CD$3/2*Std_Cost*Inv_Cost+CD$3*Setup</f>
        <v>29966.971161674417</v>
      </c>
      <c r="CE30" s="12">
        <f>(Sell_Price-Std_Cost)*(1-$D30)*Lost_Sale_Fact*Avg_Dmd*365+NORMSINV($D30)*SQRT(Dmd_StdDev^2*Leadtime+LT_StdDev^2*Avg_Dmd^2)*Std_Cost*Inv_Cost+IF(365/CE$3+Safety_Stock/Avg_Dmd&gt;Plan_Shelf,(365/CE$3+Safety_Stock/Avg_Dmd-Plan_Shelf)*Avg_Dmd*Std_Cost*CE$3,0)+Avg_Dmd*365/CE$3/2*Std_Cost*Inv_Cost+CE$3*Setup</f>
        <v>30083.800113313497</v>
      </c>
      <c r="CF30" s="12">
        <f>(Sell_Price-Std_Cost)*(1-$D30)*Lost_Sale_Fact*Avg_Dmd*365+NORMSINV($D30)*SQRT(Dmd_StdDev^2*Leadtime+LT_StdDev^2*Avg_Dmd^2)*Std_Cost*Inv_Cost+IF(365/CF$3+Safety_Stock/Avg_Dmd&gt;Plan_Shelf,(365/CF$3+Safety_Stock/Avg_Dmd-Plan_Shelf)*Avg_Dmd*Std_Cost*CF$3,0)+Avg_Dmd*365/CF$3/2*Std_Cost*Inv_Cost+CF$3*Setup</f>
        <v>30201.458341161597</v>
      </c>
      <c r="CG30" s="12">
        <f>(Sell_Price-Std_Cost)*(1-$D30)*Lost_Sale_Fact*Avg_Dmd*365+NORMSINV($D30)*SQRT(Dmd_StdDev^2*Leadtime+LT_StdDev^2*Avg_Dmd^2)*Std_Cost*Inv_Cost+IF(365/CG$3+Safety_Stock/Avg_Dmd&gt;Plan_Shelf,(365/CG$3+Safety_Stock/Avg_Dmd-Plan_Shelf)*Avg_Dmd*Std_Cost*CG$3,0)+Avg_Dmd*365/CG$3/2*Std_Cost*Inv_Cost+CG$3*Setup</f>
        <v>30319.915131285052</v>
      </c>
      <c r="CH30" s="12">
        <f>(Sell_Price-Std_Cost)*(1-$D30)*Lost_Sale_Fact*Avg_Dmd*365+NORMSINV($D30)*SQRT(Dmd_StdDev^2*Leadtime+LT_StdDev^2*Avg_Dmd^2)*Std_Cost*Inv_Cost+IF(365/CH$3+Safety_Stock/Avg_Dmd&gt;Plan_Shelf,(365/CH$3+Safety_Stock/Avg_Dmd-Plan_Shelf)*Avg_Dmd*Std_Cost*CH$3,0)+Avg_Dmd*365/CH$3/2*Std_Cost*Inv_Cost+CH$3*Setup</f>
        <v>30439.141267990864</v>
      </c>
      <c r="CI30" s="12">
        <f>(Sell_Price-Std_Cost)*(1-$D30)*Lost_Sale_Fact*Avg_Dmd*365+NORMSINV($D30)*SQRT(Dmd_StdDev^2*Leadtime+LT_StdDev^2*Avg_Dmd^2)*Std_Cost*Inv_Cost+IF(365/CI$3+Safety_Stock/Avg_Dmd&gt;Plan_Shelf,(365/CI$3+Safety_Stock/Avg_Dmd-Plan_Shelf)*Avg_Dmd*Std_Cost*CI$3,0)+Avg_Dmd*365/CI$3/2*Std_Cost*Inv_Cost+CI$3*Setup</f>
        <v>30559.108943571235</v>
      </c>
      <c r="CJ30" s="12">
        <f>(Sell_Price-Std_Cost)*(1-$D30)*Lost_Sale_Fact*Avg_Dmd*365+NORMSINV($D30)*SQRT(Dmd_StdDev^2*Leadtime+LT_StdDev^2*Avg_Dmd^2)*Std_Cost*Inv_Cost+IF(365/CJ$3+Safety_Stock/Avg_Dmd&gt;Plan_Shelf,(365/CJ$3+Safety_Stock/Avg_Dmd-Plan_Shelf)*Avg_Dmd*Std_Cost*CJ$3,0)+Avg_Dmd*365/CJ$3/2*Std_Cost*Inv_Cost+CJ$3*Setup</f>
        <v>30679.791674494929</v>
      </c>
      <c r="CK30" s="12">
        <f>(Sell_Price-Std_Cost)*(1-$D30)*Lost_Sale_Fact*Avg_Dmd*365+NORMSINV($D30)*SQRT(Dmd_StdDev^2*Leadtime+LT_StdDev^2*Avg_Dmd^2)*Std_Cost*Inv_Cost+IF(365/CK$3+Safety_Stock/Avg_Dmd&gt;Plan_Shelf,(365/CK$3+Safety_Stock/Avg_Dmd-Plan_Shelf)*Avg_Dmd*Std_Cost*CK$3,0)+Avg_Dmd*365/CK$3/2*Std_Cost*Inv_Cost+CK$3*Setup</f>
        <v>30801.164223514537</v>
      </c>
      <c r="CL30" s="12">
        <f>(Sell_Price-Std_Cost)*(1-$D30)*Lost_Sale_Fact*Avg_Dmd*365+NORMSINV($D30)*SQRT(Dmd_StdDev^2*Leadtime+LT_StdDev^2*Avg_Dmd^2)*Std_Cost*Inv_Cost+IF(365/CL$3+Safety_Stock/Avg_Dmd&gt;Plan_Shelf,(365/CL$3+Safety_Stock/Avg_Dmd-Plan_Shelf)*Avg_Dmd*Std_Cost*CL$3,0)+Avg_Dmd*365/CL$3/2*Std_Cost*Inv_Cost+CL$3*Setup</f>
        <v>30923.202527208108</v>
      </c>
      <c r="CM30" s="12">
        <f>(Sell_Price-Std_Cost)*(1-$D30)*Lost_Sale_Fact*Avg_Dmd*365+NORMSINV($D30)*SQRT(Dmd_StdDev^2*Leadtime+LT_StdDev^2*Avg_Dmd^2)*Std_Cost*Inv_Cost+IF(365/CM$3+Safety_Stock/Avg_Dmd&gt;Plan_Shelf,(365/CM$3+Safety_Stock/Avg_Dmd-Plan_Shelf)*Avg_Dmd*Std_Cost*CM$3,0)+Avg_Dmd*365/CM$3/2*Std_Cost*Inv_Cost+CM$3*Setup</f>
        <v>31045.88362851792</v>
      </c>
      <c r="CN30" s="12">
        <f>(Sell_Price-Std_Cost)*(1-$D30)*Lost_Sale_Fact*Avg_Dmd*365+NORMSINV($D30)*SQRT(Dmd_StdDev^2*Leadtime+LT_StdDev^2*Avg_Dmd^2)*Std_Cost*Inv_Cost+IF(365/CN$3+Safety_Stock/Avg_Dmd&gt;Plan_Shelf,(365/CN$3+Safety_Stock/Avg_Dmd-Plan_Shelf)*Avg_Dmd*Std_Cost*CN$3,0)+Avg_Dmd*365/CN$3/2*Std_Cost*Inv_Cost+CN$3*Setup</f>
        <v>31169.185613888869</v>
      </c>
      <c r="CO30" s="12">
        <f>(Sell_Price-Std_Cost)*(1-$D30)*Lost_Sale_Fact*Avg_Dmd*365+NORMSINV($D30)*SQRT(Dmd_StdDev^2*Leadtime+LT_StdDev^2*Avg_Dmd^2)*Std_Cost*Inv_Cost+IF(365/CO$3+Safety_Stock/Avg_Dmd&gt;Plan_Shelf,(365/CO$3+Safety_Stock/Avg_Dmd-Plan_Shelf)*Avg_Dmd*Std_Cost*CO$3,0)+Avg_Dmd*365/CO$3/2*Std_Cost*Inv_Cost+CO$3*Setup</f>
        <v>31293.087554644742</v>
      </c>
      <c r="CP30" s="12">
        <f>(Sell_Price-Std_Cost)*(1-$D30)*Lost_Sale_Fact*Avg_Dmd*365+NORMSINV($D30)*SQRT(Dmd_StdDev^2*Leadtime+LT_StdDev^2*Avg_Dmd^2)*Std_Cost*Inv_Cost+IF(365/CP$3+Safety_Stock/Avg_Dmd&gt;Plan_Shelf,(365/CP$3+Safety_Stock/Avg_Dmd-Plan_Shelf)*Avg_Dmd*Std_Cost*CP$3,0)+Avg_Dmd*365/CP$3/2*Std_Cost*Inv_Cost+CP$3*Setup</f>
        <v>31417.569452272706</v>
      </c>
      <c r="CQ30" s="12">
        <f>(Sell_Price-Std_Cost)*(1-$D30)*Lost_Sale_Fact*Avg_Dmd*365+NORMSINV($D30)*SQRT(Dmd_StdDev^2*Leadtime+LT_StdDev^2*Avg_Dmd^2)*Std_Cost*Inv_Cost+IF(365/CQ$3+Safety_Stock/Avg_Dmd&gt;Plan_Shelf,(365/CQ$3+Safety_Stock/Avg_Dmd-Plan_Shelf)*Avg_Dmd*Std_Cost*CQ$3,0)+Avg_Dmd*365/CQ$3/2*Std_Cost*Inv_Cost+CQ$3*Setup</f>
        <v>31542.612187315441</v>
      </c>
      <c r="CR30" s="12">
        <f>(Sell_Price-Std_Cost)*(1-$D30)*Lost_Sale_Fact*Avg_Dmd*365+NORMSINV($D30)*SQRT(Dmd_StdDev^2*Leadtime+LT_StdDev^2*Avg_Dmd^2)*Std_Cost*Inv_Cost+IF(365/CR$3+Safety_Stock/Avg_Dmd&gt;Plan_Shelf,(365/CR$3+Safety_Stock/Avg_Dmd-Plan_Shelf)*Avg_Dmd*Std_Cost*CR$3,0)+Avg_Dmd*365/CR$3/2*Std_Cost*Inv_Cost+CR$3*Setup</f>
        <v>31668.197471596381</v>
      </c>
      <c r="CS30" s="12">
        <f>(Sell_Price-Std_Cost)*(1-$D30)*Lost_Sale_Fact*Avg_Dmd*365+NORMSINV($D30)*SQRT(Dmd_StdDev^2*Leadtime+LT_StdDev^2*Avg_Dmd^2)*Std_Cost*Inv_Cost+IF(365/CS$3+Safety_Stock/Avg_Dmd&gt;Plan_Shelf,(365/CS$3+Safety_Stock/Avg_Dmd-Plan_Shelf)*Avg_Dmd*Std_Cost*CS$3,0)+Avg_Dmd*365/CS$3/2*Std_Cost*Inv_Cost+CS$3*Setup</f>
        <v>31794.30780352719</v>
      </c>
      <c r="CT30" s="12">
        <f>(Sell_Price-Std_Cost)*(1-$D30)*Lost_Sale_Fact*Avg_Dmd*365+NORMSINV($D30)*SQRT(Dmd_StdDev^2*Leadtime+LT_StdDev^2*Avg_Dmd^2)*Std_Cost*Inv_Cost+IF(365/CT$3+Safety_Stock/Avg_Dmd&gt;Plan_Shelf,(365/CT$3+Safety_Stock/Avg_Dmd-Plan_Shelf)*Avg_Dmd*Std_Cost*CT$3,0)+Avg_Dmd*365/CT$3/2*Std_Cost*Inv_Cost+CT$3*Setup</f>
        <v>31920.926426267979</v>
      </c>
      <c r="CU30" s="12">
        <f>(Sell_Price-Std_Cost)*(1-$D30)*Lost_Sale_Fact*Avg_Dmd*365+NORMSINV($D30)*SQRT(Dmd_StdDev^2*Leadtime+LT_StdDev^2*Avg_Dmd^2)*Std_Cost*Inv_Cost+IF(365/CU$3+Safety_Stock/Avg_Dmd&gt;Plan_Shelf,(365/CU$3+Safety_Stock/Avg_Dmd-Plan_Shelf)*Avg_Dmd*Std_Cost*CU$3,0)+Avg_Dmd*365/CU$3/2*Std_Cost*Inv_Cost+CU$3*Setup</f>
        <v>32048.037288530017</v>
      </c>
      <c r="CV30" s="12">
        <f>(Sell_Price-Std_Cost)*(1-$D30)*Lost_Sale_Fact*Avg_Dmd*365+NORMSINV($D30)*SQRT(Dmd_StdDev^2*Leadtime+LT_StdDev^2*Avg_Dmd^2)*Std_Cost*Inv_Cost+IF(365/CV$3+Safety_Stock/Avg_Dmd&gt;Plan_Shelf,(365/CV$3+Safety_Stock/Avg_Dmd-Plan_Shelf)*Avg_Dmd*Std_Cost*CV$3,0)+Avg_Dmd*365/CV$3/2*Std_Cost*Inv_Cost+CV$3*Setup</f>
        <v>32175.625007828265</v>
      </c>
      <c r="CW30" s="12">
        <f>(Sell_Price-Std_Cost)*(1-$D30)*Lost_Sale_Fact*Avg_Dmd*365+NORMSINV($D30)*SQRT(Dmd_StdDev^2*Leadtime+LT_StdDev^2*Avg_Dmd^2)*Std_Cost*Inv_Cost+IF(365/CW$3+Safety_Stock/Avg_Dmd&gt;Plan_Shelf,(365/CW$3+Safety_Stock/Avg_Dmd-Plan_Shelf)*Avg_Dmd*Std_Cost*CW$3,0)+Avg_Dmd*365/CW$3/2*Std_Cost*Inv_Cost+CW$3*Setup</f>
        <v>32303.674836006958</v>
      </c>
      <c r="CX30" s="12">
        <f>(Sell_Price-Std_Cost)*(1-$D30)*Lost_Sale_Fact*Avg_Dmd*365+NORMSINV($D30)*SQRT(Dmd_StdDev^2*Leadtime+LT_StdDev^2*Avg_Dmd^2)*Std_Cost*Inv_Cost+IF(365/CX$3+Safety_Stock/Avg_Dmd&gt;Plan_Shelf,(365/CX$3+Safety_Stock/Avg_Dmd-Plan_Shelf)*Avg_Dmd*Std_Cost*CX$3,0)+Avg_Dmd*365/CX$3/2*Std_Cost*Inv_Cost+CX$3*Setup</f>
        <v>32432.172626875883</v>
      </c>
      <c r="CY30" s="12">
        <f>(Sell_Price-Std_Cost)*(1-$D30)*Lost_Sale_Fact*Avg_Dmd*365+NORMSINV($D30)*SQRT(Dmd_StdDev^2*Leadtime+LT_StdDev^2*Avg_Dmd^2)*Std_Cost*Inv_Cost+IF(365/CY$3+Safety_Stock/Avg_Dmd&gt;Plan_Shelf,(365/CY$3+Safety_Stock/Avg_Dmd-Plan_Shelf)*Avg_Dmd*Std_Cost*CY$3,0)+Avg_Dmd*365/CY$3/2*Std_Cost*Inv_Cost+CY$3*Setup</f>
        <v>32561.104805808063</v>
      </c>
      <c r="CZ30" s="12">
        <f>(Sell_Price-Std_Cost)*(1-$D30)*Lost_Sale_Fact*Avg_Dmd*365+NORMSINV($D30)*SQRT(Dmd_StdDev^2*Leadtime+LT_StdDev^2*Avg_Dmd^2)*Std_Cost*Inv_Cost+IF(365/CZ$3+Safety_Stock/Avg_Dmd&gt;Plan_Shelf,(365/CZ$3+Safety_Stock/Avg_Dmd-Plan_Shelf)*Avg_Dmd*Std_Cost*CZ$3,0)+Avg_Dmd*365/CZ$3/2*Std_Cost*Inv_Cost+CZ$3*Setup</f>
        <v>32690.458341161597</v>
      </c>
      <c r="DA30" s="28">
        <f t="shared" si="0"/>
        <v>26720.78266548592</v>
      </c>
      <c r="DB30" s="43">
        <f t="shared" si="1"/>
        <v>0.97299999999999998</v>
      </c>
    </row>
    <row r="31" spans="1:108" ht="14.1" customHeight="1" x14ac:dyDescent="0.25">
      <c r="A31" s="53"/>
      <c r="B31" s="51"/>
      <c r="C31" s="51"/>
      <c r="D31" s="9">
        <v>0.97199999999999998</v>
      </c>
      <c r="E31" s="12">
        <f>(Sell_Price-Std_Cost)*(1-$D31)*Lost_Sale_Fact*Avg_Dmd*365+NORMSINV($D31)*SQRT(Dmd_StdDev^2*Leadtime+LT_StdDev^2*Avg_Dmd^2)*Std_Cost*Inv_Cost+IF(365/E$3+Safety_Stock/Avg_Dmd&gt;Plan_Shelf,(365/E$3+Safety_Stock/Avg_Dmd-Plan_Shelf)*Avg_Dmd*Std_Cost*E$3,0)+Avg_Dmd*365/E$3/2*Std_Cost*Inv_Cost+E$3*Setup</f>
        <v>1327071.3088888919</v>
      </c>
      <c r="F31" s="12">
        <f>(Sell_Price-Std_Cost)*(1-$D31)*Lost_Sale_Fact*Avg_Dmd*365+NORMSINV($D31)*SQRT(Dmd_StdDev^2*Leadtime+LT_StdDev^2*Avg_Dmd^2)*Std_Cost*Inv_Cost+IF(365/F$3+Safety_Stock/Avg_Dmd&gt;Plan_Shelf,(365/F$3+Safety_Stock/Avg_Dmd-Plan_Shelf)*Avg_Dmd*Std_Cost*F$3,0)+Avg_Dmd*365/F$3/2*Std_Cost*Inv_Cost+F$3*Setup</f>
        <v>1163917.4717228843</v>
      </c>
      <c r="G31" s="12">
        <f>(Sell_Price-Std_Cost)*(1-$D31)*Lost_Sale_Fact*Avg_Dmd*365+NORMSINV($D31)*SQRT(Dmd_StdDev^2*Leadtime+LT_StdDev^2*Avg_Dmd^2)*Std_Cost*Inv_Cost+IF(365/G$3+Safety_Stock/Avg_Dmd&gt;Plan_Shelf,(365/G$3+Safety_Stock/Avg_Dmd-Plan_Shelf)*Avg_Dmd*Std_Cost*G$3,0)+Avg_Dmd*365/G$3/2*Std_Cost*Inv_Cost+G$3*Setup</f>
        <v>1068896.96789021</v>
      </c>
      <c r="H31" s="12">
        <f>(Sell_Price-Std_Cost)*(1-$D31)*Lost_Sale_Fact*Avg_Dmd*365+NORMSINV($D31)*SQRT(Dmd_StdDev^2*Leadtime+LT_StdDev^2*Avg_Dmd^2)*Std_Cost*Inv_Cost+IF(365/H$3+Safety_Stock/Avg_Dmd&gt;Plan_Shelf,(365/H$3+Safety_Stock/Avg_Dmd-Plan_Shelf)*Avg_Dmd*Std_Cost*H$3,0)+Avg_Dmd*365/H$3/2*Std_Cost*Inv_Cost+H$3*Setup</f>
        <v>990909.79739086924</v>
      </c>
      <c r="I31" s="12">
        <f>(Sell_Price-Std_Cost)*(1-$D31)*Lost_Sale_Fact*Avg_Dmd*365+NORMSINV($D31)*SQRT(Dmd_StdDev^2*Leadtime+LT_StdDev^2*Avg_Dmd^2)*Std_Cost*Inv_Cost+IF(365/I$3+Safety_Stock/Avg_Dmd&gt;Plan_Shelf,(365/I$3+Safety_Stock/Avg_Dmd-Plan_Shelf)*Avg_Dmd*Std_Cost*I$3,0)+Avg_Dmd*365/I$3/2*Std_Cost*Inv_Cost+I$3*Setup</f>
        <v>919735.96022486163</v>
      </c>
      <c r="J31" s="12">
        <f>(Sell_Price-Std_Cost)*(1-$D31)*Lost_Sale_Fact*Avg_Dmd*365+NORMSINV($D31)*SQRT(Dmd_StdDev^2*Leadtime+LT_StdDev^2*Avg_Dmd^2)*Std_Cost*Inv_Cost+IF(365/J$3+Safety_Stock/Avg_Dmd&gt;Plan_Shelf,(365/J$3+Safety_Stock/Avg_Dmd-Plan_Shelf)*Avg_Dmd*Std_Cost*J$3,0)+Avg_Dmd*365/J$3/2*Std_Cost*Inv_Cost+J$3*Setup</f>
        <v>851968.78972552065</v>
      </c>
      <c r="K31" s="12">
        <f>(Sell_Price-Std_Cost)*(1-$D31)*Lost_Sale_Fact*Avg_Dmd*365+NORMSINV($D31)*SQRT(Dmd_StdDev^2*Leadtime+LT_StdDev^2*Avg_Dmd^2)*Std_Cost*Inv_Cost+IF(365/K$3+Safety_Stock/Avg_Dmd&gt;Plan_Shelf,(365/K$3+Safety_Stock/Avg_Dmd-Plan_Shelf)*Avg_Dmd*Std_Cost*K$3,0)+Avg_Dmd*365/K$3/2*Std_Cost*Inv_Cost+K$3*Setup</f>
        <v>786148.28589284653</v>
      </c>
      <c r="L31" s="12">
        <f>(Sell_Price-Std_Cost)*(1-$D31)*Lost_Sale_Fact*Avg_Dmd*365+NORMSINV($D31)*SQRT(Dmd_StdDev^2*Leadtime+LT_StdDev^2*Avg_Dmd^2)*Std_Cost*Inv_Cost+IF(365/L$3+Safety_Stock/Avg_Dmd&gt;Plan_Shelf,(365/L$3+Safety_Stock/Avg_Dmd-Plan_Shelf)*Avg_Dmd*Std_Cost*L$3,0)+Avg_Dmd*365/L$3/2*Std_Cost*Inv_Cost+L$3*Setup</f>
        <v>721544.44872683892</v>
      </c>
      <c r="M31" s="12">
        <f>(Sell_Price-Std_Cost)*(1-$D31)*Lost_Sale_Fact*Avg_Dmd*365+NORMSINV($D31)*SQRT(Dmd_StdDev^2*Leadtime+LT_StdDev^2*Avg_Dmd^2)*Std_Cost*Inv_Cost+IF(365/M$3+Safety_Stock/Avg_Dmd&gt;Plan_Shelf,(365/M$3+Safety_Stock/Avg_Dmd-Plan_Shelf)*Avg_Dmd*Std_Cost*M$3,0)+Avg_Dmd*365/M$3/2*Std_Cost*Inv_Cost+M$3*Setup</f>
        <v>657751.72267194255</v>
      </c>
      <c r="N31" s="12">
        <f>(Sell_Price-Std_Cost)*(1-$D31)*Lost_Sale_Fact*Avg_Dmd*365+NORMSINV($D31)*SQRT(Dmd_StdDev^2*Leadtime+LT_StdDev^2*Avg_Dmd^2)*Std_Cost*Inv_Cost+IF(365/N$3+Safety_Stock/Avg_Dmd&gt;Plan_Shelf,(365/N$3+Safety_Stock/Avg_Dmd-Plan_Shelf)*Avg_Dmd*Std_Cost*N$3,0)+Avg_Dmd*365/N$3/2*Std_Cost*Inv_Cost+N$3*Setup</f>
        <v>594526.77439482382</v>
      </c>
      <c r="O31" s="12">
        <f>(Sell_Price-Std_Cost)*(1-$D31)*Lost_Sale_Fact*Avg_Dmd*365+NORMSINV($D31)*SQRT(Dmd_StdDev^2*Leadtime+LT_StdDev^2*Avg_Dmd^2)*Std_Cost*Inv_Cost+IF(365/O$3+Safety_Stock/Avg_Dmd&gt;Plan_Shelf,(365/O$3+Safety_Stock/Avg_Dmd-Plan_Shelf)*Avg_Dmd*Std_Cost*O$3,0)+Avg_Dmd*365/O$3/2*Std_Cost*Inv_Cost+O$3*Setup</f>
        <v>531714.75541063445</v>
      </c>
      <c r="P31" s="12">
        <f>(Sell_Price-Std_Cost)*(1-$D31)*Lost_Sale_Fact*Avg_Dmd*365+NORMSINV($D31)*SQRT(Dmd_StdDev^2*Leadtime+LT_StdDev^2*Avg_Dmd^2)*Std_Cost*Inv_Cost+IF(365/P$3+Safety_Stock/Avg_Dmd&gt;Plan_Shelf,(365/P$3+Safety_Stock/Avg_Dmd-Plan_Shelf)*Avg_Dmd*Std_Cost*P$3,0)+Avg_Dmd*365/P$3/2*Std_Cost*Inv_Cost+P$3*Setup</f>
        <v>469212.43339614221</v>
      </c>
      <c r="Q31" s="12">
        <f>(Sell_Price-Std_Cost)*(1-$D31)*Lost_Sale_Fact*Avg_Dmd*365+NORMSINV($D31)*SQRT(Dmd_StdDev^2*Leadtime+LT_StdDev^2*Avg_Dmd^2)*Std_Cost*Inv_Cost+IF(365/Q$3+Safety_Stock/Avg_Dmd&gt;Plan_Shelf,(365/Q$3+Safety_Stock/Avg_Dmd-Plan_Shelf)*Avg_Dmd*Std_Cost*Q$3,0)+Avg_Dmd*365/Q$3/2*Std_Cost*Inv_Cost+Q$3*Setup</f>
        <v>406948.33981987822</v>
      </c>
      <c r="R31" s="12">
        <f>(Sell_Price-Std_Cost)*(1-$D31)*Lost_Sale_Fact*Avg_Dmd*365+NORMSINV($D31)*SQRT(Dmd_StdDev^2*Leadtime+LT_StdDev^2*Avg_Dmd^2)*Std_Cost*Inv_Cost+IF(365/R$3+Safety_Stock/Avg_Dmd&gt;Plan_Shelf,(365/R$3+Safety_Stock/Avg_Dmd-Plan_Shelf)*Avg_Dmd*Std_Cost*R$3,0)+Avg_Dmd*365/R$3/2*Std_Cost*Inv_Cost+R$3*Setup</f>
        <v>344871.4257307938</v>
      </c>
      <c r="S31" s="12">
        <f>(Sell_Price-Std_Cost)*(1-$D31)*Lost_Sale_Fact*Avg_Dmd*365+NORMSINV($D31)*SQRT(Dmd_StdDev^2*Leadtime+LT_StdDev^2*Avg_Dmd^2)*Std_Cost*Inv_Cost+IF(365/S$3+Safety_Stock/Avg_Dmd&gt;Plan_Shelf,(365/S$3+Safety_Stock/Avg_Dmd-Plan_Shelf)*Avg_Dmd*Std_Cost*S$3,0)+Avg_Dmd*365/S$3/2*Std_Cost*Inv_Cost+S$3*Setup</f>
        <v>282944.25523145276</v>
      </c>
      <c r="T31" s="12">
        <f>(Sell_Price-Std_Cost)*(1-$D31)*Lost_Sale_Fact*Avg_Dmd*365+NORMSINV($D31)*SQRT(Dmd_StdDev^2*Leadtime+LT_StdDev^2*Avg_Dmd^2)*Std_Cost*Inv_Cost+IF(365/T$3+Safety_Stock/Avg_Dmd&gt;Plan_Shelf,(365/T$3+Safety_Stock/Avg_Dmd-Plan_Shelf)*Avg_Dmd*Std_Cost*T$3,0)+Avg_Dmd*365/T$3/2*Std_Cost*Inv_Cost+T$3*Setup</f>
        <v>221138.75139877843</v>
      </c>
      <c r="U31" s="12">
        <f>(Sell_Price-Std_Cost)*(1-$D31)*Lost_Sale_Fact*Avg_Dmd*365+NORMSINV($D31)*SQRT(Dmd_StdDev^2*Leadtime+LT_StdDev^2*Avg_Dmd^2)*Std_Cost*Inv_Cost+IF(365/U$3+Safety_Stock/Avg_Dmd&gt;Plan_Shelf,(365/U$3+Safety_Stock/Avg_Dmd-Plan_Shelf)*Avg_Dmd*Std_Cost*U$3,0)+Avg_Dmd*365/U$3/2*Std_Cost*Inv_Cost+U$3*Setup</f>
        <v>159433.44364453547</v>
      </c>
      <c r="V31" s="12">
        <f>(Sell_Price-Std_Cost)*(1-$D31)*Lost_Sale_Fact*Avg_Dmd*365+NORMSINV($D31)*SQRT(Dmd_StdDev^2*Leadtime+LT_StdDev^2*Avg_Dmd^2)*Std_Cost*Inv_Cost+IF(365/V$3+Safety_Stock/Avg_Dmd&gt;Plan_Shelf,(365/V$3+Safety_Stock/Avg_Dmd-Plan_Shelf)*Avg_Dmd*Std_Cost*V$3,0)+Avg_Dmd*365/V$3/2*Std_Cost*Inv_Cost+V$3*Setup</f>
        <v>97811.632622318895</v>
      </c>
      <c r="W31" s="12">
        <f>(Sell_Price-Std_Cost)*(1-$D31)*Lost_Sale_Fact*Avg_Dmd*365+NORMSINV($D31)*SQRT(Dmd_StdDev^2*Leadtime+LT_StdDev^2*Avg_Dmd^2)*Std_Cost*Inv_Cost+IF(365/W$3+Safety_Stock/Avg_Dmd&gt;Plan_Shelf,(365/W$3+Safety_Stock/Avg_Dmd-Plan_Shelf)*Avg_Dmd*Std_Cost*W$3,0)+Avg_Dmd*365/W$3/2*Std_Cost*Inv_Cost+W$3*Setup</f>
        <v>36260.134637597766</v>
      </c>
      <c r="X31" s="12">
        <f>(Sell_Price-Std_Cost)*(1-$D31)*Lost_Sale_Fact*Avg_Dmd*365+NORMSINV($D31)*SQRT(Dmd_StdDev^2*Leadtime+LT_StdDev^2*Avg_Dmd^2)*Std_Cost*Inv_Cost+IF(365/X$3+Safety_Stock/Avg_Dmd&gt;Plan_Shelf,(365/X$3+Safety_Stock/Avg_Dmd-Plan_Shelf)*Avg_Dmd*Std_Cost*X$3,0)+Avg_Dmd*365/X$3/2*Std_Cost*Inv_Cost+X$3*Setup</f>
        <v>28845.146054899469</v>
      </c>
      <c r="Y31" s="12">
        <f>(Sell_Price-Std_Cost)*(1-$D31)*Lost_Sale_Fact*Avg_Dmd*365+NORMSINV($D31)*SQRT(Dmd_StdDev^2*Leadtime+LT_StdDev^2*Avg_Dmd^2)*Std_Cost*Inv_Cost+IF(365/Y$3+Safety_Stock/Avg_Dmd&gt;Plan_Shelf,(365/Y$3+Safety_Stock/Avg_Dmd-Plan_Shelf)*Avg_Dmd*Std_Cost*Y$3,0)+Avg_Dmd*365/Y$3/2*Std_Cost*Inv_Cost+Y$3*Setup</f>
        <v>28508.479388232801</v>
      </c>
      <c r="Z31" s="12">
        <f>(Sell_Price-Std_Cost)*(1-$D31)*Lost_Sale_Fact*Avg_Dmd*365+NORMSINV($D31)*SQRT(Dmd_StdDev^2*Leadtime+LT_StdDev^2*Avg_Dmd^2)*Std_Cost*Inv_Cost+IF(365/Z$3+Safety_Stock/Avg_Dmd&gt;Plan_Shelf,(365/Z$3+Safety_Stock/Avg_Dmd-Plan_Shelf)*Avg_Dmd*Std_Cost*Z$3,0)+Avg_Dmd*365/Z$3/2*Std_Cost*Inv_Cost+Z$3*Setup</f>
        <v>28216.055145808561</v>
      </c>
      <c r="AA31" s="12">
        <f>(Sell_Price-Std_Cost)*(1-$D31)*Lost_Sale_Fact*Avg_Dmd*365+NORMSINV($D31)*SQRT(Dmd_StdDev^2*Leadtime+LT_StdDev^2*Avg_Dmd^2)*Std_Cost*Inv_Cost+IF(365/AA$3+Safety_Stock/Avg_Dmd&gt;Plan_Shelf,(365/AA$3+Safety_Stock/Avg_Dmd-Plan_Shelf)*Avg_Dmd*Std_Cost*AA$3,0)+Avg_Dmd*365/AA$3/2*Std_Cost*Inv_Cost+AA$3*Setup</f>
        <v>27962.102576638601</v>
      </c>
      <c r="AB31" s="12">
        <f>(Sell_Price-Std_Cost)*(1-$D31)*Lost_Sale_Fact*Avg_Dmd*365+NORMSINV($D31)*SQRT(Dmd_StdDev^2*Leadtime+LT_StdDev^2*Avg_Dmd^2)*Std_Cost*Inv_Cost+IF(365/AB$3+Safety_Stock/Avg_Dmd&gt;Plan_Shelf,(365/AB$3+Safety_Stock/Avg_Dmd-Plan_Shelf)*Avg_Dmd*Std_Cost*AB$3,0)+Avg_Dmd*365/AB$3/2*Std_Cost*Inv_Cost+AB$3*Setup</f>
        <v>27741.812721566137</v>
      </c>
      <c r="AC31" s="12">
        <f>(Sell_Price-Std_Cost)*(1-$D31)*Lost_Sale_Fact*Avg_Dmd*365+NORMSINV($D31)*SQRT(Dmd_StdDev^2*Leadtime+LT_StdDev^2*Avg_Dmd^2)*Std_Cost*Inv_Cost+IF(365/AC$3+Safety_Stock/Avg_Dmd&gt;Plan_Shelf,(365/AC$3+Safety_Stock/Avg_Dmd-Plan_Shelf)*Avg_Dmd*Std_Cost*AC$3,0)+Avg_Dmd*365/AC$3/2*Std_Cost*Inv_Cost+AC$3*Setup</f>
        <v>27551.146054899469</v>
      </c>
      <c r="AD31" s="12">
        <f>(Sell_Price-Std_Cost)*(1-$D31)*Lost_Sale_Fact*Avg_Dmd*365+NORMSINV($D31)*SQRT(Dmd_StdDev^2*Leadtime+LT_StdDev^2*Avg_Dmd^2)*Std_Cost*Inv_Cost+IF(365/AD$3+Safety_Stock/Avg_Dmd&gt;Plan_Shelf,(365/AD$3+Safety_Stock/Avg_Dmd-Plan_Shelf)*Avg_Dmd*Std_Cost*AD$3,0)+Avg_Dmd*365/AD$3/2*Std_Cost*Inv_Cost+AD$3*Setup</f>
        <v>27386.68451643793</v>
      </c>
      <c r="AE31" s="12">
        <f>(Sell_Price-Std_Cost)*(1-$D31)*Lost_Sale_Fact*Avg_Dmd*365+NORMSINV($D31)*SQRT(Dmd_StdDev^2*Leadtime+LT_StdDev^2*Avg_Dmd^2)*Std_Cost*Inv_Cost+IF(365/AE$3+Safety_Stock/Avg_Dmd&gt;Plan_Shelf,(365/AE$3+Safety_Stock/Avg_Dmd-Plan_Shelf)*Avg_Dmd*Std_Cost*AE$3,0)+Avg_Dmd*365/AE$3/2*Std_Cost*Inv_Cost+AE$3*Setup</f>
        <v>27245.516425269838</v>
      </c>
      <c r="AF31" s="12">
        <f>(Sell_Price-Std_Cost)*(1-$D31)*Lost_Sale_Fact*Avg_Dmd*365+NORMSINV($D31)*SQRT(Dmd_StdDev^2*Leadtime+LT_StdDev^2*Avg_Dmd^2)*Std_Cost*Inv_Cost+IF(365/AF$3+Safety_Stock/Avg_Dmd&gt;Plan_Shelf,(365/AF$3+Safety_Stock/Avg_Dmd-Plan_Shelf)*Avg_Dmd*Std_Cost*AF$3,0)+Avg_Dmd*365/AF$3/2*Std_Cost*Inv_Cost+AF$3*Setup</f>
        <v>27125.146054899469</v>
      </c>
      <c r="AG31" s="12">
        <f>(Sell_Price-Std_Cost)*(1-$D31)*Lost_Sale_Fact*Avg_Dmd*365+NORMSINV($D31)*SQRT(Dmd_StdDev^2*Leadtime+LT_StdDev^2*Avg_Dmd^2)*Std_Cost*Inv_Cost+IF(365/AG$3+Safety_Stock/Avg_Dmd&gt;Plan_Shelf,(365/AG$3+Safety_Stock/Avg_Dmd-Plan_Shelf)*Avg_Dmd*Std_Cost*AG$3,0)+Avg_Dmd*365/AG$3/2*Std_Cost*Inv_Cost+AG$3*Setup</f>
        <v>27023.421916968433</v>
      </c>
      <c r="AH31" s="12">
        <f>(Sell_Price-Std_Cost)*(1-$D31)*Lost_Sale_Fact*Avg_Dmd*365+NORMSINV($D31)*SQRT(Dmd_StdDev^2*Leadtime+LT_StdDev^2*Avg_Dmd^2)*Std_Cost*Inv_Cost+IF(365/AH$3+Safety_Stock/Avg_Dmd&gt;Plan_Shelf,(365/AH$3+Safety_Stock/Avg_Dmd-Plan_Shelf)*Avg_Dmd*Std_Cost*AH$3,0)+Avg_Dmd*365/AH$3/2*Std_Cost*Inv_Cost+AH$3*Setup</f>
        <v>26938.479388232801</v>
      </c>
      <c r="AI31" s="12">
        <f>(Sell_Price-Std_Cost)*(1-$D31)*Lost_Sale_Fact*Avg_Dmd*365+NORMSINV($D31)*SQRT(Dmd_StdDev^2*Leadtime+LT_StdDev^2*Avg_Dmd^2)*Std_Cost*Inv_Cost+IF(365/AI$3+Safety_Stock/Avg_Dmd&gt;Plan_Shelf,(365/AI$3+Safety_Stock/Avg_Dmd-Plan_Shelf)*Avg_Dmd*Std_Cost*AI$3,0)+Avg_Dmd*365/AI$3/2*Std_Cost*Inv_Cost+AI$3*Setup</f>
        <v>26868.694441996246</v>
      </c>
      <c r="AJ31" s="12">
        <f>(Sell_Price-Std_Cost)*(1-$D31)*Lost_Sale_Fact*Avg_Dmd*365+NORMSINV($D31)*SQRT(Dmd_StdDev^2*Leadtime+LT_StdDev^2*Avg_Dmd^2)*Std_Cost*Inv_Cost+IF(365/AJ$3+Safety_Stock/Avg_Dmd&gt;Plan_Shelf,(365/AJ$3+Safety_Stock/Avg_Dmd-Plan_Shelf)*Avg_Dmd*Std_Cost*AJ$3,0)+Avg_Dmd*365/AJ$3/2*Std_Cost*Inv_Cost+AJ$3*Setup</f>
        <v>26812.646054899469</v>
      </c>
      <c r="AK31" s="12">
        <f>(Sell_Price-Std_Cost)*(1-$D31)*Lost_Sale_Fact*Avg_Dmd*365+NORMSINV($D31)*SQRT(Dmd_StdDev^2*Leadtime+LT_StdDev^2*Avg_Dmd^2)*Std_Cost*Inv_Cost+IF(365/AK$3+Safety_Stock/Avg_Dmd&gt;Plan_Shelf,(365/AK$3+Safety_Stock/Avg_Dmd-Plan_Shelf)*Avg_Dmd*Std_Cost*AK$3,0)+Avg_Dmd*365/AK$3/2*Std_Cost*Inv_Cost+AK$3*Setup</f>
        <v>26769.085448838861</v>
      </c>
      <c r="AL31" s="12">
        <f>(Sell_Price-Std_Cost)*(1-$D31)*Lost_Sale_Fact*Avg_Dmd*365+NORMSINV($D31)*SQRT(Dmd_StdDev^2*Leadtime+LT_StdDev^2*Avg_Dmd^2)*Std_Cost*Inv_Cost+IF(365/AL$3+Safety_Stock/Avg_Dmd&gt;Plan_Shelf,(365/AL$3+Safety_Stock/Avg_Dmd-Plan_Shelf)*Avg_Dmd*Std_Cost*AL$3,0)+Avg_Dmd*365/AL$3/2*Std_Cost*Inv_Cost+AL$3*Setup</f>
        <v>26736.910760781822</v>
      </c>
      <c r="AM31" s="12">
        <f>(Sell_Price-Std_Cost)*(1-$D31)*Lost_Sale_Fact*Avg_Dmd*365+NORMSINV($D31)*SQRT(Dmd_StdDev^2*Leadtime+LT_StdDev^2*Avg_Dmd^2)*Std_Cost*Inv_Cost+IF(365/AM$3+Safety_Stock/Avg_Dmd&gt;Plan_Shelf,(365/AM$3+Safety_Stock/Avg_Dmd-Plan_Shelf)*Avg_Dmd*Std_Cost*AM$3,0)+Avg_Dmd*365/AM$3/2*Std_Cost*Inv_Cost+AM$3*Setup</f>
        <v>26715.146054899469</v>
      </c>
      <c r="AN31" s="12">
        <f>(Sell_Price-Std_Cost)*(1-$D31)*Lost_Sale_Fact*Avg_Dmd*365+NORMSINV($D31)*SQRT(Dmd_StdDev^2*Leadtime+LT_StdDev^2*Avg_Dmd^2)*Std_Cost*Inv_Cost+IF(365/AN$3+Safety_Stock/Avg_Dmd&gt;Plan_Shelf,(365/AN$3+Safety_Stock/Avg_Dmd-Plan_Shelf)*Avg_Dmd*Std_Cost*AN$3,0)+Avg_Dmd*365/AN$3/2*Std_Cost*Inv_Cost+AN$3*Setup</f>
        <v>26702.923832677247</v>
      </c>
      <c r="AO31" s="12">
        <f>(Sell_Price-Std_Cost)*(1-$D31)*Lost_Sale_Fact*Avg_Dmd*365+NORMSINV($D31)*SQRT(Dmd_StdDev^2*Leadtime+LT_StdDev^2*Avg_Dmd^2)*Std_Cost*Inv_Cost+IF(365/AO$3+Safety_Stock/Avg_Dmd&gt;Plan_Shelf,(365/AO$3+Safety_Stock/Avg_Dmd-Plan_Shelf)*Avg_Dmd*Std_Cost*AO$3,0)+Avg_Dmd*365/AO$3/2*Std_Cost*Inv_Cost+AO$3*Setup</f>
        <v>26699.470379223792</v>
      </c>
      <c r="AP31" s="12">
        <f>(Sell_Price-Std_Cost)*(1-$D31)*Lost_Sale_Fact*Avg_Dmd*365+NORMSINV($D31)*SQRT(Dmd_StdDev^2*Leadtime+LT_StdDev^2*Avg_Dmd^2)*Std_Cost*Inv_Cost+IF(365/AP$3+Safety_Stock/Avg_Dmd&gt;Plan_Shelf,(365/AP$3+Safety_Stock/Avg_Dmd-Plan_Shelf)*Avg_Dmd*Std_Cost*AP$3,0)+Avg_Dmd*365/AP$3/2*Std_Cost*Inv_Cost+AP$3*Setup</f>
        <v>26704.093423320523</v>
      </c>
      <c r="AQ31" s="12">
        <f>(Sell_Price-Std_Cost)*(1-$D31)*Lost_Sale_Fact*Avg_Dmd*365+NORMSINV($D31)*SQRT(Dmd_StdDev^2*Leadtime+LT_StdDev^2*Avg_Dmd^2)*Std_Cost*Inv_Cost+IF(365/AQ$3+Safety_Stock/Avg_Dmd&gt;Plan_Shelf,(365/AQ$3+Safety_Stock/Avg_Dmd-Plan_Shelf)*Avg_Dmd*Std_Cost*AQ$3,0)+Avg_Dmd*365/AQ$3/2*Std_Cost*Inv_Cost+AQ$3*Setup</f>
        <v>26716.17169592511</v>
      </c>
      <c r="AR31" s="12">
        <f>(Sell_Price-Std_Cost)*(1-$D31)*Lost_Sale_Fact*Avg_Dmd*365+NORMSINV($D31)*SQRT(Dmd_StdDev^2*Leadtime+LT_StdDev^2*Avg_Dmd^2)*Std_Cost*Inv_Cost+IF(365/AR$3+Safety_Stock/Avg_Dmd&gt;Plan_Shelf,(365/AR$3+Safety_Stock/Avg_Dmd-Plan_Shelf)*Avg_Dmd*Std_Cost*AR$3,0)+Avg_Dmd*365/AR$3/2*Std_Cost*Inv_Cost+AR$3*Setup</f>
        <v>26735.146054899469</v>
      </c>
      <c r="AS31" s="12">
        <f>(Sell_Price-Std_Cost)*(1-$D31)*Lost_Sale_Fact*Avg_Dmd*365+NORMSINV($D31)*SQRT(Dmd_StdDev^2*Leadtime+LT_StdDev^2*Avg_Dmd^2)*Std_Cost*Inv_Cost+IF(365/AS$3+Safety_Stock/Avg_Dmd&gt;Plan_Shelf,(365/AS$3+Safety_Stock/Avg_Dmd-Plan_Shelf)*Avg_Dmd*Std_Cost*AS$3,0)+Avg_Dmd*365/AS$3/2*Std_Cost*Inv_Cost+AS$3*Setup</f>
        <v>26760.511908558005</v>
      </c>
      <c r="AT31" s="12">
        <f>(Sell_Price-Std_Cost)*(1-$D31)*Lost_Sale_Fact*Avg_Dmd*365+NORMSINV($D31)*SQRT(Dmd_StdDev^2*Leadtime+LT_StdDev^2*Avg_Dmd^2)*Std_Cost*Inv_Cost+IF(365/AT$3+Safety_Stock/Avg_Dmd&gt;Plan_Shelf,(365/AT$3+Safety_Stock/Avg_Dmd-Plan_Shelf)*Avg_Dmd*Std_Cost*AT$3,0)+Avg_Dmd*365/AT$3/2*Std_Cost*Inv_Cost+AT$3*Setup</f>
        <v>26791.812721566137</v>
      </c>
      <c r="AU31" s="12">
        <f>(Sell_Price-Std_Cost)*(1-$D31)*Lost_Sale_Fact*Avg_Dmd*365+NORMSINV($D31)*SQRT(Dmd_StdDev^2*Leadtime+LT_StdDev^2*Avg_Dmd^2)*Std_Cost*Inv_Cost+IF(365/AU$3+Safety_Stock/Avg_Dmd&gt;Plan_Shelf,(365/AU$3+Safety_Stock/Avg_Dmd-Plan_Shelf)*Avg_Dmd*Std_Cost*AU$3,0)+Avg_Dmd*365/AU$3/2*Std_Cost*Inv_Cost+AU$3*Setup</f>
        <v>26828.634426992492</v>
      </c>
      <c r="AV31" s="12">
        <f>(Sell_Price-Std_Cost)*(1-$D31)*Lost_Sale_Fact*Avg_Dmd*365+NORMSINV($D31)*SQRT(Dmd_StdDev^2*Leadtime+LT_StdDev^2*Avg_Dmd^2)*Std_Cost*Inv_Cost+IF(365/AV$3+Safety_Stock/Avg_Dmd&gt;Plan_Shelf,(365/AV$3+Safety_Stock/Avg_Dmd-Plan_Shelf)*Avg_Dmd*Std_Cost*AV$3,0)+Avg_Dmd*365/AV$3/2*Std_Cost*Inv_Cost+AV$3*Setup</f>
        <v>26870.600600354013</v>
      </c>
      <c r="AW31" s="12">
        <f>(Sell_Price-Std_Cost)*(1-$D31)*Lost_Sale_Fact*Avg_Dmd*365+NORMSINV($D31)*SQRT(Dmd_StdDev^2*Leadtime+LT_StdDev^2*Avg_Dmd^2)*Std_Cost*Inv_Cost+IF(365/AW$3+Safety_Stock/Avg_Dmd&gt;Plan_Shelf,(365/AW$3+Safety_Stock/Avg_Dmd-Plan_Shelf)*Avg_Dmd*Std_Cost*AW$3,0)+Avg_Dmd*365/AW$3/2*Std_Cost*Inv_Cost+AW$3*Setup</f>
        <v>26917.368277121692</v>
      </c>
      <c r="AX31" s="12">
        <f>(Sell_Price-Std_Cost)*(1-$D31)*Lost_Sale_Fact*Avg_Dmd*365+NORMSINV($D31)*SQRT(Dmd_StdDev^2*Leadtime+LT_StdDev^2*Avg_Dmd^2)*Std_Cost*Inv_Cost+IF(365/AX$3+Safety_Stock/Avg_Dmd&gt;Plan_Shelf,(365/AX$3+Safety_Stock/Avg_Dmd-Plan_Shelf)*Avg_Dmd*Std_Cost*AX$3,0)+Avg_Dmd*365/AX$3/2*Std_Cost*Inv_Cost+AX$3*Setup</f>
        <v>26968.624315769033</v>
      </c>
      <c r="AY31" s="12">
        <f>(Sell_Price-Std_Cost)*(1-$D31)*Lost_Sale_Fact*Avg_Dmd*365+NORMSINV($D31)*SQRT(Dmd_StdDev^2*Leadtime+LT_StdDev^2*Avg_Dmd^2)*Std_Cost*Inv_Cost+IF(365/AY$3+Safety_Stock/Avg_Dmd&gt;Plan_Shelf,(365/AY$3+Safety_Stock/Avg_Dmd-Plan_Shelf)*Avg_Dmd*Std_Cost*AY$3,0)+Avg_Dmd*365/AY$3/2*Std_Cost*Inv_Cost+AY$3*Setup</f>
        <v>27024.082225112237</v>
      </c>
      <c r="AZ31" s="12">
        <f>(Sell_Price-Std_Cost)*(1-$D31)*Lost_Sale_Fact*Avg_Dmd*365+NORMSINV($D31)*SQRT(Dmd_StdDev^2*Leadtime+LT_StdDev^2*Avg_Dmd^2)*Std_Cost*Inv_Cost+IF(365/AZ$3+Safety_Stock/Avg_Dmd&gt;Plan_Shelf,(365/AZ$3+Safety_Stock/Avg_Dmd-Plan_Shelf)*Avg_Dmd*Std_Cost*AZ$3,0)+Avg_Dmd*365/AZ$3/2*Std_Cost*Inv_Cost+AZ$3*Setup</f>
        <v>27083.479388232801</v>
      </c>
      <c r="BA31" s="12">
        <f>(Sell_Price-Std_Cost)*(1-$D31)*Lost_Sale_Fact*Avg_Dmd*365+NORMSINV($D31)*SQRT(Dmd_StdDev^2*Leadtime+LT_StdDev^2*Avg_Dmd^2)*Std_Cost*Inv_Cost+IF(365/BA$3+Safety_Stock/Avg_Dmd&gt;Plan_Shelf,(365/BA$3+Safety_Stock/Avg_Dmd-Plan_Shelf)*Avg_Dmd*Std_Cost*BA$3,0)+Avg_Dmd*365/BA$3/2*Std_Cost*Inv_Cost+BA$3*Setup</f>
        <v>27146.574626328042</v>
      </c>
      <c r="BB31" s="12">
        <f>(Sell_Price-Std_Cost)*(1-$D31)*Lost_Sale_Fact*Avg_Dmd*365+NORMSINV($D31)*SQRT(Dmd_StdDev^2*Leadtime+LT_StdDev^2*Avg_Dmd^2)*Std_Cost*Inv_Cost+IF(365/BB$3+Safety_Stock/Avg_Dmd&gt;Plan_Shelf,(365/BB$3+Safety_Stock/Avg_Dmd-Plan_Shelf)*Avg_Dmd*Std_Cost*BB$3,0)+Avg_Dmd*365/BB$3/2*Std_Cost*Inv_Cost+BB$3*Setup</f>
        <v>27213.146054899469</v>
      </c>
      <c r="BC31" s="12">
        <f>(Sell_Price-Std_Cost)*(1-$D31)*Lost_Sale_Fact*Avg_Dmd*365+NORMSINV($D31)*SQRT(Dmd_StdDev^2*Leadtime+LT_StdDev^2*Avg_Dmd^2)*Std_Cost*Inv_Cost+IF(365/BC$3+Safety_Stock/Avg_Dmd&gt;Plan_Shelf,(365/BC$3+Safety_Stock/Avg_Dmd-Plan_Shelf)*Avg_Dmd*Std_Cost*BC$3,0)+Avg_Dmd*365/BC$3/2*Std_Cost*Inv_Cost+BC$3*Setup</f>
        <v>27282.989192154371</v>
      </c>
      <c r="BD31" s="12">
        <f>(Sell_Price-Std_Cost)*(1-$D31)*Lost_Sale_Fact*Avg_Dmd*365+NORMSINV($D31)*SQRT(Dmd_StdDev^2*Leadtime+LT_StdDev^2*Avg_Dmd^2)*Std_Cost*Inv_Cost+IF(365/BD$3+Safety_Stock/Avg_Dmd&gt;Plan_Shelf,(365/BD$3+Safety_Stock/Avg_Dmd-Plan_Shelf)*Avg_Dmd*Std_Cost*BD$3,0)+Avg_Dmd*365/BD$3/2*Std_Cost*Inv_Cost+BD$3*Setup</f>
        <v>27355.9152856687</v>
      </c>
      <c r="BE31" s="12">
        <f>(Sell_Price-Std_Cost)*(1-$D31)*Lost_Sale_Fact*Avg_Dmd*365+NORMSINV($D31)*SQRT(Dmd_StdDev^2*Leadtime+LT_StdDev^2*Avg_Dmd^2)*Std_Cost*Inv_Cost+IF(365/BE$3+Safety_Stock/Avg_Dmd&gt;Plan_Shelf,(365/BE$3+Safety_Stock/Avg_Dmd-Plan_Shelf)*Avg_Dmd*Std_Cost*BE$3,0)+Avg_Dmd*365/BE$3/2*Std_Cost*Inv_Cost+BE$3*Setup</f>
        <v>27431.749828484375</v>
      </c>
      <c r="BF31" s="12">
        <f>(Sell_Price-Std_Cost)*(1-$D31)*Lost_Sale_Fact*Avg_Dmd*365+NORMSINV($D31)*SQRT(Dmd_StdDev^2*Leadtime+LT_StdDev^2*Avg_Dmd^2)*Std_Cost*Inv_Cost+IF(365/BF$3+Safety_Stock/Avg_Dmd&gt;Plan_Shelf,(365/BF$3+Safety_Stock/Avg_Dmd-Plan_Shelf)*Avg_Dmd*Std_Cost*BF$3,0)+Avg_Dmd*365/BF$3/2*Std_Cost*Inv_Cost+BF$3*Setup</f>
        <v>27510.331240084655</v>
      </c>
      <c r="BG31" s="12">
        <f>(Sell_Price-Std_Cost)*(1-$D31)*Lost_Sale_Fact*Avg_Dmd*365+NORMSINV($D31)*SQRT(Dmd_StdDev^2*Leadtime+LT_StdDev^2*Avg_Dmd^2)*Std_Cost*Inv_Cost+IF(365/BG$3+Safety_Stock/Avg_Dmd&gt;Plan_Shelf,(365/BG$3+Safety_Stock/Avg_Dmd-Plan_Shelf)*Avg_Dmd*Std_Cost*BG$3,0)+Avg_Dmd*365/BG$3/2*Std_Cost*Inv_Cost+BG$3*Setup</f>
        <v>27591.509691263105</v>
      </c>
      <c r="BH31" s="12">
        <f>(Sell_Price-Std_Cost)*(1-$D31)*Lost_Sale_Fact*Avg_Dmd*365+NORMSINV($D31)*SQRT(Dmd_StdDev^2*Leadtime+LT_StdDev^2*Avg_Dmd^2)*Std_Cost*Inv_Cost+IF(365/BH$3+Safety_Stock/Avg_Dmd&gt;Plan_Shelf,(365/BH$3+Safety_Stock/Avg_Dmd-Plan_Shelf)*Avg_Dmd*Std_Cost*BH$3,0)+Avg_Dmd*365/BH$3/2*Std_Cost*Inv_Cost+BH$3*Setup</f>
        <v>27675.146054899469</v>
      </c>
      <c r="BI31" s="12">
        <f>(Sell_Price-Std_Cost)*(1-$D31)*Lost_Sale_Fact*Avg_Dmd*365+NORMSINV($D31)*SQRT(Dmd_StdDev^2*Leadtime+LT_StdDev^2*Avg_Dmd^2)*Std_Cost*Inv_Cost+IF(365/BI$3+Safety_Stock/Avg_Dmd&gt;Plan_Shelf,(365/BI$3+Safety_Stock/Avg_Dmd-Plan_Shelf)*Avg_Dmd*Std_Cost*BI$3,0)+Avg_Dmd*365/BI$3/2*Std_Cost*Inv_Cost+BI$3*Setup</f>
        <v>27761.110967180171</v>
      </c>
      <c r="BJ31" s="12">
        <f>(Sell_Price-Std_Cost)*(1-$D31)*Lost_Sale_Fact*Avg_Dmd*365+NORMSINV($D31)*SQRT(Dmd_StdDev^2*Leadtime+LT_StdDev^2*Avg_Dmd^2)*Std_Cost*Inv_Cost+IF(365/BJ$3+Safety_Stock/Avg_Dmd&gt;Plan_Shelf,(365/BJ$3+Safety_Stock/Avg_Dmd-Plan_Shelf)*Avg_Dmd*Std_Cost*BJ$3,0)+Avg_Dmd*365/BJ$3/2*Std_Cost*Inv_Cost+BJ$3*Setup</f>
        <v>27849.283985933951</v>
      </c>
      <c r="BK31" s="12">
        <f>(Sell_Price-Std_Cost)*(1-$D31)*Lost_Sale_Fact*Avg_Dmd*365+NORMSINV($D31)*SQRT(Dmd_StdDev^2*Leadtime+LT_StdDev^2*Avg_Dmd^2)*Std_Cost*Inv_Cost+IF(365/BK$3+Safety_Stock/Avg_Dmd&gt;Plan_Shelf,(365/BK$3+Safety_Stock/Avg_Dmd-Plan_Shelf)*Avg_Dmd*Std_Cost*BK$3,0)+Avg_Dmd*365/BK$3/2*Std_Cost*Inv_Cost+BK$3*Setup</f>
        <v>27939.552834560487</v>
      </c>
      <c r="BL31" s="12">
        <f>(Sell_Price-Std_Cost)*(1-$D31)*Lost_Sale_Fact*Avg_Dmd*365+NORMSINV($D31)*SQRT(Dmd_StdDev^2*Leadtime+LT_StdDev^2*Avg_Dmd^2)*Std_Cost*Inv_Cost+IF(365/BL$3+Safety_Stock/Avg_Dmd&gt;Plan_Shelf,(365/BL$3+Safety_Stock/Avg_Dmd-Plan_Shelf)*Avg_Dmd*Std_Cost*BL$3,0)+Avg_Dmd*365/BL$3/2*Std_Cost*Inv_Cost+BL$3*Setup</f>
        <v>28031.812721566137</v>
      </c>
      <c r="BM31" s="12">
        <f>(Sell_Price-Std_Cost)*(1-$D31)*Lost_Sale_Fact*Avg_Dmd*365+NORMSINV($D31)*SQRT(Dmd_StdDev^2*Leadtime+LT_StdDev^2*Avg_Dmd^2)*Std_Cost*Inv_Cost+IF(365/BM$3+Safety_Stock/Avg_Dmd&gt;Plan_Shelf,(365/BM$3+Safety_Stock/Avg_Dmd-Plan_Shelf)*Avg_Dmd*Std_Cost*BM$3,0)+Avg_Dmd*365/BM$3/2*Std_Cost*Inv_Cost+BM$3*Setup</f>
        <v>28125.965727030616</v>
      </c>
      <c r="BN31" s="12">
        <f>(Sell_Price-Std_Cost)*(1-$D31)*Lost_Sale_Fact*Avg_Dmd*365+NORMSINV($D31)*SQRT(Dmd_StdDev^2*Leadtime+LT_StdDev^2*Avg_Dmd^2)*Std_Cost*Inv_Cost+IF(365/BN$3+Safety_Stock/Avg_Dmd&gt;Plan_Shelf,(365/BN$3+Safety_Stock/Avg_Dmd-Plan_Shelf)*Avg_Dmd*Std_Cost*BN$3,0)+Avg_Dmd*365/BN$3/2*Std_Cost*Inv_Cost+BN$3*Setup</f>
        <v>28221.920248447856</v>
      </c>
      <c r="BO31" s="12">
        <f>(Sell_Price-Std_Cost)*(1-$D31)*Lost_Sale_Fact*Avg_Dmd*365+NORMSINV($D31)*SQRT(Dmd_StdDev^2*Leadtime+LT_StdDev^2*Avg_Dmd^2)*Std_Cost*Inv_Cost+IF(365/BO$3+Safety_Stock/Avg_Dmd&gt;Plan_Shelf,(365/BO$3+Safety_Stock/Avg_Dmd-Plan_Shelf)*Avg_Dmd*Std_Cost*BO$3,0)+Avg_Dmd*365/BO$3/2*Std_Cost*Inv_Cost+BO$3*Setup</f>
        <v>28319.590499343914</v>
      </c>
      <c r="BP31" s="12">
        <f>(Sell_Price-Std_Cost)*(1-$D31)*Lost_Sale_Fact*Avg_Dmd*365+NORMSINV($D31)*SQRT(Dmd_StdDev^2*Leadtime+LT_StdDev^2*Avg_Dmd^2)*Std_Cost*Inv_Cost+IF(365/BP$3+Safety_Stock/Avg_Dmd&gt;Plan_Shelf,(365/BP$3+Safety_Stock/Avg_Dmd-Plan_Shelf)*Avg_Dmd*Std_Cost*BP$3,0)+Avg_Dmd*365/BP$3/2*Std_Cost*Inv_Cost+BP$3*Setup</f>
        <v>28418.896054899469</v>
      </c>
      <c r="BQ31" s="12">
        <f>(Sell_Price-Std_Cost)*(1-$D31)*Lost_Sale_Fact*Avg_Dmd*365+NORMSINV($D31)*SQRT(Dmd_StdDev^2*Leadtime+LT_StdDev^2*Avg_Dmd^2)*Std_Cost*Inv_Cost+IF(365/BQ$3+Safety_Stock/Avg_Dmd&gt;Plan_Shelf,(365/BQ$3+Safety_Stock/Avg_Dmd-Plan_Shelf)*Avg_Dmd*Std_Cost*BQ$3,0)+Avg_Dmd*365/BQ$3/2*Std_Cost*Inv_Cost+BQ$3*Setup</f>
        <v>28519.761439514852</v>
      </c>
      <c r="BR31" s="12">
        <f>(Sell_Price-Std_Cost)*(1-$D31)*Lost_Sale_Fact*Avg_Dmd*365+NORMSINV($D31)*SQRT(Dmd_StdDev^2*Leadtime+LT_StdDev^2*Avg_Dmd^2)*Std_Cost*Inv_Cost+IF(365/BR$3+Safety_Stock/Avg_Dmd&gt;Plan_Shelf,(365/BR$3+Safety_Stock/Avg_Dmd-Plan_Shelf)*Avg_Dmd*Std_Cost*BR$3,0)+Avg_Dmd*365/BR$3/2*Std_Cost*Inv_Cost+BR$3*Setup</f>
        <v>28622.115751869165</v>
      </c>
      <c r="BS31" s="12">
        <f>(Sell_Price-Std_Cost)*(1-$D31)*Lost_Sale_Fact*Avg_Dmd*365+NORMSINV($D31)*SQRT(Dmd_StdDev^2*Leadtime+LT_StdDev^2*Avg_Dmd^2)*Std_Cost*Inv_Cost+IF(365/BS$3+Safety_Stock/Avg_Dmd&gt;Plan_Shelf,(365/BS$3+Safety_Stock/Avg_Dmd-Plan_Shelf)*Avg_Dmd*Std_Cost*BS$3,0)+Avg_Dmd*365/BS$3/2*Std_Cost*Inv_Cost+BS$3*Setup</f>
        <v>28725.892323556185</v>
      </c>
      <c r="BT31" s="12">
        <f>(Sell_Price-Std_Cost)*(1-$D31)*Lost_Sale_Fact*Avg_Dmd*365+NORMSINV($D31)*SQRT(Dmd_StdDev^2*Leadtime+LT_StdDev^2*Avg_Dmd^2)*Std_Cost*Inv_Cost+IF(365/BT$3+Safety_Stock/Avg_Dmd&gt;Plan_Shelf,(365/BT$3+Safety_Stock/Avg_Dmd-Plan_Shelf)*Avg_Dmd*Std_Cost*BT$3,0)+Avg_Dmd*365/BT$3/2*Std_Cost*Inv_Cost+BT$3*Setup</f>
        <v>28831.028407840644</v>
      </c>
      <c r="BU31" s="12">
        <f>(Sell_Price-Std_Cost)*(1-$D31)*Lost_Sale_Fact*Avg_Dmd*365+NORMSINV($D31)*SQRT(Dmd_StdDev^2*Leadtime+LT_StdDev^2*Avg_Dmd^2)*Std_Cost*Inv_Cost+IF(365/BU$3+Safety_Stock/Avg_Dmd&gt;Plan_Shelf,(365/BU$3+Safety_Stock/Avg_Dmd-Plan_Shelf)*Avg_Dmd*Std_Cost*BU$3,0)+Avg_Dmd*365/BU$3/2*Std_Cost*Inv_Cost+BU$3*Setup</f>
        <v>28937.464895479177</v>
      </c>
      <c r="BV31" s="12">
        <f>(Sell_Price-Std_Cost)*(1-$D31)*Lost_Sale_Fact*Avg_Dmd*365+NORMSINV($D31)*SQRT(Dmd_StdDev^2*Leadtime+LT_StdDev^2*Avg_Dmd^2)*Std_Cost*Inv_Cost+IF(365/BV$3+Safety_Stock/Avg_Dmd&gt;Plan_Shelf,(365/BV$3+Safety_Stock/Avg_Dmd-Plan_Shelf)*Avg_Dmd*Std_Cost*BV$3,0)+Avg_Dmd*365/BV$3/2*Std_Cost*Inv_Cost+BV$3*Setup</f>
        <v>29045.146054899469</v>
      </c>
      <c r="BW31" s="12">
        <f>(Sell_Price-Std_Cost)*(1-$D31)*Lost_Sale_Fact*Avg_Dmd*365+NORMSINV($D31)*SQRT(Dmd_StdDev^2*Leadtime+LT_StdDev^2*Avg_Dmd^2)*Std_Cost*Inv_Cost+IF(365/BW$3+Safety_Stock/Avg_Dmd&gt;Plan_Shelf,(365/BW$3+Safety_Stock/Avg_Dmd-Plan_Shelf)*Avg_Dmd*Std_Cost*BW$3,0)+Avg_Dmd*365/BW$3/2*Std_Cost*Inv_Cost+BW$3*Setup</f>
        <v>29154.019294336089</v>
      </c>
      <c r="BX31" s="12">
        <f>(Sell_Price-Std_Cost)*(1-$D31)*Lost_Sale_Fact*Avg_Dmd*365+NORMSINV($D31)*SQRT(Dmd_StdDev^2*Leadtime+LT_StdDev^2*Avg_Dmd^2)*Std_Cost*Inv_Cost+IF(365/BX$3+Safety_Stock/Avg_Dmd&gt;Plan_Shelf,(365/BX$3+Safety_Stock/Avg_Dmd-Plan_Shelf)*Avg_Dmd*Std_Cost*BX$3,0)+Avg_Dmd*365/BX$3/2*Std_Cost*Inv_Cost+BX$3*Setup</f>
        <v>29264.034943788356</v>
      </c>
      <c r="BY31" s="12">
        <f>(Sell_Price-Std_Cost)*(1-$D31)*Lost_Sale_Fact*Avg_Dmd*365+NORMSINV($D31)*SQRT(Dmd_StdDev^2*Leadtime+LT_StdDev^2*Avg_Dmd^2)*Std_Cost*Inv_Cost+IF(365/BY$3+Safety_Stock/Avg_Dmd&gt;Plan_Shelf,(365/BY$3+Safety_Stock/Avg_Dmd-Plan_Shelf)*Avg_Dmd*Std_Cost*BY$3,0)+Avg_Dmd*365/BY$3/2*Std_Cost*Inv_Cost+BY$3*Setup</f>
        <v>29375.146054899469</v>
      </c>
      <c r="BZ31" s="12">
        <f>(Sell_Price-Std_Cost)*(1-$D31)*Lost_Sale_Fact*Avg_Dmd*365+NORMSINV($D31)*SQRT(Dmd_StdDev^2*Leadtime+LT_StdDev^2*Avg_Dmd^2)*Std_Cost*Inv_Cost+IF(365/BZ$3+Safety_Stock/Avg_Dmd&gt;Plan_Shelf,(365/BZ$3+Safety_Stock/Avg_Dmd-Plan_Shelf)*Avg_Dmd*Std_Cost*BZ$3,0)+Avg_Dmd*365/BZ$3/2*Std_Cost*Inv_Cost+BZ$3*Setup</f>
        <v>29487.308217061633</v>
      </c>
      <c r="CA31" s="12">
        <f>(Sell_Price-Std_Cost)*(1-$D31)*Lost_Sale_Fact*Avg_Dmd*365+NORMSINV($D31)*SQRT(Dmd_StdDev^2*Leadtime+LT_StdDev^2*Avg_Dmd^2)*Std_Cost*Inv_Cost+IF(365/CA$3+Safety_Stock/Avg_Dmd&gt;Plan_Shelf,(365/CA$3+Safety_Stock/Avg_Dmd-Plan_Shelf)*Avg_Dmd*Std_Cost*CA$3,0)+Avg_Dmd*365/CA$3/2*Std_Cost*Inv_Cost+CA$3*Setup</f>
        <v>29600.479388232801</v>
      </c>
      <c r="CB31" s="12">
        <f>(Sell_Price-Std_Cost)*(1-$D31)*Lost_Sale_Fact*Avg_Dmd*365+NORMSINV($D31)*SQRT(Dmd_StdDev^2*Leadtime+LT_StdDev^2*Avg_Dmd^2)*Std_Cost*Inv_Cost+IF(365/CB$3+Safety_Stock/Avg_Dmd&gt;Plan_Shelf,(365/CB$3+Safety_Stock/Avg_Dmd-Plan_Shelf)*Avg_Dmd*Std_Cost*CB$3,0)+Avg_Dmd*365/CB$3/2*Std_Cost*Inv_Cost+CB$3*Setup</f>
        <v>29714.619739109996</v>
      </c>
      <c r="CC31" s="12">
        <f>(Sell_Price-Std_Cost)*(1-$D31)*Lost_Sale_Fact*Avg_Dmd*365+NORMSINV($D31)*SQRT(Dmd_StdDev^2*Leadtime+LT_StdDev^2*Avg_Dmd^2)*Std_Cost*Inv_Cost+IF(365/CC$3+Safety_Stock/Avg_Dmd&gt;Plan_Shelf,(365/CC$3+Safety_Stock/Avg_Dmd-Plan_Shelf)*Avg_Dmd*Std_Cost*CC$3,0)+Avg_Dmd*365/CC$3/2*Std_Cost*Inv_Cost+CC$3*Setup</f>
        <v>29829.691509444925</v>
      </c>
      <c r="CD31" s="12">
        <f>(Sell_Price-Std_Cost)*(1-$D31)*Lost_Sale_Fact*Avg_Dmd*365+NORMSINV($D31)*SQRT(Dmd_StdDev^2*Leadtime+LT_StdDev^2*Avg_Dmd^2)*Std_Cost*Inv_Cost+IF(365/CD$3+Safety_Stock/Avg_Dmd&gt;Plan_Shelf,(365/CD$3+Safety_Stock/Avg_Dmd-Plan_Shelf)*Avg_Dmd*Std_Cost*CD$3,0)+Avg_Dmd*365/CD$3/2*Std_Cost*Inv_Cost+CD$3*Setup</f>
        <v>29945.658875412289</v>
      </c>
      <c r="CE31" s="12">
        <f>(Sell_Price-Std_Cost)*(1-$D31)*Lost_Sale_Fact*Avg_Dmd*365+NORMSINV($D31)*SQRT(Dmd_StdDev^2*Leadtime+LT_StdDev^2*Avg_Dmd^2)*Std_Cost*Inv_Cost+IF(365/CE$3+Safety_Stock/Avg_Dmd&gt;Plan_Shelf,(365/CE$3+Safety_Stock/Avg_Dmd-Plan_Shelf)*Avg_Dmd*Std_Cost*CE$3,0)+Avg_Dmd*365/CE$3/2*Std_Cost*Inv_Cost+CE$3*Setup</f>
        <v>30062.487827051369</v>
      </c>
      <c r="CF31" s="12">
        <f>(Sell_Price-Std_Cost)*(1-$D31)*Lost_Sale_Fact*Avg_Dmd*365+NORMSINV($D31)*SQRT(Dmd_StdDev^2*Leadtime+LT_StdDev^2*Avg_Dmd^2)*Std_Cost*Inv_Cost+IF(365/CF$3+Safety_Stock/Avg_Dmd&gt;Plan_Shelf,(365/CF$3+Safety_Stock/Avg_Dmd-Plan_Shelf)*Avg_Dmd*Std_Cost*CF$3,0)+Avg_Dmd*365/CF$3/2*Std_Cost*Inv_Cost+CF$3*Setup</f>
        <v>30180.146054899469</v>
      </c>
      <c r="CG31" s="12">
        <f>(Sell_Price-Std_Cost)*(1-$D31)*Lost_Sale_Fact*Avg_Dmd*365+NORMSINV($D31)*SQRT(Dmd_StdDev^2*Leadtime+LT_StdDev^2*Avg_Dmd^2)*Std_Cost*Inv_Cost+IF(365/CG$3+Safety_Stock/Avg_Dmd&gt;Plan_Shelf,(365/CG$3+Safety_Stock/Avg_Dmd-Plan_Shelf)*Avg_Dmd*Std_Cost*CG$3,0)+Avg_Dmd*365/CG$3/2*Std_Cost*Inv_Cost+CG$3*Setup</f>
        <v>30298.602845022924</v>
      </c>
      <c r="CH31" s="12">
        <f>(Sell_Price-Std_Cost)*(1-$D31)*Lost_Sale_Fact*Avg_Dmd*365+NORMSINV($D31)*SQRT(Dmd_StdDev^2*Leadtime+LT_StdDev^2*Avg_Dmd^2)*Std_Cost*Inv_Cost+IF(365/CH$3+Safety_Stock/Avg_Dmd&gt;Plan_Shelf,(365/CH$3+Safety_Stock/Avg_Dmd-Plan_Shelf)*Avg_Dmd*Std_Cost*CH$3,0)+Avg_Dmd*365/CH$3/2*Std_Cost*Inv_Cost+CH$3*Setup</f>
        <v>30417.828981728737</v>
      </c>
      <c r="CI31" s="12">
        <f>(Sell_Price-Std_Cost)*(1-$D31)*Lost_Sale_Fact*Avg_Dmd*365+NORMSINV($D31)*SQRT(Dmd_StdDev^2*Leadtime+LT_StdDev^2*Avg_Dmd^2)*Std_Cost*Inv_Cost+IF(365/CI$3+Safety_Stock/Avg_Dmd&gt;Plan_Shelf,(365/CI$3+Safety_Stock/Avg_Dmd-Plan_Shelf)*Avg_Dmd*Std_Cost*CI$3,0)+Avg_Dmd*365/CI$3/2*Std_Cost*Inv_Cost+CI$3*Setup</f>
        <v>30537.796657309107</v>
      </c>
      <c r="CJ31" s="12">
        <f>(Sell_Price-Std_Cost)*(1-$D31)*Lost_Sale_Fact*Avg_Dmd*365+NORMSINV($D31)*SQRT(Dmd_StdDev^2*Leadtime+LT_StdDev^2*Avg_Dmd^2)*Std_Cost*Inv_Cost+IF(365/CJ$3+Safety_Stock/Avg_Dmd&gt;Plan_Shelf,(365/CJ$3+Safety_Stock/Avg_Dmd-Plan_Shelf)*Avg_Dmd*Std_Cost*CJ$3,0)+Avg_Dmd*365/CJ$3/2*Std_Cost*Inv_Cost+CJ$3*Setup</f>
        <v>30658.479388232801</v>
      </c>
      <c r="CK31" s="12">
        <f>(Sell_Price-Std_Cost)*(1-$D31)*Lost_Sale_Fact*Avg_Dmd*365+NORMSINV($D31)*SQRT(Dmd_StdDev^2*Leadtime+LT_StdDev^2*Avg_Dmd^2)*Std_Cost*Inv_Cost+IF(365/CK$3+Safety_Stock/Avg_Dmd&gt;Plan_Shelf,(365/CK$3+Safety_Stock/Avg_Dmd-Plan_Shelf)*Avg_Dmd*Std_Cost*CK$3,0)+Avg_Dmd*365/CK$3/2*Std_Cost*Inv_Cost+CK$3*Setup</f>
        <v>30779.85193725241</v>
      </c>
      <c r="CL31" s="12">
        <f>(Sell_Price-Std_Cost)*(1-$D31)*Lost_Sale_Fact*Avg_Dmd*365+NORMSINV($D31)*SQRT(Dmd_StdDev^2*Leadtime+LT_StdDev^2*Avg_Dmd^2)*Std_Cost*Inv_Cost+IF(365/CL$3+Safety_Stock/Avg_Dmd&gt;Plan_Shelf,(365/CL$3+Safety_Stock/Avg_Dmd-Plan_Shelf)*Avg_Dmd*Std_Cost*CL$3,0)+Avg_Dmd*365/CL$3/2*Std_Cost*Inv_Cost+CL$3*Setup</f>
        <v>30901.890240945981</v>
      </c>
      <c r="CM31" s="12">
        <f>(Sell_Price-Std_Cost)*(1-$D31)*Lost_Sale_Fact*Avg_Dmd*365+NORMSINV($D31)*SQRT(Dmd_StdDev^2*Leadtime+LT_StdDev^2*Avg_Dmd^2)*Std_Cost*Inv_Cost+IF(365/CM$3+Safety_Stock/Avg_Dmd&gt;Plan_Shelf,(365/CM$3+Safety_Stock/Avg_Dmd-Plan_Shelf)*Avg_Dmd*Std_Cost*CM$3,0)+Avg_Dmd*365/CM$3/2*Std_Cost*Inv_Cost+CM$3*Setup</f>
        <v>31024.571342255789</v>
      </c>
      <c r="CN31" s="12">
        <f>(Sell_Price-Std_Cost)*(1-$D31)*Lost_Sale_Fact*Avg_Dmd*365+NORMSINV($D31)*SQRT(Dmd_StdDev^2*Leadtime+LT_StdDev^2*Avg_Dmd^2)*Std_Cost*Inv_Cost+IF(365/CN$3+Safety_Stock/Avg_Dmd&gt;Plan_Shelf,(365/CN$3+Safety_Stock/Avg_Dmd-Plan_Shelf)*Avg_Dmd*Std_Cost*CN$3,0)+Avg_Dmd*365/CN$3/2*Std_Cost*Inv_Cost+CN$3*Setup</f>
        <v>31147.873327626741</v>
      </c>
      <c r="CO31" s="12">
        <f>(Sell_Price-Std_Cost)*(1-$D31)*Lost_Sale_Fact*Avg_Dmd*365+NORMSINV($D31)*SQRT(Dmd_StdDev^2*Leadtime+LT_StdDev^2*Avg_Dmd^2)*Std_Cost*Inv_Cost+IF(365/CO$3+Safety_Stock/Avg_Dmd&gt;Plan_Shelf,(365/CO$3+Safety_Stock/Avg_Dmd-Plan_Shelf)*Avg_Dmd*Std_Cost*CO$3,0)+Avg_Dmd*365/CO$3/2*Std_Cost*Inv_Cost+CO$3*Setup</f>
        <v>31271.775268382615</v>
      </c>
      <c r="CP31" s="12">
        <f>(Sell_Price-Std_Cost)*(1-$D31)*Lost_Sale_Fact*Avg_Dmd*365+NORMSINV($D31)*SQRT(Dmd_StdDev^2*Leadtime+LT_StdDev^2*Avg_Dmd^2)*Std_Cost*Inv_Cost+IF(365/CP$3+Safety_Stock/Avg_Dmd&gt;Plan_Shelf,(365/CP$3+Safety_Stock/Avg_Dmd-Plan_Shelf)*Avg_Dmd*Std_Cost*CP$3,0)+Avg_Dmd*365/CP$3/2*Std_Cost*Inv_Cost+CP$3*Setup</f>
        <v>31396.257166010579</v>
      </c>
      <c r="CQ31" s="12">
        <f>(Sell_Price-Std_Cost)*(1-$D31)*Lost_Sale_Fact*Avg_Dmd*365+NORMSINV($D31)*SQRT(Dmd_StdDev^2*Leadtime+LT_StdDev^2*Avg_Dmd^2)*Std_Cost*Inv_Cost+IF(365/CQ$3+Safety_Stock/Avg_Dmd&gt;Plan_Shelf,(365/CQ$3+Safety_Stock/Avg_Dmd-Plan_Shelf)*Avg_Dmd*Std_Cost*CQ$3,0)+Avg_Dmd*365/CQ$3/2*Std_Cost*Inv_Cost+CQ$3*Setup</f>
        <v>31521.299901053317</v>
      </c>
      <c r="CR31" s="12">
        <f>(Sell_Price-Std_Cost)*(1-$D31)*Lost_Sale_Fact*Avg_Dmd*365+NORMSINV($D31)*SQRT(Dmd_StdDev^2*Leadtime+LT_StdDev^2*Avg_Dmd^2)*Std_Cost*Inv_Cost+IF(365/CR$3+Safety_Stock/Avg_Dmd&gt;Plan_Shelf,(365/CR$3+Safety_Stock/Avg_Dmd-Plan_Shelf)*Avg_Dmd*Std_Cost*CR$3,0)+Avg_Dmd*365/CR$3/2*Std_Cost*Inv_Cost+CR$3*Setup</f>
        <v>31646.885185334253</v>
      </c>
      <c r="CS31" s="12">
        <f>(Sell_Price-Std_Cost)*(1-$D31)*Lost_Sale_Fact*Avg_Dmd*365+NORMSINV($D31)*SQRT(Dmd_StdDev^2*Leadtime+LT_StdDev^2*Avg_Dmd^2)*Std_Cost*Inv_Cost+IF(365/CS$3+Safety_Stock/Avg_Dmd&gt;Plan_Shelf,(365/CS$3+Safety_Stock/Avg_Dmd-Plan_Shelf)*Avg_Dmd*Std_Cost*CS$3,0)+Avg_Dmd*365/CS$3/2*Std_Cost*Inv_Cost+CS$3*Setup</f>
        <v>31772.995517265059</v>
      </c>
      <c r="CT31" s="12">
        <f>(Sell_Price-Std_Cost)*(1-$D31)*Lost_Sale_Fact*Avg_Dmd*365+NORMSINV($D31)*SQRT(Dmd_StdDev^2*Leadtime+LT_StdDev^2*Avg_Dmd^2)*Std_Cost*Inv_Cost+IF(365/CT$3+Safety_Stock/Avg_Dmd&gt;Plan_Shelf,(365/CT$3+Safety_Stock/Avg_Dmd-Plan_Shelf)*Avg_Dmd*Std_Cost*CT$3,0)+Avg_Dmd*365/CT$3/2*Std_Cost*Inv_Cost+CT$3*Setup</f>
        <v>31899.614140005851</v>
      </c>
      <c r="CU31" s="12">
        <f>(Sell_Price-Std_Cost)*(1-$D31)*Lost_Sale_Fact*Avg_Dmd*365+NORMSINV($D31)*SQRT(Dmd_StdDev^2*Leadtime+LT_StdDev^2*Avg_Dmd^2)*Std_Cost*Inv_Cost+IF(365/CU$3+Safety_Stock/Avg_Dmd&gt;Plan_Shelf,(365/CU$3+Safety_Stock/Avg_Dmd-Plan_Shelf)*Avg_Dmd*Std_Cost*CU$3,0)+Avg_Dmd*365/CU$3/2*Std_Cost*Inv_Cost+CU$3*Setup</f>
        <v>32026.725002267889</v>
      </c>
      <c r="CV31" s="12">
        <f>(Sell_Price-Std_Cost)*(1-$D31)*Lost_Sale_Fact*Avg_Dmd*365+NORMSINV($D31)*SQRT(Dmd_StdDev^2*Leadtime+LT_StdDev^2*Avg_Dmd^2)*Std_Cost*Inv_Cost+IF(365/CV$3+Safety_Stock/Avg_Dmd&gt;Plan_Shelf,(365/CV$3+Safety_Stock/Avg_Dmd-Plan_Shelf)*Avg_Dmd*Std_Cost*CV$3,0)+Avg_Dmd*365/CV$3/2*Std_Cost*Inv_Cost+CV$3*Setup</f>
        <v>32154.312721566137</v>
      </c>
      <c r="CW31" s="12">
        <f>(Sell_Price-Std_Cost)*(1-$D31)*Lost_Sale_Fact*Avg_Dmd*365+NORMSINV($D31)*SQRT(Dmd_StdDev^2*Leadtime+LT_StdDev^2*Avg_Dmd^2)*Std_Cost*Inv_Cost+IF(365/CW$3+Safety_Stock/Avg_Dmd&gt;Plan_Shelf,(365/CW$3+Safety_Stock/Avg_Dmd-Plan_Shelf)*Avg_Dmd*Std_Cost*CW$3,0)+Avg_Dmd*365/CW$3/2*Std_Cost*Inv_Cost+CW$3*Setup</f>
        <v>32282.36254974483</v>
      </c>
      <c r="CX31" s="12">
        <f>(Sell_Price-Std_Cost)*(1-$D31)*Lost_Sale_Fact*Avg_Dmd*365+NORMSINV($D31)*SQRT(Dmd_StdDev^2*Leadtime+LT_StdDev^2*Avg_Dmd^2)*Std_Cost*Inv_Cost+IF(365/CX$3+Safety_Stock/Avg_Dmd&gt;Plan_Shelf,(365/CX$3+Safety_Stock/Avg_Dmd-Plan_Shelf)*Avg_Dmd*Std_Cost*CX$3,0)+Avg_Dmd*365/CX$3/2*Std_Cost*Inv_Cost+CX$3*Setup</f>
        <v>32410.860340613755</v>
      </c>
      <c r="CY31" s="12">
        <f>(Sell_Price-Std_Cost)*(1-$D31)*Lost_Sale_Fact*Avg_Dmd*365+NORMSINV($D31)*SQRT(Dmd_StdDev^2*Leadtime+LT_StdDev^2*Avg_Dmd^2)*Std_Cost*Inv_Cost+IF(365/CY$3+Safety_Stock/Avg_Dmd&gt;Plan_Shelf,(365/CY$3+Safety_Stock/Avg_Dmd-Plan_Shelf)*Avg_Dmd*Std_Cost*CY$3,0)+Avg_Dmd*365/CY$3/2*Std_Cost*Inv_Cost+CY$3*Setup</f>
        <v>32539.792519545932</v>
      </c>
      <c r="CZ31" s="12">
        <f>(Sell_Price-Std_Cost)*(1-$D31)*Lost_Sale_Fact*Avg_Dmd*365+NORMSINV($D31)*SQRT(Dmd_StdDev^2*Leadtime+LT_StdDev^2*Avg_Dmd^2)*Std_Cost*Inv_Cost+IF(365/CZ$3+Safety_Stock/Avg_Dmd&gt;Plan_Shelf,(365/CZ$3+Safety_Stock/Avg_Dmd-Plan_Shelf)*Avg_Dmd*Std_Cost*CZ$3,0)+Avg_Dmd*365/CZ$3/2*Std_Cost*Inv_Cost+CZ$3*Setup</f>
        <v>32669.146054899469</v>
      </c>
      <c r="DA31" s="28">
        <f t="shared" si="0"/>
        <v>26699.470379223792</v>
      </c>
      <c r="DB31" s="43">
        <f t="shared" si="1"/>
        <v>0.97199999999999998</v>
      </c>
    </row>
    <row r="32" spans="1:108" ht="14.1" customHeight="1" x14ac:dyDescent="0.25">
      <c r="A32" s="53"/>
      <c r="B32" s="51"/>
      <c r="C32" s="51"/>
      <c r="D32" s="9">
        <v>0.97099999999999997</v>
      </c>
      <c r="E32" s="12">
        <f>(Sell_Price-Std_Cost)*(1-$D32)*Lost_Sale_Fact*Avg_Dmd*365+NORMSINV($D32)*SQRT(Dmd_StdDev^2*Leadtime+LT_StdDev^2*Avg_Dmd^2)*Std_Cost*Inv_Cost+IF(365/E$3+Safety_Stock/Avg_Dmd&gt;Plan_Shelf,(365/E$3+Safety_Stock/Avg_Dmd-Plan_Shelf)*Avg_Dmd*Std_Cost*E$3,0)+Avg_Dmd*365/E$3/2*Std_Cost*Inv_Cost+E$3*Setup</f>
        <v>1327053.1893526551</v>
      </c>
      <c r="F32" s="12">
        <f>(Sell_Price-Std_Cost)*(1-$D32)*Lost_Sale_Fact*Avg_Dmd*365+NORMSINV($D32)*SQRT(Dmd_StdDev^2*Leadtime+LT_StdDev^2*Avg_Dmd^2)*Std_Cost*Inv_Cost+IF(365/F$3+Safety_Stock/Avg_Dmd&gt;Plan_Shelf,(365/F$3+Safety_Stock/Avg_Dmd-Plan_Shelf)*Avg_Dmd*Std_Cost*F$3,0)+Avg_Dmd*365/F$3/2*Std_Cost*Inv_Cost+F$3*Setup</f>
        <v>1163899.3521866475</v>
      </c>
      <c r="G32" s="12">
        <f>(Sell_Price-Std_Cost)*(1-$D32)*Lost_Sale_Fact*Avg_Dmd*365+NORMSINV($D32)*SQRT(Dmd_StdDev^2*Leadtime+LT_StdDev^2*Avg_Dmd^2)*Std_Cost*Inv_Cost+IF(365/G$3+Safety_Stock/Avg_Dmd&gt;Plan_Shelf,(365/G$3+Safety_Stock/Avg_Dmd-Plan_Shelf)*Avg_Dmd*Std_Cost*G$3,0)+Avg_Dmd*365/G$3/2*Std_Cost*Inv_Cost+G$3*Setup</f>
        <v>1068878.8483539734</v>
      </c>
      <c r="H32" s="12">
        <f>(Sell_Price-Std_Cost)*(1-$D32)*Lost_Sale_Fact*Avg_Dmd*365+NORMSINV($D32)*SQRT(Dmd_StdDev^2*Leadtime+LT_StdDev^2*Avg_Dmd^2)*Std_Cost*Inv_Cost+IF(365/H$3+Safety_Stock/Avg_Dmd&gt;Plan_Shelf,(365/H$3+Safety_Stock/Avg_Dmd-Plan_Shelf)*Avg_Dmd*Std_Cost*H$3,0)+Avg_Dmd*365/H$3/2*Std_Cost*Inv_Cost+H$3*Setup</f>
        <v>990891.67785463249</v>
      </c>
      <c r="I32" s="12">
        <f>(Sell_Price-Std_Cost)*(1-$D32)*Lost_Sale_Fact*Avg_Dmd*365+NORMSINV($D32)*SQRT(Dmd_StdDev^2*Leadtime+LT_StdDev^2*Avg_Dmd^2)*Std_Cost*Inv_Cost+IF(365/I$3+Safety_Stock/Avg_Dmd&gt;Plan_Shelf,(365/I$3+Safety_Stock/Avg_Dmd-Plan_Shelf)*Avg_Dmd*Std_Cost*I$3,0)+Avg_Dmd*365/I$3/2*Std_Cost*Inv_Cost+I$3*Setup</f>
        <v>919717.84068862488</v>
      </c>
      <c r="J32" s="12">
        <f>(Sell_Price-Std_Cost)*(1-$D32)*Lost_Sale_Fact*Avg_Dmd*365+NORMSINV($D32)*SQRT(Dmd_StdDev^2*Leadtime+LT_StdDev^2*Avg_Dmd^2)*Std_Cost*Inv_Cost+IF(365/J$3+Safety_Stock/Avg_Dmd&gt;Plan_Shelf,(365/J$3+Safety_Stock/Avg_Dmd-Plan_Shelf)*Avg_Dmd*Std_Cost*J$3,0)+Avg_Dmd*365/J$3/2*Std_Cost*Inv_Cost+J$3*Setup</f>
        <v>851950.6701892839</v>
      </c>
      <c r="K32" s="12">
        <f>(Sell_Price-Std_Cost)*(1-$D32)*Lost_Sale_Fact*Avg_Dmd*365+NORMSINV($D32)*SQRT(Dmd_StdDev^2*Leadtime+LT_StdDev^2*Avg_Dmd^2)*Std_Cost*Inv_Cost+IF(365/K$3+Safety_Stock/Avg_Dmd&gt;Plan_Shelf,(365/K$3+Safety_Stock/Avg_Dmd-Plan_Shelf)*Avg_Dmd*Std_Cost*K$3,0)+Avg_Dmd*365/K$3/2*Std_Cost*Inv_Cost+K$3*Setup</f>
        <v>786130.16635660978</v>
      </c>
      <c r="L32" s="12">
        <f>(Sell_Price-Std_Cost)*(1-$D32)*Lost_Sale_Fact*Avg_Dmd*365+NORMSINV($D32)*SQRT(Dmd_StdDev^2*Leadtime+LT_StdDev^2*Avg_Dmd^2)*Std_Cost*Inv_Cost+IF(365/L$3+Safety_Stock/Avg_Dmd&gt;Plan_Shelf,(365/L$3+Safety_Stock/Avg_Dmd-Plan_Shelf)*Avg_Dmd*Std_Cost*L$3,0)+Avg_Dmd*365/L$3/2*Std_Cost*Inv_Cost+L$3*Setup</f>
        <v>721526.32919060218</v>
      </c>
      <c r="M32" s="12">
        <f>(Sell_Price-Std_Cost)*(1-$D32)*Lost_Sale_Fact*Avg_Dmd*365+NORMSINV($D32)*SQRT(Dmd_StdDev^2*Leadtime+LT_StdDev^2*Avg_Dmd^2)*Std_Cost*Inv_Cost+IF(365/M$3+Safety_Stock/Avg_Dmd&gt;Plan_Shelf,(365/M$3+Safety_Stock/Avg_Dmd-Plan_Shelf)*Avg_Dmd*Std_Cost*M$3,0)+Avg_Dmd*365/M$3/2*Std_Cost*Inv_Cost+M$3*Setup</f>
        <v>657733.60313570581</v>
      </c>
      <c r="N32" s="12">
        <f>(Sell_Price-Std_Cost)*(1-$D32)*Lost_Sale_Fact*Avg_Dmd*365+NORMSINV($D32)*SQRT(Dmd_StdDev^2*Leadtime+LT_StdDev^2*Avg_Dmd^2)*Std_Cost*Inv_Cost+IF(365/N$3+Safety_Stock/Avg_Dmd&gt;Plan_Shelf,(365/N$3+Safety_Stock/Avg_Dmd-Plan_Shelf)*Avg_Dmd*Std_Cost*N$3,0)+Avg_Dmd*365/N$3/2*Std_Cost*Inv_Cost+N$3*Setup</f>
        <v>594508.65485858708</v>
      </c>
      <c r="O32" s="12">
        <f>(Sell_Price-Std_Cost)*(1-$D32)*Lost_Sale_Fact*Avg_Dmd*365+NORMSINV($D32)*SQRT(Dmd_StdDev^2*Leadtime+LT_StdDev^2*Avg_Dmd^2)*Std_Cost*Inv_Cost+IF(365/O$3+Safety_Stock/Avg_Dmd&gt;Plan_Shelf,(365/O$3+Safety_Stock/Avg_Dmd-Plan_Shelf)*Avg_Dmd*Std_Cost*O$3,0)+Avg_Dmd*365/O$3/2*Std_Cost*Inv_Cost+O$3*Setup</f>
        <v>531696.63587439759</v>
      </c>
      <c r="P32" s="12">
        <f>(Sell_Price-Std_Cost)*(1-$D32)*Lost_Sale_Fact*Avg_Dmd*365+NORMSINV($D32)*SQRT(Dmd_StdDev^2*Leadtime+LT_StdDev^2*Avg_Dmd^2)*Std_Cost*Inv_Cost+IF(365/P$3+Safety_Stock/Avg_Dmd&gt;Plan_Shelf,(365/P$3+Safety_Stock/Avg_Dmd-Plan_Shelf)*Avg_Dmd*Std_Cost*P$3,0)+Avg_Dmd*365/P$3/2*Std_Cost*Inv_Cost+P$3*Setup</f>
        <v>469194.31385990541</v>
      </c>
      <c r="Q32" s="12">
        <f>(Sell_Price-Std_Cost)*(1-$D32)*Lost_Sale_Fact*Avg_Dmd*365+NORMSINV($D32)*SQRT(Dmd_StdDev^2*Leadtime+LT_StdDev^2*Avg_Dmd^2)*Std_Cost*Inv_Cost+IF(365/Q$3+Safety_Stock/Avg_Dmd&gt;Plan_Shelf,(365/Q$3+Safety_Stock/Avg_Dmd-Plan_Shelf)*Avg_Dmd*Std_Cost*Q$3,0)+Avg_Dmd*365/Q$3/2*Std_Cost*Inv_Cost+Q$3*Setup</f>
        <v>406930.22028364142</v>
      </c>
      <c r="R32" s="12">
        <f>(Sell_Price-Std_Cost)*(1-$D32)*Lost_Sale_Fact*Avg_Dmd*365+NORMSINV($D32)*SQRT(Dmd_StdDev^2*Leadtime+LT_StdDev^2*Avg_Dmd^2)*Std_Cost*Inv_Cost+IF(365/R$3+Safety_Stock/Avg_Dmd&gt;Plan_Shelf,(365/R$3+Safety_Stock/Avg_Dmd-Plan_Shelf)*Avg_Dmd*Std_Cost*R$3,0)+Avg_Dmd*365/R$3/2*Std_Cost*Inv_Cost+R$3*Setup</f>
        <v>344853.30619455699</v>
      </c>
      <c r="S32" s="12">
        <f>(Sell_Price-Std_Cost)*(1-$D32)*Lost_Sale_Fact*Avg_Dmd*365+NORMSINV($D32)*SQRT(Dmd_StdDev^2*Leadtime+LT_StdDev^2*Avg_Dmd^2)*Std_Cost*Inv_Cost+IF(365/S$3+Safety_Stock/Avg_Dmd&gt;Plan_Shelf,(365/S$3+Safety_Stock/Avg_Dmd-Plan_Shelf)*Avg_Dmd*Std_Cost*S$3,0)+Avg_Dmd*365/S$3/2*Std_Cost*Inv_Cost+S$3*Setup</f>
        <v>282926.13569521595</v>
      </c>
      <c r="T32" s="12">
        <f>(Sell_Price-Std_Cost)*(1-$D32)*Lost_Sale_Fact*Avg_Dmd*365+NORMSINV($D32)*SQRT(Dmd_StdDev^2*Leadtime+LT_StdDev^2*Avg_Dmd^2)*Std_Cost*Inv_Cost+IF(365/T$3+Safety_Stock/Avg_Dmd&gt;Plan_Shelf,(365/T$3+Safety_Stock/Avg_Dmd-Plan_Shelf)*Avg_Dmd*Std_Cost*T$3,0)+Avg_Dmd*365/T$3/2*Std_Cost*Inv_Cost+T$3*Setup</f>
        <v>221120.63186254166</v>
      </c>
      <c r="U32" s="12">
        <f>(Sell_Price-Std_Cost)*(1-$D32)*Lost_Sale_Fact*Avg_Dmd*365+NORMSINV($D32)*SQRT(Dmd_StdDev^2*Leadtime+LT_StdDev^2*Avg_Dmd^2)*Std_Cost*Inv_Cost+IF(365/U$3+Safety_Stock/Avg_Dmd&gt;Plan_Shelf,(365/U$3+Safety_Stock/Avg_Dmd-Plan_Shelf)*Avg_Dmd*Std_Cost*U$3,0)+Avg_Dmd*365/U$3/2*Std_Cost*Inv_Cost+U$3*Setup</f>
        <v>159415.32410829869</v>
      </c>
      <c r="V32" s="12">
        <f>(Sell_Price-Std_Cost)*(1-$D32)*Lost_Sale_Fact*Avg_Dmd*365+NORMSINV($D32)*SQRT(Dmd_StdDev^2*Leadtime+LT_StdDev^2*Avg_Dmd^2)*Std_Cost*Inv_Cost+IF(365/V$3+Safety_Stock/Avg_Dmd&gt;Plan_Shelf,(365/V$3+Safety_Stock/Avg_Dmd-Plan_Shelf)*Avg_Dmd*Std_Cost*V$3,0)+Avg_Dmd*365/V$3/2*Std_Cost*Inv_Cost+V$3*Setup</f>
        <v>97793.513086082094</v>
      </c>
      <c r="W32" s="12">
        <f>(Sell_Price-Std_Cost)*(1-$D32)*Lost_Sale_Fact*Avg_Dmd*365+NORMSINV($D32)*SQRT(Dmd_StdDev^2*Leadtime+LT_StdDev^2*Avg_Dmd^2)*Std_Cost*Inv_Cost+IF(365/W$3+Safety_Stock/Avg_Dmd&gt;Plan_Shelf,(365/W$3+Safety_Stock/Avg_Dmd-Plan_Shelf)*Avg_Dmd*Std_Cost*W$3,0)+Avg_Dmd*365/W$3/2*Std_Cost*Inv_Cost+W$3*Setup</f>
        <v>36242.015101360972</v>
      </c>
      <c r="X32" s="12">
        <f>(Sell_Price-Std_Cost)*(1-$D32)*Lost_Sale_Fact*Avg_Dmd*365+NORMSINV($D32)*SQRT(Dmd_StdDev^2*Leadtime+LT_StdDev^2*Avg_Dmd^2)*Std_Cost*Inv_Cost+IF(365/X$3+Safety_Stock/Avg_Dmd&gt;Plan_Shelf,(365/X$3+Safety_Stock/Avg_Dmd-Plan_Shelf)*Avg_Dmd*Std_Cost*X$3,0)+Avg_Dmd*365/X$3/2*Std_Cost*Inv_Cost+X$3*Setup</f>
        <v>28827.026518662678</v>
      </c>
      <c r="Y32" s="12">
        <f>(Sell_Price-Std_Cost)*(1-$D32)*Lost_Sale_Fact*Avg_Dmd*365+NORMSINV($D32)*SQRT(Dmd_StdDev^2*Leadtime+LT_StdDev^2*Avg_Dmd^2)*Std_Cost*Inv_Cost+IF(365/Y$3+Safety_Stock/Avg_Dmd&gt;Plan_Shelf,(365/Y$3+Safety_Stock/Avg_Dmd-Plan_Shelf)*Avg_Dmd*Std_Cost*Y$3,0)+Avg_Dmd*365/Y$3/2*Std_Cost*Inv_Cost+Y$3*Setup</f>
        <v>28490.359851996011</v>
      </c>
      <c r="Z32" s="12">
        <f>(Sell_Price-Std_Cost)*(1-$D32)*Lost_Sale_Fact*Avg_Dmd*365+NORMSINV($D32)*SQRT(Dmd_StdDev^2*Leadtime+LT_StdDev^2*Avg_Dmd^2)*Std_Cost*Inv_Cost+IF(365/Z$3+Safety_Stock/Avg_Dmd&gt;Plan_Shelf,(365/Z$3+Safety_Stock/Avg_Dmd-Plan_Shelf)*Avg_Dmd*Std_Cost*Z$3,0)+Avg_Dmd*365/Z$3/2*Std_Cost*Inv_Cost+Z$3*Setup</f>
        <v>28197.935609571767</v>
      </c>
      <c r="AA32" s="12">
        <f>(Sell_Price-Std_Cost)*(1-$D32)*Lost_Sale_Fact*Avg_Dmd*365+NORMSINV($D32)*SQRT(Dmd_StdDev^2*Leadtime+LT_StdDev^2*Avg_Dmd^2)*Std_Cost*Inv_Cost+IF(365/AA$3+Safety_Stock/Avg_Dmd&gt;Plan_Shelf,(365/AA$3+Safety_Stock/Avg_Dmd-Plan_Shelf)*Avg_Dmd*Std_Cost*AA$3,0)+Avg_Dmd*365/AA$3/2*Std_Cost*Inv_Cost+AA$3*Setup</f>
        <v>27943.983040401807</v>
      </c>
      <c r="AB32" s="12">
        <f>(Sell_Price-Std_Cost)*(1-$D32)*Lost_Sale_Fact*Avg_Dmd*365+NORMSINV($D32)*SQRT(Dmd_StdDev^2*Leadtime+LT_StdDev^2*Avg_Dmd^2)*Std_Cost*Inv_Cost+IF(365/AB$3+Safety_Stock/Avg_Dmd&gt;Plan_Shelf,(365/AB$3+Safety_Stock/Avg_Dmd-Plan_Shelf)*Avg_Dmd*Std_Cost*AB$3,0)+Avg_Dmd*365/AB$3/2*Std_Cost*Inv_Cost+AB$3*Setup</f>
        <v>27723.693185329343</v>
      </c>
      <c r="AC32" s="12">
        <f>(Sell_Price-Std_Cost)*(1-$D32)*Lost_Sale_Fact*Avg_Dmd*365+NORMSINV($D32)*SQRT(Dmd_StdDev^2*Leadtime+LT_StdDev^2*Avg_Dmd^2)*Std_Cost*Inv_Cost+IF(365/AC$3+Safety_Stock/Avg_Dmd&gt;Plan_Shelf,(365/AC$3+Safety_Stock/Avg_Dmd-Plan_Shelf)*Avg_Dmd*Std_Cost*AC$3,0)+Avg_Dmd*365/AC$3/2*Std_Cost*Inv_Cost+AC$3*Setup</f>
        <v>27533.026518662678</v>
      </c>
      <c r="AD32" s="12">
        <f>(Sell_Price-Std_Cost)*(1-$D32)*Lost_Sale_Fact*Avg_Dmd*365+NORMSINV($D32)*SQRT(Dmd_StdDev^2*Leadtime+LT_StdDev^2*Avg_Dmd^2)*Std_Cost*Inv_Cost+IF(365/AD$3+Safety_Stock/Avg_Dmd&gt;Plan_Shelf,(365/AD$3+Safety_Stock/Avg_Dmd-Plan_Shelf)*Avg_Dmd*Std_Cost*AD$3,0)+Avg_Dmd*365/AD$3/2*Std_Cost*Inv_Cost+AD$3*Setup</f>
        <v>27368.564980201139</v>
      </c>
      <c r="AE32" s="12">
        <f>(Sell_Price-Std_Cost)*(1-$D32)*Lost_Sale_Fact*Avg_Dmd*365+NORMSINV($D32)*SQRT(Dmd_StdDev^2*Leadtime+LT_StdDev^2*Avg_Dmd^2)*Std_Cost*Inv_Cost+IF(365/AE$3+Safety_Stock/Avg_Dmd&gt;Plan_Shelf,(365/AE$3+Safety_Stock/Avg_Dmd-Plan_Shelf)*Avg_Dmd*Std_Cost*AE$3,0)+Avg_Dmd*365/AE$3/2*Std_Cost*Inv_Cost+AE$3*Setup</f>
        <v>27227.396889033051</v>
      </c>
      <c r="AF32" s="12">
        <f>(Sell_Price-Std_Cost)*(1-$D32)*Lost_Sale_Fact*Avg_Dmd*365+NORMSINV($D32)*SQRT(Dmd_StdDev^2*Leadtime+LT_StdDev^2*Avg_Dmd^2)*Std_Cost*Inv_Cost+IF(365/AF$3+Safety_Stock/Avg_Dmd&gt;Plan_Shelf,(365/AF$3+Safety_Stock/Avg_Dmd-Plan_Shelf)*Avg_Dmd*Std_Cost*AF$3,0)+Avg_Dmd*365/AF$3/2*Std_Cost*Inv_Cost+AF$3*Setup</f>
        <v>27107.026518662678</v>
      </c>
      <c r="AG32" s="12">
        <f>(Sell_Price-Std_Cost)*(1-$D32)*Lost_Sale_Fact*Avg_Dmd*365+NORMSINV($D32)*SQRT(Dmd_StdDev^2*Leadtime+LT_StdDev^2*Avg_Dmd^2)*Std_Cost*Inv_Cost+IF(365/AG$3+Safety_Stock/Avg_Dmd&gt;Plan_Shelf,(365/AG$3+Safety_Stock/Avg_Dmd-Plan_Shelf)*Avg_Dmd*Std_Cost*AG$3,0)+Avg_Dmd*365/AG$3/2*Std_Cost*Inv_Cost+AG$3*Setup</f>
        <v>27005.302380731642</v>
      </c>
      <c r="AH32" s="12">
        <f>(Sell_Price-Std_Cost)*(1-$D32)*Lost_Sale_Fact*Avg_Dmd*365+NORMSINV($D32)*SQRT(Dmd_StdDev^2*Leadtime+LT_StdDev^2*Avg_Dmd^2)*Std_Cost*Inv_Cost+IF(365/AH$3+Safety_Stock/Avg_Dmd&gt;Plan_Shelf,(365/AH$3+Safety_Stock/Avg_Dmd-Plan_Shelf)*Avg_Dmd*Std_Cost*AH$3,0)+Avg_Dmd*365/AH$3/2*Std_Cost*Inv_Cost+AH$3*Setup</f>
        <v>26920.359851996011</v>
      </c>
      <c r="AI32" s="12">
        <f>(Sell_Price-Std_Cost)*(1-$D32)*Lost_Sale_Fact*Avg_Dmd*365+NORMSINV($D32)*SQRT(Dmd_StdDev^2*Leadtime+LT_StdDev^2*Avg_Dmd^2)*Std_Cost*Inv_Cost+IF(365/AI$3+Safety_Stock/Avg_Dmd&gt;Plan_Shelf,(365/AI$3+Safety_Stock/Avg_Dmd-Plan_Shelf)*Avg_Dmd*Std_Cost*AI$3,0)+Avg_Dmd*365/AI$3/2*Std_Cost*Inv_Cost+AI$3*Setup</f>
        <v>26850.574905759451</v>
      </c>
      <c r="AJ32" s="12">
        <f>(Sell_Price-Std_Cost)*(1-$D32)*Lost_Sale_Fact*Avg_Dmd*365+NORMSINV($D32)*SQRT(Dmd_StdDev^2*Leadtime+LT_StdDev^2*Avg_Dmd^2)*Std_Cost*Inv_Cost+IF(365/AJ$3+Safety_Stock/Avg_Dmd&gt;Plan_Shelf,(365/AJ$3+Safety_Stock/Avg_Dmd-Plan_Shelf)*Avg_Dmd*Std_Cost*AJ$3,0)+Avg_Dmd*365/AJ$3/2*Std_Cost*Inv_Cost+AJ$3*Setup</f>
        <v>26794.526518662678</v>
      </c>
      <c r="AK32" s="12">
        <f>(Sell_Price-Std_Cost)*(1-$D32)*Lost_Sale_Fact*Avg_Dmd*365+NORMSINV($D32)*SQRT(Dmd_StdDev^2*Leadtime+LT_StdDev^2*Avg_Dmd^2)*Std_Cost*Inv_Cost+IF(365/AK$3+Safety_Stock/Avg_Dmd&gt;Plan_Shelf,(365/AK$3+Safety_Stock/Avg_Dmd-Plan_Shelf)*Avg_Dmd*Std_Cost*AK$3,0)+Avg_Dmd*365/AK$3/2*Std_Cost*Inv_Cost+AK$3*Setup</f>
        <v>26750.965912602071</v>
      </c>
      <c r="AL32" s="12">
        <f>(Sell_Price-Std_Cost)*(1-$D32)*Lost_Sale_Fact*Avg_Dmd*365+NORMSINV($D32)*SQRT(Dmd_StdDev^2*Leadtime+LT_StdDev^2*Avg_Dmd^2)*Std_Cost*Inv_Cost+IF(365/AL$3+Safety_Stock/Avg_Dmd&gt;Plan_Shelf,(365/AL$3+Safety_Stock/Avg_Dmd-Plan_Shelf)*Avg_Dmd*Std_Cost*AL$3,0)+Avg_Dmd*365/AL$3/2*Std_Cost*Inv_Cost+AL$3*Setup</f>
        <v>26718.791224545032</v>
      </c>
      <c r="AM32" s="12">
        <f>(Sell_Price-Std_Cost)*(1-$D32)*Lost_Sale_Fact*Avg_Dmd*365+NORMSINV($D32)*SQRT(Dmd_StdDev^2*Leadtime+LT_StdDev^2*Avg_Dmd^2)*Std_Cost*Inv_Cost+IF(365/AM$3+Safety_Stock/Avg_Dmd&gt;Plan_Shelf,(365/AM$3+Safety_Stock/Avg_Dmd-Plan_Shelf)*Avg_Dmd*Std_Cost*AM$3,0)+Avg_Dmd*365/AM$3/2*Std_Cost*Inv_Cost+AM$3*Setup</f>
        <v>26697.026518662678</v>
      </c>
      <c r="AN32" s="12">
        <f>(Sell_Price-Std_Cost)*(1-$D32)*Lost_Sale_Fact*Avg_Dmd*365+NORMSINV($D32)*SQRT(Dmd_StdDev^2*Leadtime+LT_StdDev^2*Avg_Dmd^2)*Std_Cost*Inv_Cost+IF(365/AN$3+Safety_Stock/Avg_Dmd&gt;Plan_Shelf,(365/AN$3+Safety_Stock/Avg_Dmd-Plan_Shelf)*Avg_Dmd*Std_Cost*AN$3,0)+Avg_Dmd*365/AN$3/2*Std_Cost*Inv_Cost+AN$3*Setup</f>
        <v>26684.804296440456</v>
      </c>
      <c r="AO32" s="12">
        <f>(Sell_Price-Std_Cost)*(1-$D32)*Lost_Sale_Fact*Avg_Dmd*365+NORMSINV($D32)*SQRT(Dmd_StdDev^2*Leadtime+LT_StdDev^2*Avg_Dmd^2)*Std_Cost*Inv_Cost+IF(365/AO$3+Safety_Stock/Avg_Dmd&gt;Plan_Shelf,(365/AO$3+Safety_Stock/Avg_Dmd-Plan_Shelf)*Avg_Dmd*Std_Cost*AO$3,0)+Avg_Dmd*365/AO$3/2*Std_Cost*Inv_Cost+AO$3*Setup</f>
        <v>26681.350842987002</v>
      </c>
      <c r="AP32" s="12">
        <f>(Sell_Price-Std_Cost)*(1-$D32)*Lost_Sale_Fact*Avg_Dmd*365+NORMSINV($D32)*SQRT(Dmd_StdDev^2*Leadtime+LT_StdDev^2*Avg_Dmd^2)*Std_Cost*Inv_Cost+IF(365/AP$3+Safety_Stock/Avg_Dmd&gt;Plan_Shelf,(365/AP$3+Safety_Stock/Avg_Dmd-Plan_Shelf)*Avg_Dmd*Std_Cost*AP$3,0)+Avg_Dmd*365/AP$3/2*Std_Cost*Inv_Cost+AP$3*Setup</f>
        <v>26685.973887083732</v>
      </c>
      <c r="AQ32" s="12">
        <f>(Sell_Price-Std_Cost)*(1-$D32)*Lost_Sale_Fact*Avg_Dmd*365+NORMSINV($D32)*SQRT(Dmd_StdDev^2*Leadtime+LT_StdDev^2*Avg_Dmd^2)*Std_Cost*Inv_Cost+IF(365/AQ$3+Safety_Stock/Avg_Dmd&gt;Plan_Shelf,(365/AQ$3+Safety_Stock/Avg_Dmd-Plan_Shelf)*Avg_Dmd*Std_Cost*AQ$3,0)+Avg_Dmd*365/AQ$3/2*Std_Cost*Inv_Cost+AQ$3*Setup</f>
        <v>26698.052159688319</v>
      </c>
      <c r="AR32" s="12">
        <f>(Sell_Price-Std_Cost)*(1-$D32)*Lost_Sale_Fact*Avg_Dmd*365+NORMSINV($D32)*SQRT(Dmd_StdDev^2*Leadtime+LT_StdDev^2*Avg_Dmd^2)*Std_Cost*Inv_Cost+IF(365/AR$3+Safety_Stock/Avg_Dmd&gt;Plan_Shelf,(365/AR$3+Safety_Stock/Avg_Dmd-Plan_Shelf)*Avg_Dmd*Std_Cost*AR$3,0)+Avg_Dmd*365/AR$3/2*Std_Cost*Inv_Cost+AR$3*Setup</f>
        <v>26717.026518662678</v>
      </c>
      <c r="AS32" s="12">
        <f>(Sell_Price-Std_Cost)*(1-$D32)*Lost_Sale_Fact*Avg_Dmd*365+NORMSINV($D32)*SQRT(Dmd_StdDev^2*Leadtime+LT_StdDev^2*Avg_Dmd^2)*Std_Cost*Inv_Cost+IF(365/AS$3+Safety_Stock/Avg_Dmd&gt;Plan_Shelf,(365/AS$3+Safety_Stock/Avg_Dmd-Plan_Shelf)*Avg_Dmd*Std_Cost*AS$3,0)+Avg_Dmd*365/AS$3/2*Std_Cost*Inv_Cost+AS$3*Setup</f>
        <v>26742.392372321214</v>
      </c>
      <c r="AT32" s="12">
        <f>(Sell_Price-Std_Cost)*(1-$D32)*Lost_Sale_Fact*Avg_Dmd*365+NORMSINV($D32)*SQRT(Dmd_StdDev^2*Leadtime+LT_StdDev^2*Avg_Dmd^2)*Std_Cost*Inv_Cost+IF(365/AT$3+Safety_Stock/Avg_Dmd&gt;Plan_Shelf,(365/AT$3+Safety_Stock/Avg_Dmd-Plan_Shelf)*Avg_Dmd*Std_Cost*AT$3,0)+Avg_Dmd*365/AT$3/2*Std_Cost*Inv_Cost+AT$3*Setup</f>
        <v>26773.693185329343</v>
      </c>
      <c r="AU32" s="12">
        <f>(Sell_Price-Std_Cost)*(1-$D32)*Lost_Sale_Fact*Avg_Dmd*365+NORMSINV($D32)*SQRT(Dmd_StdDev^2*Leadtime+LT_StdDev^2*Avg_Dmd^2)*Std_Cost*Inv_Cost+IF(365/AU$3+Safety_Stock/Avg_Dmd&gt;Plan_Shelf,(365/AU$3+Safety_Stock/Avg_Dmd-Plan_Shelf)*Avg_Dmd*Std_Cost*AU$3,0)+Avg_Dmd*365/AU$3/2*Std_Cost*Inv_Cost+AU$3*Setup</f>
        <v>26810.514890755701</v>
      </c>
      <c r="AV32" s="12">
        <f>(Sell_Price-Std_Cost)*(1-$D32)*Lost_Sale_Fact*Avg_Dmd*365+NORMSINV($D32)*SQRT(Dmd_StdDev^2*Leadtime+LT_StdDev^2*Avg_Dmd^2)*Std_Cost*Inv_Cost+IF(365/AV$3+Safety_Stock/Avg_Dmd&gt;Plan_Shelf,(365/AV$3+Safety_Stock/Avg_Dmd-Plan_Shelf)*Avg_Dmd*Std_Cost*AV$3,0)+Avg_Dmd*365/AV$3/2*Std_Cost*Inv_Cost+AV$3*Setup</f>
        <v>26852.481064117223</v>
      </c>
      <c r="AW32" s="12">
        <f>(Sell_Price-Std_Cost)*(1-$D32)*Lost_Sale_Fact*Avg_Dmd*365+NORMSINV($D32)*SQRT(Dmd_StdDev^2*Leadtime+LT_StdDev^2*Avg_Dmd^2)*Std_Cost*Inv_Cost+IF(365/AW$3+Safety_Stock/Avg_Dmd&gt;Plan_Shelf,(365/AW$3+Safety_Stock/Avg_Dmd-Plan_Shelf)*Avg_Dmd*Std_Cost*AW$3,0)+Avg_Dmd*365/AW$3/2*Std_Cost*Inv_Cost+AW$3*Setup</f>
        <v>26899.248740884901</v>
      </c>
      <c r="AX32" s="12">
        <f>(Sell_Price-Std_Cost)*(1-$D32)*Lost_Sale_Fact*Avg_Dmd*365+NORMSINV($D32)*SQRT(Dmd_StdDev^2*Leadtime+LT_StdDev^2*Avg_Dmd^2)*Std_Cost*Inv_Cost+IF(365/AX$3+Safety_Stock/Avg_Dmd&gt;Plan_Shelf,(365/AX$3+Safety_Stock/Avg_Dmd-Plan_Shelf)*Avg_Dmd*Std_Cost*AX$3,0)+Avg_Dmd*365/AX$3/2*Std_Cost*Inv_Cost+AX$3*Setup</f>
        <v>26950.504779532243</v>
      </c>
      <c r="AY32" s="12">
        <f>(Sell_Price-Std_Cost)*(1-$D32)*Lost_Sale_Fact*Avg_Dmd*365+NORMSINV($D32)*SQRT(Dmd_StdDev^2*Leadtime+LT_StdDev^2*Avg_Dmd^2)*Std_Cost*Inv_Cost+IF(365/AY$3+Safety_Stock/Avg_Dmd&gt;Plan_Shelf,(365/AY$3+Safety_Stock/Avg_Dmd-Plan_Shelf)*Avg_Dmd*Std_Cost*AY$3,0)+Avg_Dmd*365/AY$3/2*Std_Cost*Inv_Cost+AY$3*Setup</f>
        <v>27005.962688875443</v>
      </c>
      <c r="AZ32" s="12">
        <f>(Sell_Price-Std_Cost)*(1-$D32)*Lost_Sale_Fact*Avg_Dmd*365+NORMSINV($D32)*SQRT(Dmd_StdDev^2*Leadtime+LT_StdDev^2*Avg_Dmd^2)*Std_Cost*Inv_Cost+IF(365/AZ$3+Safety_Stock/Avg_Dmd&gt;Plan_Shelf,(365/AZ$3+Safety_Stock/Avg_Dmd-Plan_Shelf)*Avg_Dmd*Std_Cost*AZ$3,0)+Avg_Dmd*365/AZ$3/2*Std_Cost*Inv_Cost+AZ$3*Setup</f>
        <v>27065.359851996011</v>
      </c>
      <c r="BA32" s="12">
        <f>(Sell_Price-Std_Cost)*(1-$D32)*Lost_Sale_Fact*Avg_Dmd*365+NORMSINV($D32)*SQRT(Dmd_StdDev^2*Leadtime+LT_StdDev^2*Avg_Dmd^2)*Std_Cost*Inv_Cost+IF(365/BA$3+Safety_Stock/Avg_Dmd&gt;Plan_Shelf,(365/BA$3+Safety_Stock/Avg_Dmd-Plan_Shelf)*Avg_Dmd*Std_Cost*BA$3,0)+Avg_Dmd*365/BA$3/2*Std_Cost*Inv_Cost+BA$3*Setup</f>
        <v>27128.455090091251</v>
      </c>
      <c r="BB32" s="12">
        <f>(Sell_Price-Std_Cost)*(1-$D32)*Lost_Sale_Fact*Avg_Dmd*365+NORMSINV($D32)*SQRT(Dmd_StdDev^2*Leadtime+LT_StdDev^2*Avg_Dmd^2)*Std_Cost*Inv_Cost+IF(365/BB$3+Safety_Stock/Avg_Dmd&gt;Plan_Shelf,(365/BB$3+Safety_Stock/Avg_Dmd-Plan_Shelf)*Avg_Dmd*Std_Cost*BB$3,0)+Avg_Dmd*365/BB$3/2*Std_Cost*Inv_Cost+BB$3*Setup</f>
        <v>27195.026518662678</v>
      </c>
      <c r="BC32" s="12">
        <f>(Sell_Price-Std_Cost)*(1-$D32)*Lost_Sale_Fact*Avg_Dmd*365+NORMSINV($D32)*SQRT(Dmd_StdDev^2*Leadtime+LT_StdDev^2*Avg_Dmd^2)*Std_Cost*Inv_Cost+IF(365/BC$3+Safety_Stock/Avg_Dmd&gt;Plan_Shelf,(365/BC$3+Safety_Stock/Avg_Dmd-Plan_Shelf)*Avg_Dmd*Std_Cost*BC$3,0)+Avg_Dmd*365/BC$3/2*Std_Cost*Inv_Cost+BC$3*Setup</f>
        <v>27264.869655917581</v>
      </c>
      <c r="BD32" s="12">
        <f>(Sell_Price-Std_Cost)*(1-$D32)*Lost_Sale_Fact*Avg_Dmd*365+NORMSINV($D32)*SQRT(Dmd_StdDev^2*Leadtime+LT_StdDev^2*Avg_Dmd^2)*Std_Cost*Inv_Cost+IF(365/BD$3+Safety_Stock/Avg_Dmd&gt;Plan_Shelf,(365/BD$3+Safety_Stock/Avg_Dmd-Plan_Shelf)*Avg_Dmd*Std_Cost*BD$3,0)+Avg_Dmd*365/BD$3/2*Std_Cost*Inv_Cost+BD$3*Setup</f>
        <v>27337.795749431909</v>
      </c>
      <c r="BE32" s="12">
        <f>(Sell_Price-Std_Cost)*(1-$D32)*Lost_Sale_Fact*Avg_Dmd*365+NORMSINV($D32)*SQRT(Dmd_StdDev^2*Leadtime+LT_StdDev^2*Avg_Dmd^2)*Std_Cost*Inv_Cost+IF(365/BE$3+Safety_Stock/Avg_Dmd&gt;Plan_Shelf,(365/BE$3+Safety_Stock/Avg_Dmd-Plan_Shelf)*Avg_Dmd*Std_Cost*BE$3,0)+Avg_Dmd*365/BE$3/2*Std_Cost*Inv_Cost+BE$3*Setup</f>
        <v>27413.630292247584</v>
      </c>
      <c r="BF32" s="12">
        <f>(Sell_Price-Std_Cost)*(1-$D32)*Lost_Sale_Fact*Avg_Dmd*365+NORMSINV($D32)*SQRT(Dmd_StdDev^2*Leadtime+LT_StdDev^2*Avg_Dmd^2)*Std_Cost*Inv_Cost+IF(365/BF$3+Safety_Stock/Avg_Dmd&gt;Plan_Shelf,(365/BF$3+Safety_Stock/Avg_Dmd-Plan_Shelf)*Avg_Dmd*Std_Cost*BF$3,0)+Avg_Dmd*365/BF$3/2*Std_Cost*Inv_Cost+BF$3*Setup</f>
        <v>27492.211703847865</v>
      </c>
      <c r="BG32" s="12">
        <f>(Sell_Price-Std_Cost)*(1-$D32)*Lost_Sale_Fact*Avg_Dmd*365+NORMSINV($D32)*SQRT(Dmd_StdDev^2*Leadtime+LT_StdDev^2*Avg_Dmd^2)*Std_Cost*Inv_Cost+IF(365/BG$3+Safety_Stock/Avg_Dmd&gt;Plan_Shelf,(365/BG$3+Safety_Stock/Avg_Dmd-Plan_Shelf)*Avg_Dmd*Std_Cost*BG$3,0)+Avg_Dmd*365/BG$3/2*Std_Cost*Inv_Cost+BG$3*Setup</f>
        <v>27573.390155026314</v>
      </c>
      <c r="BH32" s="12">
        <f>(Sell_Price-Std_Cost)*(1-$D32)*Lost_Sale_Fact*Avg_Dmd*365+NORMSINV($D32)*SQRT(Dmd_StdDev^2*Leadtime+LT_StdDev^2*Avg_Dmd^2)*Std_Cost*Inv_Cost+IF(365/BH$3+Safety_Stock/Avg_Dmd&gt;Plan_Shelf,(365/BH$3+Safety_Stock/Avg_Dmd-Plan_Shelf)*Avg_Dmd*Std_Cost*BH$3,0)+Avg_Dmd*365/BH$3/2*Std_Cost*Inv_Cost+BH$3*Setup</f>
        <v>27657.026518662678</v>
      </c>
      <c r="BI32" s="12">
        <f>(Sell_Price-Std_Cost)*(1-$D32)*Lost_Sale_Fact*Avg_Dmd*365+NORMSINV($D32)*SQRT(Dmd_StdDev^2*Leadtime+LT_StdDev^2*Avg_Dmd^2)*Std_Cost*Inv_Cost+IF(365/BI$3+Safety_Stock/Avg_Dmd&gt;Plan_Shelf,(365/BI$3+Safety_Stock/Avg_Dmd-Plan_Shelf)*Avg_Dmd*Std_Cost*BI$3,0)+Avg_Dmd*365/BI$3/2*Std_Cost*Inv_Cost+BI$3*Setup</f>
        <v>27742.991430943381</v>
      </c>
      <c r="BJ32" s="12">
        <f>(Sell_Price-Std_Cost)*(1-$D32)*Lost_Sale_Fact*Avg_Dmd*365+NORMSINV($D32)*SQRT(Dmd_StdDev^2*Leadtime+LT_StdDev^2*Avg_Dmd^2)*Std_Cost*Inv_Cost+IF(365/BJ$3+Safety_Stock/Avg_Dmd&gt;Plan_Shelf,(365/BJ$3+Safety_Stock/Avg_Dmd-Plan_Shelf)*Avg_Dmd*Std_Cost*BJ$3,0)+Avg_Dmd*365/BJ$3/2*Std_Cost*Inv_Cost+BJ$3*Setup</f>
        <v>27831.16444969716</v>
      </c>
      <c r="BK32" s="12">
        <f>(Sell_Price-Std_Cost)*(1-$D32)*Lost_Sale_Fact*Avg_Dmd*365+NORMSINV($D32)*SQRT(Dmd_StdDev^2*Leadtime+LT_StdDev^2*Avg_Dmd^2)*Std_Cost*Inv_Cost+IF(365/BK$3+Safety_Stock/Avg_Dmd&gt;Plan_Shelf,(365/BK$3+Safety_Stock/Avg_Dmd-Plan_Shelf)*Avg_Dmd*Std_Cost*BK$3,0)+Avg_Dmd*365/BK$3/2*Std_Cost*Inv_Cost+BK$3*Setup</f>
        <v>27921.433298323696</v>
      </c>
      <c r="BL32" s="12">
        <f>(Sell_Price-Std_Cost)*(1-$D32)*Lost_Sale_Fact*Avg_Dmd*365+NORMSINV($D32)*SQRT(Dmd_StdDev^2*Leadtime+LT_StdDev^2*Avg_Dmd^2)*Std_Cost*Inv_Cost+IF(365/BL$3+Safety_Stock/Avg_Dmd&gt;Plan_Shelf,(365/BL$3+Safety_Stock/Avg_Dmd-Plan_Shelf)*Avg_Dmd*Std_Cost*BL$3,0)+Avg_Dmd*365/BL$3/2*Std_Cost*Inv_Cost+BL$3*Setup</f>
        <v>28013.693185329346</v>
      </c>
      <c r="BM32" s="12">
        <f>(Sell_Price-Std_Cost)*(1-$D32)*Lost_Sale_Fact*Avg_Dmd*365+NORMSINV($D32)*SQRT(Dmd_StdDev^2*Leadtime+LT_StdDev^2*Avg_Dmd^2)*Std_Cost*Inv_Cost+IF(365/BM$3+Safety_Stock/Avg_Dmd&gt;Plan_Shelf,(365/BM$3+Safety_Stock/Avg_Dmd-Plan_Shelf)*Avg_Dmd*Std_Cost*BM$3,0)+Avg_Dmd*365/BM$3/2*Std_Cost*Inv_Cost+BM$3*Setup</f>
        <v>28107.846190793825</v>
      </c>
      <c r="BN32" s="12">
        <f>(Sell_Price-Std_Cost)*(1-$D32)*Lost_Sale_Fact*Avg_Dmd*365+NORMSINV($D32)*SQRT(Dmd_StdDev^2*Leadtime+LT_StdDev^2*Avg_Dmd^2)*Std_Cost*Inv_Cost+IF(365/BN$3+Safety_Stock/Avg_Dmd&gt;Plan_Shelf,(365/BN$3+Safety_Stock/Avg_Dmd-Plan_Shelf)*Avg_Dmd*Std_Cost*BN$3,0)+Avg_Dmd*365/BN$3/2*Std_Cost*Inv_Cost+BN$3*Setup</f>
        <v>28203.800712211065</v>
      </c>
      <c r="BO32" s="12">
        <f>(Sell_Price-Std_Cost)*(1-$D32)*Lost_Sale_Fact*Avg_Dmd*365+NORMSINV($D32)*SQRT(Dmd_StdDev^2*Leadtime+LT_StdDev^2*Avg_Dmd^2)*Std_Cost*Inv_Cost+IF(365/BO$3+Safety_Stock/Avg_Dmd&gt;Plan_Shelf,(365/BO$3+Safety_Stock/Avg_Dmd-Plan_Shelf)*Avg_Dmd*Std_Cost*BO$3,0)+Avg_Dmd*365/BO$3/2*Std_Cost*Inv_Cost+BO$3*Setup</f>
        <v>28301.470963107124</v>
      </c>
      <c r="BP32" s="12">
        <f>(Sell_Price-Std_Cost)*(1-$D32)*Lost_Sale_Fact*Avg_Dmd*365+NORMSINV($D32)*SQRT(Dmd_StdDev^2*Leadtime+LT_StdDev^2*Avg_Dmd^2)*Std_Cost*Inv_Cost+IF(365/BP$3+Safety_Stock/Avg_Dmd&gt;Plan_Shelf,(365/BP$3+Safety_Stock/Avg_Dmd-Plan_Shelf)*Avg_Dmd*Std_Cost*BP$3,0)+Avg_Dmd*365/BP$3/2*Std_Cost*Inv_Cost+BP$3*Setup</f>
        <v>28400.776518662678</v>
      </c>
      <c r="BQ32" s="12">
        <f>(Sell_Price-Std_Cost)*(1-$D32)*Lost_Sale_Fact*Avg_Dmd*365+NORMSINV($D32)*SQRT(Dmd_StdDev^2*Leadtime+LT_StdDev^2*Avg_Dmd^2)*Std_Cost*Inv_Cost+IF(365/BQ$3+Safety_Stock/Avg_Dmd&gt;Plan_Shelf,(365/BQ$3+Safety_Stock/Avg_Dmd-Plan_Shelf)*Avg_Dmd*Std_Cost*BQ$3,0)+Avg_Dmd*365/BQ$3/2*Std_Cost*Inv_Cost+BQ$3*Setup</f>
        <v>28501.641903278061</v>
      </c>
      <c r="BR32" s="12">
        <f>(Sell_Price-Std_Cost)*(1-$D32)*Lost_Sale_Fact*Avg_Dmd*365+NORMSINV($D32)*SQRT(Dmd_StdDev^2*Leadtime+LT_StdDev^2*Avg_Dmd^2)*Std_Cost*Inv_Cost+IF(365/BR$3+Safety_Stock/Avg_Dmd&gt;Plan_Shelf,(365/BR$3+Safety_Stock/Avg_Dmd-Plan_Shelf)*Avg_Dmd*Std_Cost*BR$3,0)+Avg_Dmd*365/BR$3/2*Std_Cost*Inv_Cost+BR$3*Setup</f>
        <v>28603.996215632375</v>
      </c>
      <c r="BS32" s="12">
        <f>(Sell_Price-Std_Cost)*(1-$D32)*Lost_Sale_Fact*Avg_Dmd*365+NORMSINV($D32)*SQRT(Dmd_StdDev^2*Leadtime+LT_StdDev^2*Avg_Dmd^2)*Std_Cost*Inv_Cost+IF(365/BS$3+Safety_Stock/Avg_Dmd&gt;Plan_Shelf,(365/BS$3+Safety_Stock/Avg_Dmd-Plan_Shelf)*Avg_Dmd*Std_Cost*BS$3,0)+Avg_Dmd*365/BS$3/2*Std_Cost*Inv_Cost+BS$3*Setup</f>
        <v>28707.772787319394</v>
      </c>
      <c r="BT32" s="12">
        <f>(Sell_Price-Std_Cost)*(1-$D32)*Lost_Sale_Fact*Avg_Dmd*365+NORMSINV($D32)*SQRT(Dmd_StdDev^2*Leadtime+LT_StdDev^2*Avg_Dmd^2)*Std_Cost*Inv_Cost+IF(365/BT$3+Safety_Stock/Avg_Dmd&gt;Plan_Shelf,(365/BT$3+Safety_Stock/Avg_Dmd-Plan_Shelf)*Avg_Dmd*Std_Cost*BT$3,0)+Avg_Dmd*365/BT$3/2*Std_Cost*Inv_Cost+BT$3*Setup</f>
        <v>28812.908871603853</v>
      </c>
      <c r="BU32" s="12">
        <f>(Sell_Price-Std_Cost)*(1-$D32)*Lost_Sale_Fact*Avg_Dmd*365+NORMSINV($D32)*SQRT(Dmd_StdDev^2*Leadtime+LT_StdDev^2*Avg_Dmd^2)*Std_Cost*Inv_Cost+IF(365/BU$3+Safety_Stock/Avg_Dmd&gt;Plan_Shelf,(365/BU$3+Safety_Stock/Avg_Dmd-Plan_Shelf)*Avg_Dmd*Std_Cost*BU$3,0)+Avg_Dmd*365/BU$3/2*Std_Cost*Inv_Cost+BU$3*Setup</f>
        <v>28919.345359242387</v>
      </c>
      <c r="BV32" s="12">
        <f>(Sell_Price-Std_Cost)*(1-$D32)*Lost_Sale_Fact*Avg_Dmd*365+NORMSINV($D32)*SQRT(Dmd_StdDev^2*Leadtime+LT_StdDev^2*Avg_Dmd^2)*Std_Cost*Inv_Cost+IF(365/BV$3+Safety_Stock/Avg_Dmd&gt;Plan_Shelf,(365/BV$3+Safety_Stock/Avg_Dmd-Plan_Shelf)*Avg_Dmd*Std_Cost*BV$3,0)+Avg_Dmd*365/BV$3/2*Std_Cost*Inv_Cost+BV$3*Setup</f>
        <v>29027.026518662678</v>
      </c>
      <c r="BW32" s="12">
        <f>(Sell_Price-Std_Cost)*(1-$D32)*Lost_Sale_Fact*Avg_Dmd*365+NORMSINV($D32)*SQRT(Dmd_StdDev^2*Leadtime+LT_StdDev^2*Avg_Dmd^2)*Std_Cost*Inv_Cost+IF(365/BW$3+Safety_Stock/Avg_Dmd&gt;Plan_Shelf,(365/BW$3+Safety_Stock/Avg_Dmd-Plan_Shelf)*Avg_Dmd*Std_Cost*BW$3,0)+Avg_Dmd*365/BW$3/2*Std_Cost*Inv_Cost+BW$3*Setup</f>
        <v>29135.899758099298</v>
      </c>
      <c r="BX32" s="12">
        <f>(Sell_Price-Std_Cost)*(1-$D32)*Lost_Sale_Fact*Avg_Dmd*365+NORMSINV($D32)*SQRT(Dmd_StdDev^2*Leadtime+LT_StdDev^2*Avg_Dmd^2)*Std_Cost*Inv_Cost+IF(365/BX$3+Safety_Stock/Avg_Dmd&gt;Plan_Shelf,(365/BX$3+Safety_Stock/Avg_Dmd-Plan_Shelf)*Avg_Dmd*Std_Cost*BX$3,0)+Avg_Dmd*365/BX$3/2*Std_Cost*Inv_Cost+BX$3*Setup</f>
        <v>29245.915407551569</v>
      </c>
      <c r="BY32" s="12">
        <f>(Sell_Price-Std_Cost)*(1-$D32)*Lost_Sale_Fact*Avg_Dmd*365+NORMSINV($D32)*SQRT(Dmd_StdDev^2*Leadtime+LT_StdDev^2*Avg_Dmd^2)*Std_Cost*Inv_Cost+IF(365/BY$3+Safety_Stock/Avg_Dmd&gt;Plan_Shelf,(365/BY$3+Safety_Stock/Avg_Dmd-Plan_Shelf)*Avg_Dmd*Std_Cost*BY$3,0)+Avg_Dmd*365/BY$3/2*Std_Cost*Inv_Cost+BY$3*Setup</f>
        <v>29357.026518662678</v>
      </c>
      <c r="BZ32" s="12">
        <f>(Sell_Price-Std_Cost)*(1-$D32)*Lost_Sale_Fact*Avg_Dmd*365+NORMSINV($D32)*SQRT(Dmd_StdDev^2*Leadtime+LT_StdDev^2*Avg_Dmd^2)*Std_Cost*Inv_Cost+IF(365/BZ$3+Safety_Stock/Avg_Dmd&gt;Plan_Shelf,(365/BZ$3+Safety_Stock/Avg_Dmd-Plan_Shelf)*Avg_Dmd*Std_Cost*BZ$3,0)+Avg_Dmd*365/BZ$3/2*Std_Cost*Inv_Cost+BZ$3*Setup</f>
        <v>29469.188680824842</v>
      </c>
      <c r="CA32" s="12">
        <f>(Sell_Price-Std_Cost)*(1-$D32)*Lost_Sale_Fact*Avg_Dmd*365+NORMSINV($D32)*SQRT(Dmd_StdDev^2*Leadtime+LT_StdDev^2*Avg_Dmd^2)*Std_Cost*Inv_Cost+IF(365/CA$3+Safety_Stock/Avg_Dmd&gt;Plan_Shelf,(365/CA$3+Safety_Stock/Avg_Dmd-Plan_Shelf)*Avg_Dmd*Std_Cost*CA$3,0)+Avg_Dmd*365/CA$3/2*Std_Cost*Inv_Cost+CA$3*Setup</f>
        <v>29582.359851996011</v>
      </c>
      <c r="CB32" s="12">
        <f>(Sell_Price-Std_Cost)*(1-$D32)*Lost_Sale_Fact*Avg_Dmd*365+NORMSINV($D32)*SQRT(Dmd_StdDev^2*Leadtime+LT_StdDev^2*Avg_Dmd^2)*Std_Cost*Inv_Cost+IF(365/CB$3+Safety_Stock/Avg_Dmd&gt;Plan_Shelf,(365/CB$3+Safety_Stock/Avg_Dmd-Plan_Shelf)*Avg_Dmd*Std_Cost*CB$3,0)+Avg_Dmd*365/CB$3/2*Std_Cost*Inv_Cost+CB$3*Setup</f>
        <v>29696.500202873205</v>
      </c>
      <c r="CC32" s="12">
        <f>(Sell_Price-Std_Cost)*(1-$D32)*Lost_Sale_Fact*Avg_Dmd*365+NORMSINV($D32)*SQRT(Dmd_StdDev^2*Leadtime+LT_StdDev^2*Avg_Dmd^2)*Std_Cost*Inv_Cost+IF(365/CC$3+Safety_Stock/Avg_Dmd&gt;Plan_Shelf,(365/CC$3+Safety_Stock/Avg_Dmd-Plan_Shelf)*Avg_Dmd*Std_Cost*CC$3,0)+Avg_Dmd*365/CC$3/2*Std_Cost*Inv_Cost+CC$3*Setup</f>
        <v>29811.571973208134</v>
      </c>
      <c r="CD32" s="12">
        <f>(Sell_Price-Std_Cost)*(1-$D32)*Lost_Sale_Fact*Avg_Dmd*365+NORMSINV($D32)*SQRT(Dmd_StdDev^2*Leadtime+LT_StdDev^2*Avg_Dmd^2)*Std_Cost*Inv_Cost+IF(365/CD$3+Safety_Stock/Avg_Dmd&gt;Plan_Shelf,(365/CD$3+Safety_Stock/Avg_Dmd-Plan_Shelf)*Avg_Dmd*Std_Cost*CD$3,0)+Avg_Dmd*365/CD$3/2*Std_Cost*Inv_Cost+CD$3*Setup</f>
        <v>29927.539339175499</v>
      </c>
      <c r="CE32" s="12">
        <f>(Sell_Price-Std_Cost)*(1-$D32)*Lost_Sale_Fact*Avg_Dmd*365+NORMSINV($D32)*SQRT(Dmd_StdDev^2*Leadtime+LT_StdDev^2*Avg_Dmd^2)*Std_Cost*Inv_Cost+IF(365/CE$3+Safety_Stock/Avg_Dmd&gt;Plan_Shelf,(365/CE$3+Safety_Stock/Avg_Dmd-Plan_Shelf)*Avg_Dmd*Std_Cost*CE$3,0)+Avg_Dmd*365/CE$3/2*Std_Cost*Inv_Cost+CE$3*Setup</f>
        <v>30044.368290814578</v>
      </c>
      <c r="CF32" s="12">
        <f>(Sell_Price-Std_Cost)*(1-$D32)*Lost_Sale_Fact*Avg_Dmd*365+NORMSINV($D32)*SQRT(Dmd_StdDev^2*Leadtime+LT_StdDev^2*Avg_Dmd^2)*Std_Cost*Inv_Cost+IF(365/CF$3+Safety_Stock/Avg_Dmd&gt;Plan_Shelf,(365/CF$3+Safety_Stock/Avg_Dmd-Plan_Shelf)*Avg_Dmd*Std_Cost*CF$3,0)+Avg_Dmd*365/CF$3/2*Std_Cost*Inv_Cost+CF$3*Setup</f>
        <v>30162.026518662678</v>
      </c>
      <c r="CG32" s="12">
        <f>(Sell_Price-Std_Cost)*(1-$D32)*Lost_Sale_Fact*Avg_Dmd*365+NORMSINV($D32)*SQRT(Dmd_StdDev^2*Leadtime+LT_StdDev^2*Avg_Dmd^2)*Std_Cost*Inv_Cost+IF(365/CG$3+Safety_Stock/Avg_Dmd&gt;Plan_Shelf,(365/CG$3+Safety_Stock/Avg_Dmd-Plan_Shelf)*Avg_Dmd*Std_Cost*CG$3,0)+Avg_Dmd*365/CG$3/2*Std_Cost*Inv_Cost+CG$3*Setup</f>
        <v>30280.483308786133</v>
      </c>
      <c r="CH32" s="12">
        <f>(Sell_Price-Std_Cost)*(1-$D32)*Lost_Sale_Fact*Avg_Dmd*365+NORMSINV($D32)*SQRT(Dmd_StdDev^2*Leadtime+LT_StdDev^2*Avg_Dmd^2)*Std_Cost*Inv_Cost+IF(365/CH$3+Safety_Stock/Avg_Dmd&gt;Plan_Shelf,(365/CH$3+Safety_Stock/Avg_Dmd-Plan_Shelf)*Avg_Dmd*Std_Cost*CH$3,0)+Avg_Dmd*365/CH$3/2*Std_Cost*Inv_Cost+CH$3*Setup</f>
        <v>30399.709445491946</v>
      </c>
      <c r="CI32" s="12">
        <f>(Sell_Price-Std_Cost)*(1-$D32)*Lost_Sale_Fact*Avg_Dmd*365+NORMSINV($D32)*SQRT(Dmd_StdDev^2*Leadtime+LT_StdDev^2*Avg_Dmd^2)*Std_Cost*Inv_Cost+IF(365/CI$3+Safety_Stock/Avg_Dmd&gt;Plan_Shelf,(365/CI$3+Safety_Stock/Avg_Dmd-Plan_Shelf)*Avg_Dmd*Std_Cost*CI$3,0)+Avg_Dmd*365/CI$3/2*Std_Cost*Inv_Cost+CI$3*Setup</f>
        <v>30519.677121072316</v>
      </c>
      <c r="CJ32" s="12">
        <f>(Sell_Price-Std_Cost)*(1-$D32)*Lost_Sale_Fact*Avg_Dmd*365+NORMSINV($D32)*SQRT(Dmd_StdDev^2*Leadtime+LT_StdDev^2*Avg_Dmd^2)*Std_Cost*Inv_Cost+IF(365/CJ$3+Safety_Stock/Avg_Dmd&gt;Plan_Shelf,(365/CJ$3+Safety_Stock/Avg_Dmd-Plan_Shelf)*Avg_Dmd*Std_Cost*CJ$3,0)+Avg_Dmd*365/CJ$3/2*Std_Cost*Inv_Cost+CJ$3*Setup</f>
        <v>30640.359851996011</v>
      </c>
      <c r="CK32" s="12">
        <f>(Sell_Price-Std_Cost)*(1-$D32)*Lost_Sale_Fact*Avg_Dmd*365+NORMSINV($D32)*SQRT(Dmd_StdDev^2*Leadtime+LT_StdDev^2*Avg_Dmd^2)*Std_Cost*Inv_Cost+IF(365/CK$3+Safety_Stock/Avg_Dmd&gt;Plan_Shelf,(365/CK$3+Safety_Stock/Avg_Dmd-Plan_Shelf)*Avg_Dmd*Std_Cost*CK$3,0)+Avg_Dmd*365/CK$3/2*Std_Cost*Inv_Cost+CK$3*Setup</f>
        <v>30761.732401015619</v>
      </c>
      <c r="CL32" s="12">
        <f>(Sell_Price-Std_Cost)*(1-$D32)*Lost_Sale_Fact*Avg_Dmd*365+NORMSINV($D32)*SQRT(Dmd_StdDev^2*Leadtime+LT_StdDev^2*Avg_Dmd^2)*Std_Cost*Inv_Cost+IF(365/CL$3+Safety_Stock/Avg_Dmd&gt;Plan_Shelf,(365/CL$3+Safety_Stock/Avg_Dmd-Plan_Shelf)*Avg_Dmd*Std_Cost*CL$3,0)+Avg_Dmd*365/CL$3/2*Std_Cost*Inv_Cost+CL$3*Setup</f>
        <v>30883.77070470919</v>
      </c>
      <c r="CM32" s="12">
        <f>(Sell_Price-Std_Cost)*(1-$D32)*Lost_Sale_Fact*Avg_Dmd*365+NORMSINV($D32)*SQRT(Dmd_StdDev^2*Leadtime+LT_StdDev^2*Avg_Dmd^2)*Std_Cost*Inv_Cost+IF(365/CM$3+Safety_Stock/Avg_Dmd&gt;Plan_Shelf,(365/CM$3+Safety_Stock/Avg_Dmd-Plan_Shelf)*Avg_Dmd*Std_Cost*CM$3,0)+Avg_Dmd*365/CM$3/2*Std_Cost*Inv_Cost+CM$3*Setup</f>
        <v>31006.451806019002</v>
      </c>
      <c r="CN32" s="12">
        <f>(Sell_Price-Std_Cost)*(1-$D32)*Lost_Sale_Fact*Avg_Dmd*365+NORMSINV($D32)*SQRT(Dmd_StdDev^2*Leadtime+LT_StdDev^2*Avg_Dmd^2)*Std_Cost*Inv_Cost+IF(365/CN$3+Safety_Stock/Avg_Dmd&gt;Plan_Shelf,(365/CN$3+Safety_Stock/Avg_Dmd-Plan_Shelf)*Avg_Dmd*Std_Cost*CN$3,0)+Avg_Dmd*365/CN$3/2*Std_Cost*Inv_Cost+CN$3*Setup</f>
        <v>31129.75379138995</v>
      </c>
      <c r="CO32" s="12">
        <f>(Sell_Price-Std_Cost)*(1-$D32)*Lost_Sale_Fact*Avg_Dmd*365+NORMSINV($D32)*SQRT(Dmd_StdDev^2*Leadtime+LT_StdDev^2*Avg_Dmd^2)*Std_Cost*Inv_Cost+IF(365/CO$3+Safety_Stock/Avg_Dmd&gt;Plan_Shelf,(365/CO$3+Safety_Stock/Avg_Dmd-Plan_Shelf)*Avg_Dmd*Std_Cost*CO$3,0)+Avg_Dmd*365/CO$3/2*Std_Cost*Inv_Cost+CO$3*Setup</f>
        <v>31253.655732145824</v>
      </c>
      <c r="CP32" s="12">
        <f>(Sell_Price-Std_Cost)*(1-$D32)*Lost_Sale_Fact*Avg_Dmd*365+NORMSINV($D32)*SQRT(Dmd_StdDev^2*Leadtime+LT_StdDev^2*Avg_Dmd^2)*Std_Cost*Inv_Cost+IF(365/CP$3+Safety_Stock/Avg_Dmd&gt;Plan_Shelf,(365/CP$3+Safety_Stock/Avg_Dmd-Plan_Shelf)*Avg_Dmd*Std_Cost*CP$3,0)+Avg_Dmd*365/CP$3/2*Std_Cost*Inv_Cost+CP$3*Setup</f>
        <v>31378.137629773788</v>
      </c>
      <c r="CQ32" s="12">
        <f>(Sell_Price-Std_Cost)*(1-$D32)*Lost_Sale_Fact*Avg_Dmd*365+NORMSINV($D32)*SQRT(Dmd_StdDev^2*Leadtime+LT_StdDev^2*Avg_Dmd^2)*Std_Cost*Inv_Cost+IF(365/CQ$3+Safety_Stock/Avg_Dmd&gt;Plan_Shelf,(365/CQ$3+Safety_Stock/Avg_Dmd-Plan_Shelf)*Avg_Dmd*Std_Cost*CQ$3,0)+Avg_Dmd*365/CQ$3/2*Std_Cost*Inv_Cost+CQ$3*Setup</f>
        <v>31503.180364816522</v>
      </c>
      <c r="CR32" s="12">
        <f>(Sell_Price-Std_Cost)*(1-$D32)*Lost_Sale_Fact*Avg_Dmd*365+NORMSINV($D32)*SQRT(Dmd_StdDev^2*Leadtime+LT_StdDev^2*Avg_Dmd^2)*Std_Cost*Inv_Cost+IF(365/CR$3+Safety_Stock/Avg_Dmd&gt;Plan_Shelf,(365/CR$3+Safety_Stock/Avg_Dmd-Plan_Shelf)*Avg_Dmd*Std_Cost*CR$3,0)+Avg_Dmd*365/CR$3/2*Std_Cost*Inv_Cost+CR$3*Setup</f>
        <v>31628.765649097462</v>
      </c>
      <c r="CS32" s="12">
        <f>(Sell_Price-Std_Cost)*(1-$D32)*Lost_Sale_Fact*Avg_Dmd*365+NORMSINV($D32)*SQRT(Dmd_StdDev^2*Leadtime+LT_StdDev^2*Avg_Dmd^2)*Std_Cost*Inv_Cost+IF(365/CS$3+Safety_Stock/Avg_Dmd&gt;Plan_Shelf,(365/CS$3+Safety_Stock/Avg_Dmd-Plan_Shelf)*Avg_Dmd*Std_Cost*CS$3,0)+Avg_Dmd*365/CS$3/2*Std_Cost*Inv_Cost+CS$3*Setup</f>
        <v>31754.875981028272</v>
      </c>
      <c r="CT32" s="12">
        <f>(Sell_Price-Std_Cost)*(1-$D32)*Lost_Sale_Fact*Avg_Dmd*365+NORMSINV($D32)*SQRT(Dmd_StdDev^2*Leadtime+LT_StdDev^2*Avg_Dmd^2)*Std_Cost*Inv_Cost+IF(365/CT$3+Safety_Stock/Avg_Dmd&gt;Plan_Shelf,(365/CT$3+Safety_Stock/Avg_Dmd-Plan_Shelf)*Avg_Dmd*Std_Cost*CT$3,0)+Avg_Dmd*365/CT$3/2*Std_Cost*Inv_Cost+CT$3*Setup</f>
        <v>31881.494603769061</v>
      </c>
      <c r="CU32" s="12">
        <f>(Sell_Price-Std_Cost)*(1-$D32)*Lost_Sale_Fact*Avg_Dmd*365+NORMSINV($D32)*SQRT(Dmd_StdDev^2*Leadtime+LT_StdDev^2*Avg_Dmd^2)*Std_Cost*Inv_Cost+IF(365/CU$3+Safety_Stock/Avg_Dmd&gt;Plan_Shelf,(365/CU$3+Safety_Stock/Avg_Dmd-Plan_Shelf)*Avg_Dmd*Std_Cost*CU$3,0)+Avg_Dmd*365/CU$3/2*Std_Cost*Inv_Cost+CU$3*Setup</f>
        <v>32008.605466031098</v>
      </c>
      <c r="CV32" s="12">
        <f>(Sell_Price-Std_Cost)*(1-$D32)*Lost_Sale_Fact*Avg_Dmd*365+NORMSINV($D32)*SQRT(Dmd_StdDev^2*Leadtime+LT_StdDev^2*Avg_Dmd^2)*Std_Cost*Inv_Cost+IF(365/CV$3+Safety_Stock/Avg_Dmd&gt;Plan_Shelf,(365/CV$3+Safety_Stock/Avg_Dmd-Plan_Shelf)*Avg_Dmd*Std_Cost*CV$3,0)+Avg_Dmd*365/CV$3/2*Std_Cost*Inv_Cost+CV$3*Setup</f>
        <v>32136.193185329346</v>
      </c>
      <c r="CW32" s="12">
        <f>(Sell_Price-Std_Cost)*(1-$D32)*Lost_Sale_Fact*Avg_Dmd*365+NORMSINV($D32)*SQRT(Dmd_StdDev^2*Leadtime+LT_StdDev^2*Avg_Dmd^2)*Std_Cost*Inv_Cost+IF(365/CW$3+Safety_Stock/Avg_Dmd&gt;Plan_Shelf,(365/CW$3+Safety_Stock/Avg_Dmd-Plan_Shelf)*Avg_Dmd*Std_Cost*CW$3,0)+Avg_Dmd*365/CW$3/2*Std_Cost*Inv_Cost+CW$3*Setup</f>
        <v>32264.243013508039</v>
      </c>
      <c r="CX32" s="12">
        <f>(Sell_Price-Std_Cost)*(1-$D32)*Lost_Sale_Fact*Avg_Dmd*365+NORMSINV($D32)*SQRT(Dmd_StdDev^2*Leadtime+LT_StdDev^2*Avg_Dmd^2)*Std_Cost*Inv_Cost+IF(365/CX$3+Safety_Stock/Avg_Dmd&gt;Plan_Shelf,(365/CX$3+Safety_Stock/Avg_Dmd-Plan_Shelf)*Avg_Dmd*Std_Cost*CX$3,0)+Avg_Dmd*365/CX$3/2*Std_Cost*Inv_Cost+CX$3*Setup</f>
        <v>32392.740804376965</v>
      </c>
      <c r="CY32" s="12">
        <f>(Sell_Price-Std_Cost)*(1-$D32)*Lost_Sale_Fact*Avg_Dmd*365+NORMSINV($D32)*SQRT(Dmd_StdDev^2*Leadtime+LT_StdDev^2*Avg_Dmd^2)*Std_Cost*Inv_Cost+IF(365/CY$3+Safety_Stock/Avg_Dmd&gt;Plan_Shelf,(365/CY$3+Safety_Stock/Avg_Dmd-Plan_Shelf)*Avg_Dmd*Std_Cost*CY$3,0)+Avg_Dmd*365/CY$3/2*Std_Cost*Inv_Cost+CY$3*Setup</f>
        <v>32521.672983309145</v>
      </c>
      <c r="CZ32" s="12">
        <f>(Sell_Price-Std_Cost)*(1-$D32)*Lost_Sale_Fact*Avg_Dmd*365+NORMSINV($D32)*SQRT(Dmd_StdDev^2*Leadtime+LT_StdDev^2*Avg_Dmd^2)*Std_Cost*Inv_Cost+IF(365/CZ$3+Safety_Stock/Avg_Dmd&gt;Plan_Shelf,(365/CZ$3+Safety_Stock/Avg_Dmd-Plan_Shelf)*Avg_Dmd*Std_Cost*CZ$3,0)+Avg_Dmd*365/CZ$3/2*Std_Cost*Inv_Cost+CZ$3*Setup</f>
        <v>32651.026518662678</v>
      </c>
      <c r="DA32" s="28">
        <f t="shared" si="0"/>
        <v>26681.350842987002</v>
      </c>
      <c r="DB32" s="43">
        <f t="shared" si="1"/>
        <v>0.97099999999999997</v>
      </c>
    </row>
    <row r="33" spans="1:106" ht="14.1" customHeight="1" x14ac:dyDescent="0.25">
      <c r="A33" s="53"/>
      <c r="B33" s="51"/>
      <c r="C33" s="51"/>
      <c r="D33" s="9">
        <v>0.97</v>
      </c>
      <c r="E33" s="12">
        <f>(Sell_Price-Std_Cost)*(1-$D33)*Lost_Sale_Fact*Avg_Dmd*365+NORMSINV($D33)*SQRT(Dmd_StdDev^2*Leadtime+LT_StdDev^2*Avg_Dmd^2)*Std_Cost*Inv_Cost+IF(365/E$3+Safety_Stock/Avg_Dmd&gt;Plan_Shelf,(365/E$3+Safety_Stock/Avg_Dmd-Plan_Shelf)*Avg_Dmd*Std_Cost*E$3,0)+Avg_Dmd*365/E$3/2*Std_Cost*Inv_Cost+E$3*Setup</f>
        <v>1327038.0571999527</v>
      </c>
      <c r="F33" s="12">
        <f>(Sell_Price-Std_Cost)*(1-$D33)*Lost_Sale_Fact*Avg_Dmd*365+NORMSINV($D33)*SQRT(Dmd_StdDev^2*Leadtime+LT_StdDev^2*Avg_Dmd^2)*Std_Cost*Inv_Cost+IF(365/F$3+Safety_Stock/Avg_Dmd&gt;Plan_Shelf,(365/F$3+Safety_Stock/Avg_Dmd-Plan_Shelf)*Avg_Dmd*Std_Cost*F$3,0)+Avg_Dmd*365/F$3/2*Std_Cost*Inv_Cost+F$3*Setup</f>
        <v>1163884.2200339453</v>
      </c>
      <c r="G33" s="12">
        <f>(Sell_Price-Std_Cost)*(1-$D33)*Lost_Sale_Fact*Avg_Dmd*365+NORMSINV($D33)*SQRT(Dmd_StdDev^2*Leadtime+LT_StdDev^2*Avg_Dmd^2)*Std_Cost*Inv_Cost+IF(365/G$3+Safety_Stock/Avg_Dmd&gt;Plan_Shelf,(365/G$3+Safety_Stock/Avg_Dmd-Plan_Shelf)*Avg_Dmd*Std_Cost*G$3,0)+Avg_Dmd*365/G$3/2*Std_Cost*Inv_Cost+G$3*Setup</f>
        <v>1068863.7162012709</v>
      </c>
      <c r="H33" s="12">
        <f>(Sell_Price-Std_Cost)*(1-$D33)*Lost_Sale_Fact*Avg_Dmd*365+NORMSINV($D33)*SQRT(Dmd_StdDev^2*Leadtime+LT_StdDev^2*Avg_Dmd^2)*Std_Cost*Inv_Cost+IF(365/H$3+Safety_Stock/Avg_Dmd&gt;Plan_Shelf,(365/H$3+Safety_Stock/Avg_Dmd-Plan_Shelf)*Avg_Dmd*Std_Cost*H$3,0)+Avg_Dmd*365/H$3/2*Std_Cost*Inv_Cost+H$3*Setup</f>
        <v>990876.54570193007</v>
      </c>
      <c r="I33" s="12">
        <f>(Sell_Price-Std_Cost)*(1-$D33)*Lost_Sale_Fact*Avg_Dmd*365+NORMSINV($D33)*SQRT(Dmd_StdDev^2*Leadtime+LT_StdDev^2*Avg_Dmd^2)*Std_Cost*Inv_Cost+IF(365/I$3+Safety_Stock/Avg_Dmd&gt;Plan_Shelf,(365/I$3+Safety_Stock/Avg_Dmd-Plan_Shelf)*Avg_Dmd*Std_Cost*I$3,0)+Avg_Dmd*365/I$3/2*Std_Cost*Inv_Cost+I$3*Setup</f>
        <v>919702.70853592246</v>
      </c>
      <c r="J33" s="12">
        <f>(Sell_Price-Std_Cost)*(1-$D33)*Lost_Sale_Fact*Avg_Dmd*365+NORMSINV($D33)*SQRT(Dmd_StdDev^2*Leadtime+LT_StdDev^2*Avg_Dmd^2)*Std_Cost*Inv_Cost+IF(365/J$3+Safety_Stock/Avg_Dmd&gt;Plan_Shelf,(365/J$3+Safety_Stock/Avg_Dmd-Plan_Shelf)*Avg_Dmd*Std_Cost*J$3,0)+Avg_Dmd*365/J$3/2*Std_Cost*Inv_Cost+J$3*Setup</f>
        <v>851935.53803658148</v>
      </c>
      <c r="K33" s="12">
        <f>(Sell_Price-Std_Cost)*(1-$D33)*Lost_Sale_Fact*Avg_Dmd*365+NORMSINV($D33)*SQRT(Dmd_StdDev^2*Leadtime+LT_StdDev^2*Avg_Dmd^2)*Std_Cost*Inv_Cost+IF(365/K$3+Safety_Stock/Avg_Dmd&gt;Plan_Shelf,(365/K$3+Safety_Stock/Avg_Dmd-Plan_Shelf)*Avg_Dmd*Std_Cost*K$3,0)+Avg_Dmd*365/K$3/2*Std_Cost*Inv_Cost+K$3*Setup</f>
        <v>786115.03420390736</v>
      </c>
      <c r="L33" s="12">
        <f>(Sell_Price-Std_Cost)*(1-$D33)*Lost_Sale_Fact*Avg_Dmd*365+NORMSINV($D33)*SQRT(Dmd_StdDev^2*Leadtime+LT_StdDev^2*Avg_Dmd^2)*Std_Cost*Inv_Cost+IF(365/L$3+Safety_Stock/Avg_Dmd&gt;Plan_Shelf,(365/L$3+Safety_Stock/Avg_Dmd-Plan_Shelf)*Avg_Dmd*Std_Cost*L$3,0)+Avg_Dmd*365/L$3/2*Std_Cost*Inv_Cost+L$3*Setup</f>
        <v>721511.19703789975</v>
      </c>
      <c r="M33" s="12">
        <f>(Sell_Price-Std_Cost)*(1-$D33)*Lost_Sale_Fact*Avg_Dmd*365+NORMSINV($D33)*SQRT(Dmd_StdDev^2*Leadtime+LT_StdDev^2*Avg_Dmd^2)*Std_Cost*Inv_Cost+IF(365/M$3+Safety_Stock/Avg_Dmd&gt;Plan_Shelf,(365/M$3+Safety_Stock/Avg_Dmd-Plan_Shelf)*Avg_Dmd*Std_Cost*M$3,0)+Avg_Dmd*365/M$3/2*Std_Cost*Inv_Cost+M$3*Setup</f>
        <v>657718.47098300338</v>
      </c>
      <c r="N33" s="12">
        <f>(Sell_Price-Std_Cost)*(1-$D33)*Lost_Sale_Fact*Avg_Dmd*365+NORMSINV($D33)*SQRT(Dmd_StdDev^2*Leadtime+LT_StdDev^2*Avg_Dmd^2)*Std_Cost*Inv_Cost+IF(365/N$3+Safety_Stock/Avg_Dmd&gt;Plan_Shelf,(365/N$3+Safety_Stock/Avg_Dmd-Plan_Shelf)*Avg_Dmd*Std_Cost*N$3,0)+Avg_Dmd*365/N$3/2*Std_Cost*Inv_Cost+N$3*Setup</f>
        <v>594493.52270588465</v>
      </c>
      <c r="O33" s="12">
        <f>(Sell_Price-Std_Cost)*(1-$D33)*Lost_Sale_Fact*Avg_Dmd*365+NORMSINV($D33)*SQRT(Dmd_StdDev^2*Leadtime+LT_StdDev^2*Avg_Dmd^2)*Std_Cost*Inv_Cost+IF(365/O$3+Safety_Stock/Avg_Dmd&gt;Plan_Shelf,(365/O$3+Safety_Stock/Avg_Dmd-Plan_Shelf)*Avg_Dmd*Std_Cost*O$3,0)+Avg_Dmd*365/O$3/2*Std_Cost*Inv_Cost+O$3*Setup</f>
        <v>531681.50372169516</v>
      </c>
      <c r="P33" s="12">
        <f>(Sell_Price-Std_Cost)*(1-$D33)*Lost_Sale_Fact*Avg_Dmd*365+NORMSINV($D33)*SQRT(Dmd_StdDev^2*Leadtime+LT_StdDev^2*Avg_Dmd^2)*Std_Cost*Inv_Cost+IF(365/P$3+Safety_Stock/Avg_Dmd&gt;Plan_Shelf,(365/P$3+Safety_Stock/Avg_Dmd-Plan_Shelf)*Avg_Dmd*Std_Cost*P$3,0)+Avg_Dmd*365/P$3/2*Std_Cost*Inv_Cost+P$3*Setup</f>
        <v>469179.18170720298</v>
      </c>
      <c r="Q33" s="12">
        <f>(Sell_Price-Std_Cost)*(1-$D33)*Lost_Sale_Fact*Avg_Dmd*365+NORMSINV($D33)*SQRT(Dmd_StdDev^2*Leadtime+LT_StdDev^2*Avg_Dmd^2)*Std_Cost*Inv_Cost+IF(365/Q$3+Safety_Stock/Avg_Dmd&gt;Plan_Shelf,(365/Q$3+Safety_Stock/Avg_Dmd-Plan_Shelf)*Avg_Dmd*Std_Cost*Q$3,0)+Avg_Dmd*365/Q$3/2*Std_Cost*Inv_Cost+Q$3*Setup</f>
        <v>406915.088130939</v>
      </c>
      <c r="R33" s="12">
        <f>(Sell_Price-Std_Cost)*(1-$D33)*Lost_Sale_Fact*Avg_Dmd*365+NORMSINV($D33)*SQRT(Dmd_StdDev^2*Leadtime+LT_StdDev^2*Avg_Dmd^2)*Std_Cost*Inv_Cost+IF(365/R$3+Safety_Stock/Avg_Dmd&gt;Plan_Shelf,(365/R$3+Safety_Stock/Avg_Dmd-Plan_Shelf)*Avg_Dmd*Std_Cost*R$3,0)+Avg_Dmd*365/R$3/2*Std_Cost*Inv_Cost+R$3*Setup</f>
        <v>344838.17404185457</v>
      </c>
      <c r="S33" s="12">
        <f>(Sell_Price-Std_Cost)*(1-$D33)*Lost_Sale_Fact*Avg_Dmd*365+NORMSINV($D33)*SQRT(Dmd_StdDev^2*Leadtime+LT_StdDev^2*Avg_Dmd^2)*Std_Cost*Inv_Cost+IF(365/S$3+Safety_Stock/Avg_Dmd&gt;Plan_Shelf,(365/S$3+Safety_Stock/Avg_Dmd-Plan_Shelf)*Avg_Dmd*Std_Cost*S$3,0)+Avg_Dmd*365/S$3/2*Std_Cost*Inv_Cost+S$3*Setup</f>
        <v>282911.00354251359</v>
      </c>
      <c r="T33" s="12">
        <f>(Sell_Price-Std_Cost)*(1-$D33)*Lost_Sale_Fact*Avg_Dmd*365+NORMSINV($D33)*SQRT(Dmd_StdDev^2*Leadtime+LT_StdDev^2*Avg_Dmd^2)*Std_Cost*Inv_Cost+IF(365/T$3+Safety_Stock/Avg_Dmd&gt;Plan_Shelf,(365/T$3+Safety_Stock/Avg_Dmd-Plan_Shelf)*Avg_Dmd*Std_Cost*T$3,0)+Avg_Dmd*365/T$3/2*Std_Cost*Inv_Cost+T$3*Setup</f>
        <v>221105.49970983923</v>
      </c>
      <c r="U33" s="12">
        <f>(Sell_Price-Std_Cost)*(1-$D33)*Lost_Sale_Fact*Avg_Dmd*365+NORMSINV($D33)*SQRT(Dmd_StdDev^2*Leadtime+LT_StdDev^2*Avg_Dmd^2)*Std_Cost*Inv_Cost+IF(365/U$3+Safety_Stock/Avg_Dmd&gt;Plan_Shelf,(365/U$3+Safety_Stock/Avg_Dmd-Plan_Shelf)*Avg_Dmd*Std_Cost*U$3,0)+Avg_Dmd*365/U$3/2*Std_Cost*Inv_Cost+U$3*Setup</f>
        <v>159400.19195559627</v>
      </c>
      <c r="V33" s="12">
        <f>(Sell_Price-Std_Cost)*(1-$D33)*Lost_Sale_Fact*Avg_Dmd*365+NORMSINV($D33)*SQRT(Dmd_StdDev^2*Leadtime+LT_StdDev^2*Avg_Dmd^2)*Std_Cost*Inv_Cost+IF(365/V$3+Safety_Stock/Avg_Dmd&gt;Plan_Shelf,(365/V$3+Safety_Stock/Avg_Dmd-Plan_Shelf)*Avg_Dmd*Std_Cost*V$3,0)+Avg_Dmd*365/V$3/2*Std_Cost*Inv_Cost+V$3*Setup</f>
        <v>97778.380933379696</v>
      </c>
      <c r="W33" s="12">
        <f>(Sell_Price-Std_Cost)*(1-$D33)*Lost_Sale_Fact*Avg_Dmd*365+NORMSINV($D33)*SQRT(Dmd_StdDev^2*Leadtime+LT_StdDev^2*Avg_Dmd^2)*Std_Cost*Inv_Cost+IF(365/W$3+Safety_Stock/Avg_Dmd&gt;Plan_Shelf,(365/W$3+Safety_Stock/Avg_Dmd-Plan_Shelf)*Avg_Dmd*Std_Cost*W$3,0)+Avg_Dmd*365/W$3/2*Std_Cost*Inv_Cost+W$3*Setup</f>
        <v>36226.882948658575</v>
      </c>
      <c r="X33" s="12">
        <f>(Sell_Price-Std_Cost)*(1-$D33)*Lost_Sale_Fact*Avg_Dmd*365+NORMSINV($D33)*SQRT(Dmd_StdDev^2*Leadtime+LT_StdDev^2*Avg_Dmd^2)*Std_Cost*Inv_Cost+IF(365/X$3+Safety_Stock/Avg_Dmd&gt;Plan_Shelf,(365/X$3+Safety_Stock/Avg_Dmd-Plan_Shelf)*Avg_Dmd*Std_Cost*X$3,0)+Avg_Dmd*365/X$3/2*Std_Cost*Inv_Cost+X$3*Setup</f>
        <v>28811.894365960281</v>
      </c>
      <c r="Y33" s="12">
        <f>(Sell_Price-Std_Cost)*(1-$D33)*Lost_Sale_Fact*Avg_Dmd*365+NORMSINV($D33)*SQRT(Dmd_StdDev^2*Leadtime+LT_StdDev^2*Avg_Dmd^2)*Std_Cost*Inv_Cost+IF(365/Y$3+Safety_Stock/Avg_Dmd&gt;Plan_Shelf,(365/Y$3+Safety_Stock/Avg_Dmd-Plan_Shelf)*Avg_Dmd*Std_Cost*Y$3,0)+Avg_Dmd*365/Y$3/2*Std_Cost*Inv_Cost+Y$3*Setup</f>
        <v>28475.227699293609</v>
      </c>
      <c r="Z33" s="12">
        <f>(Sell_Price-Std_Cost)*(1-$D33)*Lost_Sale_Fact*Avg_Dmd*365+NORMSINV($D33)*SQRT(Dmd_StdDev^2*Leadtime+LT_StdDev^2*Avg_Dmd^2)*Std_Cost*Inv_Cost+IF(365/Z$3+Safety_Stock/Avg_Dmd&gt;Plan_Shelf,(365/Z$3+Safety_Stock/Avg_Dmd-Plan_Shelf)*Avg_Dmd*Std_Cost*Z$3,0)+Avg_Dmd*365/Z$3/2*Std_Cost*Inv_Cost+Z$3*Setup</f>
        <v>28182.803456869369</v>
      </c>
      <c r="AA33" s="12">
        <f>(Sell_Price-Std_Cost)*(1-$D33)*Lost_Sale_Fact*Avg_Dmd*365+NORMSINV($D33)*SQRT(Dmd_StdDev^2*Leadtime+LT_StdDev^2*Avg_Dmd^2)*Std_Cost*Inv_Cost+IF(365/AA$3+Safety_Stock/Avg_Dmd&gt;Plan_Shelf,(365/AA$3+Safety_Stock/Avg_Dmd-Plan_Shelf)*Avg_Dmd*Std_Cost*AA$3,0)+Avg_Dmd*365/AA$3/2*Std_Cost*Inv_Cost+AA$3*Setup</f>
        <v>27928.850887699409</v>
      </c>
      <c r="AB33" s="12">
        <f>(Sell_Price-Std_Cost)*(1-$D33)*Lost_Sale_Fact*Avg_Dmd*365+NORMSINV($D33)*SQRT(Dmd_StdDev^2*Leadtime+LT_StdDev^2*Avg_Dmd^2)*Std_Cost*Inv_Cost+IF(365/AB$3+Safety_Stock/Avg_Dmd&gt;Plan_Shelf,(365/AB$3+Safety_Stock/Avg_Dmd-Plan_Shelf)*Avg_Dmd*Std_Cost*AB$3,0)+Avg_Dmd*365/AB$3/2*Std_Cost*Inv_Cost+AB$3*Setup</f>
        <v>27708.561032626945</v>
      </c>
      <c r="AC33" s="12">
        <f>(Sell_Price-Std_Cost)*(1-$D33)*Lost_Sale_Fact*Avg_Dmd*365+NORMSINV($D33)*SQRT(Dmd_StdDev^2*Leadtime+LT_StdDev^2*Avg_Dmd^2)*Std_Cost*Inv_Cost+IF(365/AC$3+Safety_Stock/Avg_Dmd&gt;Plan_Shelf,(365/AC$3+Safety_Stock/Avg_Dmd-Plan_Shelf)*Avg_Dmd*Std_Cost*AC$3,0)+Avg_Dmd*365/AC$3/2*Std_Cost*Inv_Cost+AC$3*Setup</f>
        <v>27517.894365960277</v>
      </c>
      <c r="AD33" s="12">
        <f>(Sell_Price-Std_Cost)*(1-$D33)*Lost_Sale_Fact*Avg_Dmd*365+NORMSINV($D33)*SQRT(Dmd_StdDev^2*Leadtime+LT_StdDev^2*Avg_Dmd^2)*Std_Cost*Inv_Cost+IF(365/AD$3+Safety_Stock/Avg_Dmd&gt;Plan_Shelf,(365/AD$3+Safety_Stock/Avg_Dmd-Plan_Shelf)*Avg_Dmd*Std_Cost*AD$3,0)+Avg_Dmd*365/AD$3/2*Std_Cost*Inv_Cost+AD$3*Setup</f>
        <v>27353.432827498742</v>
      </c>
      <c r="AE33" s="12">
        <f>(Sell_Price-Std_Cost)*(1-$D33)*Lost_Sale_Fact*Avg_Dmd*365+NORMSINV($D33)*SQRT(Dmd_StdDev^2*Leadtime+LT_StdDev^2*Avg_Dmd^2)*Std_Cost*Inv_Cost+IF(365/AE$3+Safety_Stock/Avg_Dmd&gt;Plan_Shelf,(365/AE$3+Safety_Stock/Avg_Dmd-Plan_Shelf)*Avg_Dmd*Std_Cost*AE$3,0)+Avg_Dmd*365/AE$3/2*Std_Cost*Inv_Cost+AE$3*Setup</f>
        <v>27212.26473633065</v>
      </c>
      <c r="AF33" s="12">
        <f>(Sell_Price-Std_Cost)*(1-$D33)*Lost_Sale_Fact*Avg_Dmd*365+NORMSINV($D33)*SQRT(Dmd_StdDev^2*Leadtime+LT_StdDev^2*Avg_Dmd^2)*Std_Cost*Inv_Cost+IF(365/AF$3+Safety_Stock/Avg_Dmd&gt;Plan_Shelf,(365/AF$3+Safety_Stock/Avg_Dmd-Plan_Shelf)*Avg_Dmd*Std_Cost*AF$3,0)+Avg_Dmd*365/AF$3/2*Std_Cost*Inv_Cost+AF$3*Setup</f>
        <v>27091.894365960281</v>
      </c>
      <c r="AG33" s="12">
        <f>(Sell_Price-Std_Cost)*(1-$D33)*Lost_Sale_Fact*Avg_Dmd*365+NORMSINV($D33)*SQRT(Dmd_StdDev^2*Leadtime+LT_StdDev^2*Avg_Dmd^2)*Std_Cost*Inv_Cost+IF(365/AG$3+Safety_Stock/Avg_Dmd&gt;Plan_Shelf,(365/AG$3+Safety_Stock/Avg_Dmd-Plan_Shelf)*Avg_Dmd*Std_Cost*AG$3,0)+Avg_Dmd*365/AG$3/2*Std_Cost*Inv_Cost+AG$3*Setup</f>
        <v>26990.170228029245</v>
      </c>
      <c r="AH33" s="12">
        <f>(Sell_Price-Std_Cost)*(1-$D33)*Lost_Sale_Fact*Avg_Dmd*365+NORMSINV($D33)*SQRT(Dmd_StdDev^2*Leadtime+LT_StdDev^2*Avg_Dmd^2)*Std_Cost*Inv_Cost+IF(365/AH$3+Safety_Stock/Avg_Dmd&gt;Plan_Shelf,(365/AH$3+Safety_Stock/Avg_Dmd-Plan_Shelf)*Avg_Dmd*Std_Cost*AH$3,0)+Avg_Dmd*365/AH$3/2*Std_Cost*Inv_Cost+AH$3*Setup</f>
        <v>26905.227699293613</v>
      </c>
      <c r="AI33" s="12">
        <f>(Sell_Price-Std_Cost)*(1-$D33)*Lost_Sale_Fact*Avg_Dmd*365+NORMSINV($D33)*SQRT(Dmd_StdDev^2*Leadtime+LT_StdDev^2*Avg_Dmd^2)*Std_Cost*Inv_Cost+IF(365/AI$3+Safety_Stock/Avg_Dmd&gt;Plan_Shelf,(365/AI$3+Safety_Stock/Avg_Dmd-Plan_Shelf)*Avg_Dmd*Std_Cost*AI$3,0)+Avg_Dmd*365/AI$3/2*Std_Cost*Inv_Cost+AI$3*Setup</f>
        <v>26835.442753057054</v>
      </c>
      <c r="AJ33" s="12">
        <f>(Sell_Price-Std_Cost)*(1-$D33)*Lost_Sale_Fact*Avg_Dmd*365+NORMSINV($D33)*SQRT(Dmd_StdDev^2*Leadtime+LT_StdDev^2*Avg_Dmd^2)*Std_Cost*Inv_Cost+IF(365/AJ$3+Safety_Stock/Avg_Dmd&gt;Plan_Shelf,(365/AJ$3+Safety_Stock/Avg_Dmd-Plan_Shelf)*Avg_Dmd*Std_Cost*AJ$3,0)+Avg_Dmd*365/AJ$3/2*Std_Cost*Inv_Cost+AJ$3*Setup</f>
        <v>26779.394365960281</v>
      </c>
      <c r="AK33" s="12">
        <f>(Sell_Price-Std_Cost)*(1-$D33)*Lost_Sale_Fact*Avg_Dmd*365+NORMSINV($D33)*SQRT(Dmd_StdDev^2*Leadtime+LT_StdDev^2*Avg_Dmd^2)*Std_Cost*Inv_Cost+IF(365/AK$3+Safety_Stock/Avg_Dmd&gt;Plan_Shelf,(365/AK$3+Safety_Stock/Avg_Dmd-Plan_Shelf)*Avg_Dmd*Std_Cost*AK$3,0)+Avg_Dmd*365/AK$3/2*Std_Cost*Inv_Cost+AK$3*Setup</f>
        <v>26735.833759899673</v>
      </c>
      <c r="AL33" s="12">
        <f>(Sell_Price-Std_Cost)*(1-$D33)*Lost_Sale_Fact*Avg_Dmd*365+NORMSINV($D33)*SQRT(Dmd_StdDev^2*Leadtime+LT_StdDev^2*Avg_Dmd^2)*Std_Cost*Inv_Cost+IF(365/AL$3+Safety_Stock/Avg_Dmd&gt;Plan_Shelf,(365/AL$3+Safety_Stock/Avg_Dmd-Plan_Shelf)*Avg_Dmd*Std_Cost*AL$3,0)+Avg_Dmd*365/AL$3/2*Std_Cost*Inv_Cost+AL$3*Setup</f>
        <v>26703.659071842631</v>
      </c>
      <c r="AM33" s="12">
        <f>(Sell_Price-Std_Cost)*(1-$D33)*Lost_Sale_Fact*Avg_Dmd*365+NORMSINV($D33)*SQRT(Dmd_StdDev^2*Leadtime+LT_StdDev^2*Avg_Dmd^2)*Std_Cost*Inv_Cost+IF(365/AM$3+Safety_Stock/Avg_Dmd&gt;Plan_Shelf,(365/AM$3+Safety_Stock/Avg_Dmd-Plan_Shelf)*Avg_Dmd*Std_Cost*AM$3,0)+Avg_Dmd*365/AM$3/2*Std_Cost*Inv_Cost+AM$3*Setup</f>
        <v>26681.894365960281</v>
      </c>
      <c r="AN33" s="12">
        <f>(Sell_Price-Std_Cost)*(1-$D33)*Lost_Sale_Fact*Avg_Dmd*365+NORMSINV($D33)*SQRT(Dmd_StdDev^2*Leadtime+LT_StdDev^2*Avg_Dmd^2)*Std_Cost*Inv_Cost+IF(365/AN$3+Safety_Stock/Avg_Dmd&gt;Plan_Shelf,(365/AN$3+Safety_Stock/Avg_Dmd-Plan_Shelf)*Avg_Dmd*Std_Cost*AN$3,0)+Avg_Dmd*365/AN$3/2*Std_Cost*Inv_Cost+AN$3*Setup</f>
        <v>26669.672143738055</v>
      </c>
      <c r="AO33" s="12">
        <f>(Sell_Price-Std_Cost)*(1-$D33)*Lost_Sale_Fact*Avg_Dmd*365+NORMSINV($D33)*SQRT(Dmd_StdDev^2*Leadtime+LT_StdDev^2*Avg_Dmd^2)*Std_Cost*Inv_Cost+IF(365/AO$3+Safety_Stock/Avg_Dmd&gt;Plan_Shelf,(365/AO$3+Safety_Stock/Avg_Dmd-Plan_Shelf)*Avg_Dmd*Std_Cost*AO$3,0)+Avg_Dmd*365/AO$3/2*Std_Cost*Inv_Cost+AO$3*Setup</f>
        <v>26666.218690284604</v>
      </c>
      <c r="AP33" s="12">
        <f>(Sell_Price-Std_Cost)*(1-$D33)*Lost_Sale_Fact*Avg_Dmd*365+NORMSINV($D33)*SQRT(Dmd_StdDev^2*Leadtime+LT_StdDev^2*Avg_Dmd^2)*Std_Cost*Inv_Cost+IF(365/AP$3+Safety_Stock/Avg_Dmd&gt;Plan_Shelf,(365/AP$3+Safety_Stock/Avg_Dmd-Plan_Shelf)*Avg_Dmd*Std_Cost*AP$3,0)+Avg_Dmd*365/AP$3/2*Std_Cost*Inv_Cost+AP$3*Setup</f>
        <v>26670.841734381331</v>
      </c>
      <c r="AQ33" s="12">
        <f>(Sell_Price-Std_Cost)*(1-$D33)*Lost_Sale_Fact*Avg_Dmd*365+NORMSINV($D33)*SQRT(Dmd_StdDev^2*Leadtime+LT_StdDev^2*Avg_Dmd^2)*Std_Cost*Inv_Cost+IF(365/AQ$3+Safety_Stock/Avg_Dmd&gt;Plan_Shelf,(365/AQ$3+Safety_Stock/Avg_Dmd-Plan_Shelf)*Avg_Dmd*Std_Cost*AQ$3,0)+Avg_Dmd*365/AQ$3/2*Std_Cost*Inv_Cost+AQ$3*Setup</f>
        <v>26682.920006985922</v>
      </c>
      <c r="AR33" s="12">
        <f>(Sell_Price-Std_Cost)*(1-$D33)*Lost_Sale_Fact*Avg_Dmd*365+NORMSINV($D33)*SQRT(Dmd_StdDev^2*Leadtime+LT_StdDev^2*Avg_Dmd^2)*Std_Cost*Inv_Cost+IF(365/AR$3+Safety_Stock/Avg_Dmd&gt;Plan_Shelf,(365/AR$3+Safety_Stock/Avg_Dmd-Plan_Shelf)*Avg_Dmd*Std_Cost*AR$3,0)+Avg_Dmd*365/AR$3/2*Std_Cost*Inv_Cost+AR$3*Setup</f>
        <v>26701.894365960281</v>
      </c>
      <c r="AS33" s="12">
        <f>(Sell_Price-Std_Cost)*(1-$D33)*Lost_Sale_Fact*Avg_Dmd*365+NORMSINV($D33)*SQRT(Dmd_StdDev^2*Leadtime+LT_StdDev^2*Avg_Dmd^2)*Std_Cost*Inv_Cost+IF(365/AS$3+Safety_Stock/Avg_Dmd&gt;Plan_Shelf,(365/AS$3+Safety_Stock/Avg_Dmd-Plan_Shelf)*Avg_Dmd*Std_Cost*AS$3,0)+Avg_Dmd*365/AS$3/2*Std_Cost*Inv_Cost+AS$3*Setup</f>
        <v>26727.260219618816</v>
      </c>
      <c r="AT33" s="12">
        <f>(Sell_Price-Std_Cost)*(1-$D33)*Lost_Sale_Fact*Avg_Dmd*365+NORMSINV($D33)*SQRT(Dmd_StdDev^2*Leadtime+LT_StdDev^2*Avg_Dmd^2)*Std_Cost*Inv_Cost+IF(365/AT$3+Safety_Stock/Avg_Dmd&gt;Plan_Shelf,(365/AT$3+Safety_Stock/Avg_Dmd-Plan_Shelf)*Avg_Dmd*Std_Cost*AT$3,0)+Avg_Dmd*365/AT$3/2*Std_Cost*Inv_Cost+AT$3*Setup</f>
        <v>26758.561032626945</v>
      </c>
      <c r="AU33" s="12">
        <f>(Sell_Price-Std_Cost)*(1-$D33)*Lost_Sale_Fact*Avg_Dmd*365+NORMSINV($D33)*SQRT(Dmd_StdDev^2*Leadtime+LT_StdDev^2*Avg_Dmd^2)*Std_Cost*Inv_Cost+IF(365/AU$3+Safety_Stock/Avg_Dmd&gt;Plan_Shelf,(365/AU$3+Safety_Stock/Avg_Dmd-Plan_Shelf)*Avg_Dmd*Std_Cost*AU$3,0)+Avg_Dmd*365/AU$3/2*Std_Cost*Inv_Cost+AU$3*Setup</f>
        <v>26795.382738053304</v>
      </c>
      <c r="AV33" s="12">
        <f>(Sell_Price-Std_Cost)*(1-$D33)*Lost_Sale_Fact*Avg_Dmd*365+NORMSINV($D33)*SQRT(Dmd_StdDev^2*Leadtime+LT_StdDev^2*Avg_Dmd^2)*Std_Cost*Inv_Cost+IF(365/AV$3+Safety_Stock/Avg_Dmd&gt;Plan_Shelf,(365/AV$3+Safety_Stock/Avg_Dmd-Plan_Shelf)*Avg_Dmd*Std_Cost*AV$3,0)+Avg_Dmd*365/AV$3/2*Std_Cost*Inv_Cost+AV$3*Setup</f>
        <v>26837.348911414825</v>
      </c>
      <c r="AW33" s="12">
        <f>(Sell_Price-Std_Cost)*(1-$D33)*Lost_Sale_Fact*Avg_Dmd*365+NORMSINV($D33)*SQRT(Dmd_StdDev^2*Leadtime+LT_StdDev^2*Avg_Dmd^2)*Std_Cost*Inv_Cost+IF(365/AW$3+Safety_Stock/Avg_Dmd&gt;Plan_Shelf,(365/AW$3+Safety_Stock/Avg_Dmd-Plan_Shelf)*Avg_Dmd*Std_Cost*AW$3,0)+Avg_Dmd*365/AW$3/2*Std_Cost*Inv_Cost+AW$3*Setup</f>
        <v>26884.1165881825</v>
      </c>
      <c r="AX33" s="12">
        <f>(Sell_Price-Std_Cost)*(1-$D33)*Lost_Sale_Fact*Avg_Dmd*365+NORMSINV($D33)*SQRT(Dmd_StdDev^2*Leadtime+LT_StdDev^2*Avg_Dmd^2)*Std_Cost*Inv_Cost+IF(365/AX$3+Safety_Stock/Avg_Dmd&gt;Plan_Shelf,(365/AX$3+Safety_Stock/Avg_Dmd-Plan_Shelf)*Avg_Dmd*Std_Cost*AX$3,0)+Avg_Dmd*365/AX$3/2*Std_Cost*Inv_Cost+AX$3*Setup</f>
        <v>26935.372626829845</v>
      </c>
      <c r="AY33" s="12">
        <f>(Sell_Price-Std_Cost)*(1-$D33)*Lost_Sale_Fact*Avg_Dmd*365+NORMSINV($D33)*SQRT(Dmd_StdDev^2*Leadtime+LT_StdDev^2*Avg_Dmd^2)*Std_Cost*Inv_Cost+IF(365/AY$3+Safety_Stock/Avg_Dmd&gt;Plan_Shelf,(365/AY$3+Safety_Stock/Avg_Dmd-Plan_Shelf)*Avg_Dmd*Std_Cost*AY$3,0)+Avg_Dmd*365/AY$3/2*Std_Cost*Inv_Cost+AY$3*Setup</f>
        <v>26990.830536173045</v>
      </c>
      <c r="AZ33" s="12">
        <f>(Sell_Price-Std_Cost)*(1-$D33)*Lost_Sale_Fact*Avg_Dmd*365+NORMSINV($D33)*SQRT(Dmd_StdDev^2*Leadtime+LT_StdDev^2*Avg_Dmd^2)*Std_Cost*Inv_Cost+IF(365/AZ$3+Safety_Stock/Avg_Dmd&gt;Plan_Shelf,(365/AZ$3+Safety_Stock/Avg_Dmd-Plan_Shelf)*Avg_Dmd*Std_Cost*AZ$3,0)+Avg_Dmd*365/AZ$3/2*Std_Cost*Inv_Cost+AZ$3*Setup</f>
        <v>27050.227699293613</v>
      </c>
      <c r="BA33" s="12">
        <f>(Sell_Price-Std_Cost)*(1-$D33)*Lost_Sale_Fact*Avg_Dmd*365+NORMSINV($D33)*SQRT(Dmd_StdDev^2*Leadtime+LT_StdDev^2*Avg_Dmd^2)*Std_Cost*Inv_Cost+IF(365/BA$3+Safety_Stock/Avg_Dmd&gt;Plan_Shelf,(365/BA$3+Safety_Stock/Avg_Dmd-Plan_Shelf)*Avg_Dmd*Std_Cost*BA$3,0)+Avg_Dmd*365/BA$3/2*Std_Cost*Inv_Cost+BA$3*Setup</f>
        <v>27113.32293738885</v>
      </c>
      <c r="BB33" s="12">
        <f>(Sell_Price-Std_Cost)*(1-$D33)*Lost_Sale_Fact*Avg_Dmd*365+NORMSINV($D33)*SQRT(Dmd_StdDev^2*Leadtime+LT_StdDev^2*Avg_Dmd^2)*Std_Cost*Inv_Cost+IF(365/BB$3+Safety_Stock/Avg_Dmd&gt;Plan_Shelf,(365/BB$3+Safety_Stock/Avg_Dmd-Plan_Shelf)*Avg_Dmd*Std_Cost*BB$3,0)+Avg_Dmd*365/BB$3/2*Std_Cost*Inv_Cost+BB$3*Setup</f>
        <v>27179.894365960277</v>
      </c>
      <c r="BC33" s="12">
        <f>(Sell_Price-Std_Cost)*(1-$D33)*Lost_Sale_Fact*Avg_Dmd*365+NORMSINV($D33)*SQRT(Dmd_StdDev^2*Leadtime+LT_StdDev^2*Avg_Dmd^2)*Std_Cost*Inv_Cost+IF(365/BC$3+Safety_Stock/Avg_Dmd&gt;Plan_Shelf,(365/BC$3+Safety_Stock/Avg_Dmd-Plan_Shelf)*Avg_Dmd*Std_Cost*BC$3,0)+Avg_Dmd*365/BC$3/2*Std_Cost*Inv_Cost+BC$3*Setup</f>
        <v>27249.737503215179</v>
      </c>
      <c r="BD33" s="12">
        <f>(Sell_Price-Std_Cost)*(1-$D33)*Lost_Sale_Fact*Avg_Dmd*365+NORMSINV($D33)*SQRT(Dmd_StdDev^2*Leadtime+LT_StdDev^2*Avg_Dmd^2)*Std_Cost*Inv_Cost+IF(365/BD$3+Safety_Stock/Avg_Dmd&gt;Plan_Shelf,(365/BD$3+Safety_Stock/Avg_Dmd-Plan_Shelf)*Avg_Dmd*Std_Cost*BD$3,0)+Avg_Dmd*365/BD$3/2*Std_Cost*Inv_Cost+BD$3*Setup</f>
        <v>27322.663596729508</v>
      </c>
      <c r="BE33" s="12">
        <f>(Sell_Price-Std_Cost)*(1-$D33)*Lost_Sale_Fact*Avg_Dmd*365+NORMSINV($D33)*SQRT(Dmd_StdDev^2*Leadtime+LT_StdDev^2*Avg_Dmd^2)*Std_Cost*Inv_Cost+IF(365/BE$3+Safety_Stock/Avg_Dmd&gt;Plan_Shelf,(365/BE$3+Safety_Stock/Avg_Dmd-Plan_Shelf)*Avg_Dmd*Std_Cost*BE$3,0)+Avg_Dmd*365/BE$3/2*Std_Cost*Inv_Cost+BE$3*Setup</f>
        <v>27398.498139545183</v>
      </c>
      <c r="BF33" s="12">
        <f>(Sell_Price-Std_Cost)*(1-$D33)*Lost_Sale_Fact*Avg_Dmd*365+NORMSINV($D33)*SQRT(Dmd_StdDev^2*Leadtime+LT_StdDev^2*Avg_Dmd^2)*Std_Cost*Inv_Cost+IF(365/BF$3+Safety_Stock/Avg_Dmd&gt;Plan_Shelf,(365/BF$3+Safety_Stock/Avg_Dmd-Plan_Shelf)*Avg_Dmd*Std_Cost*BF$3,0)+Avg_Dmd*365/BF$3/2*Std_Cost*Inv_Cost+BF$3*Setup</f>
        <v>27477.079551145463</v>
      </c>
      <c r="BG33" s="12">
        <f>(Sell_Price-Std_Cost)*(1-$D33)*Lost_Sale_Fact*Avg_Dmd*365+NORMSINV($D33)*SQRT(Dmd_StdDev^2*Leadtime+LT_StdDev^2*Avg_Dmd^2)*Std_Cost*Inv_Cost+IF(365/BG$3+Safety_Stock/Avg_Dmd&gt;Plan_Shelf,(365/BG$3+Safety_Stock/Avg_Dmd-Plan_Shelf)*Avg_Dmd*Std_Cost*BG$3,0)+Avg_Dmd*365/BG$3/2*Std_Cost*Inv_Cost+BG$3*Setup</f>
        <v>27558.258002323913</v>
      </c>
      <c r="BH33" s="12">
        <f>(Sell_Price-Std_Cost)*(1-$D33)*Lost_Sale_Fact*Avg_Dmd*365+NORMSINV($D33)*SQRT(Dmd_StdDev^2*Leadtime+LT_StdDev^2*Avg_Dmd^2)*Std_Cost*Inv_Cost+IF(365/BH$3+Safety_Stock/Avg_Dmd&gt;Plan_Shelf,(365/BH$3+Safety_Stock/Avg_Dmd-Plan_Shelf)*Avg_Dmd*Std_Cost*BH$3,0)+Avg_Dmd*365/BH$3/2*Std_Cost*Inv_Cost+BH$3*Setup</f>
        <v>27641.894365960281</v>
      </c>
      <c r="BI33" s="12">
        <f>(Sell_Price-Std_Cost)*(1-$D33)*Lost_Sale_Fact*Avg_Dmd*365+NORMSINV($D33)*SQRT(Dmd_StdDev^2*Leadtime+LT_StdDev^2*Avg_Dmd^2)*Std_Cost*Inv_Cost+IF(365/BI$3+Safety_Stock/Avg_Dmd&gt;Plan_Shelf,(365/BI$3+Safety_Stock/Avg_Dmd-Plan_Shelf)*Avg_Dmd*Std_Cost*BI$3,0)+Avg_Dmd*365/BI$3/2*Std_Cost*Inv_Cost+BI$3*Setup</f>
        <v>27727.85927824098</v>
      </c>
      <c r="BJ33" s="12">
        <f>(Sell_Price-Std_Cost)*(1-$D33)*Lost_Sale_Fact*Avg_Dmd*365+NORMSINV($D33)*SQRT(Dmd_StdDev^2*Leadtime+LT_StdDev^2*Avg_Dmd^2)*Std_Cost*Inv_Cost+IF(365/BJ$3+Safety_Stock/Avg_Dmd&gt;Plan_Shelf,(365/BJ$3+Safety_Stock/Avg_Dmd-Plan_Shelf)*Avg_Dmd*Std_Cost*BJ$3,0)+Avg_Dmd*365/BJ$3/2*Std_Cost*Inv_Cost+BJ$3*Setup</f>
        <v>27816.032296994763</v>
      </c>
      <c r="BK33" s="12">
        <f>(Sell_Price-Std_Cost)*(1-$D33)*Lost_Sale_Fact*Avg_Dmd*365+NORMSINV($D33)*SQRT(Dmd_StdDev^2*Leadtime+LT_StdDev^2*Avg_Dmd^2)*Std_Cost*Inv_Cost+IF(365/BK$3+Safety_Stock/Avg_Dmd&gt;Plan_Shelf,(365/BK$3+Safety_Stock/Avg_Dmd-Plan_Shelf)*Avg_Dmd*Std_Cost*BK$3,0)+Avg_Dmd*365/BK$3/2*Std_Cost*Inv_Cost+BK$3*Setup</f>
        <v>27906.301145621295</v>
      </c>
      <c r="BL33" s="12">
        <f>(Sell_Price-Std_Cost)*(1-$D33)*Lost_Sale_Fact*Avg_Dmd*365+NORMSINV($D33)*SQRT(Dmd_StdDev^2*Leadtime+LT_StdDev^2*Avg_Dmd^2)*Std_Cost*Inv_Cost+IF(365/BL$3+Safety_Stock/Avg_Dmd&gt;Plan_Shelf,(365/BL$3+Safety_Stock/Avg_Dmd-Plan_Shelf)*Avg_Dmd*Std_Cost*BL$3,0)+Avg_Dmd*365/BL$3/2*Std_Cost*Inv_Cost+BL$3*Setup</f>
        <v>27998.561032626945</v>
      </c>
      <c r="BM33" s="12">
        <f>(Sell_Price-Std_Cost)*(1-$D33)*Lost_Sale_Fact*Avg_Dmd*365+NORMSINV($D33)*SQRT(Dmd_StdDev^2*Leadtime+LT_StdDev^2*Avg_Dmd^2)*Std_Cost*Inv_Cost+IF(365/BM$3+Safety_Stock/Avg_Dmd&gt;Plan_Shelf,(365/BM$3+Safety_Stock/Avg_Dmd-Plan_Shelf)*Avg_Dmd*Std_Cost*BM$3,0)+Avg_Dmd*365/BM$3/2*Std_Cost*Inv_Cost+BM$3*Setup</f>
        <v>28092.714038091428</v>
      </c>
      <c r="BN33" s="12">
        <f>(Sell_Price-Std_Cost)*(1-$D33)*Lost_Sale_Fact*Avg_Dmd*365+NORMSINV($D33)*SQRT(Dmd_StdDev^2*Leadtime+LT_StdDev^2*Avg_Dmd^2)*Std_Cost*Inv_Cost+IF(365/BN$3+Safety_Stock/Avg_Dmd&gt;Plan_Shelf,(365/BN$3+Safety_Stock/Avg_Dmd-Plan_Shelf)*Avg_Dmd*Std_Cost*BN$3,0)+Avg_Dmd*365/BN$3/2*Std_Cost*Inv_Cost+BN$3*Setup</f>
        <v>28188.668559508667</v>
      </c>
      <c r="BO33" s="12">
        <f>(Sell_Price-Std_Cost)*(1-$D33)*Lost_Sale_Fact*Avg_Dmd*365+NORMSINV($D33)*SQRT(Dmd_StdDev^2*Leadtime+LT_StdDev^2*Avg_Dmd^2)*Std_Cost*Inv_Cost+IF(365/BO$3+Safety_Stock/Avg_Dmd&gt;Plan_Shelf,(365/BO$3+Safety_Stock/Avg_Dmd-Plan_Shelf)*Avg_Dmd*Std_Cost*BO$3,0)+Avg_Dmd*365/BO$3/2*Std_Cost*Inv_Cost+BO$3*Setup</f>
        <v>28286.338810404723</v>
      </c>
      <c r="BP33" s="12">
        <f>(Sell_Price-Std_Cost)*(1-$D33)*Lost_Sale_Fact*Avg_Dmd*365+NORMSINV($D33)*SQRT(Dmd_StdDev^2*Leadtime+LT_StdDev^2*Avg_Dmd^2)*Std_Cost*Inv_Cost+IF(365/BP$3+Safety_Stock/Avg_Dmd&gt;Plan_Shelf,(365/BP$3+Safety_Stock/Avg_Dmd-Plan_Shelf)*Avg_Dmd*Std_Cost*BP$3,0)+Avg_Dmd*365/BP$3/2*Std_Cost*Inv_Cost+BP$3*Setup</f>
        <v>28385.644365960281</v>
      </c>
      <c r="BQ33" s="12">
        <f>(Sell_Price-Std_Cost)*(1-$D33)*Lost_Sale_Fact*Avg_Dmd*365+NORMSINV($D33)*SQRT(Dmd_StdDev^2*Leadtime+LT_StdDev^2*Avg_Dmd^2)*Std_Cost*Inv_Cost+IF(365/BQ$3+Safety_Stock/Avg_Dmd&gt;Plan_Shelf,(365/BQ$3+Safety_Stock/Avg_Dmd-Plan_Shelf)*Avg_Dmd*Std_Cost*BQ$3,0)+Avg_Dmd*365/BQ$3/2*Std_Cost*Inv_Cost+BQ$3*Setup</f>
        <v>28486.509750575664</v>
      </c>
      <c r="BR33" s="12">
        <f>(Sell_Price-Std_Cost)*(1-$D33)*Lost_Sale_Fact*Avg_Dmd*365+NORMSINV($D33)*SQRT(Dmd_StdDev^2*Leadtime+LT_StdDev^2*Avg_Dmd^2)*Std_Cost*Inv_Cost+IF(365/BR$3+Safety_Stock/Avg_Dmd&gt;Plan_Shelf,(365/BR$3+Safety_Stock/Avg_Dmd-Plan_Shelf)*Avg_Dmd*Std_Cost*BR$3,0)+Avg_Dmd*365/BR$3/2*Std_Cost*Inv_Cost+BR$3*Setup</f>
        <v>28588.864062929977</v>
      </c>
      <c r="BS33" s="12">
        <f>(Sell_Price-Std_Cost)*(1-$D33)*Lost_Sale_Fact*Avg_Dmd*365+NORMSINV($D33)*SQRT(Dmd_StdDev^2*Leadtime+LT_StdDev^2*Avg_Dmd^2)*Std_Cost*Inv_Cost+IF(365/BS$3+Safety_Stock/Avg_Dmd&gt;Plan_Shelf,(365/BS$3+Safety_Stock/Avg_Dmd-Plan_Shelf)*Avg_Dmd*Std_Cost*BS$3,0)+Avg_Dmd*365/BS$3/2*Std_Cost*Inv_Cost+BS$3*Setup</f>
        <v>28692.640634616997</v>
      </c>
      <c r="BT33" s="12">
        <f>(Sell_Price-Std_Cost)*(1-$D33)*Lost_Sale_Fact*Avg_Dmd*365+NORMSINV($D33)*SQRT(Dmd_StdDev^2*Leadtime+LT_StdDev^2*Avg_Dmd^2)*Std_Cost*Inv_Cost+IF(365/BT$3+Safety_Stock/Avg_Dmd&gt;Plan_Shelf,(365/BT$3+Safety_Stock/Avg_Dmd-Plan_Shelf)*Avg_Dmd*Std_Cost*BT$3,0)+Avg_Dmd*365/BT$3/2*Std_Cost*Inv_Cost+BT$3*Setup</f>
        <v>28797.776718901456</v>
      </c>
      <c r="BU33" s="12">
        <f>(Sell_Price-Std_Cost)*(1-$D33)*Lost_Sale_Fact*Avg_Dmd*365+NORMSINV($D33)*SQRT(Dmd_StdDev^2*Leadtime+LT_StdDev^2*Avg_Dmd^2)*Std_Cost*Inv_Cost+IF(365/BU$3+Safety_Stock/Avg_Dmd&gt;Plan_Shelf,(365/BU$3+Safety_Stock/Avg_Dmd-Plan_Shelf)*Avg_Dmd*Std_Cost*BU$3,0)+Avg_Dmd*365/BU$3/2*Std_Cost*Inv_Cost+BU$3*Setup</f>
        <v>28904.213206539989</v>
      </c>
      <c r="BV33" s="12">
        <f>(Sell_Price-Std_Cost)*(1-$D33)*Lost_Sale_Fact*Avg_Dmd*365+NORMSINV($D33)*SQRT(Dmd_StdDev^2*Leadtime+LT_StdDev^2*Avg_Dmd^2)*Std_Cost*Inv_Cost+IF(365/BV$3+Safety_Stock/Avg_Dmd&gt;Plan_Shelf,(365/BV$3+Safety_Stock/Avg_Dmd-Plan_Shelf)*Avg_Dmd*Std_Cost*BV$3,0)+Avg_Dmd*365/BV$3/2*Std_Cost*Inv_Cost+BV$3*Setup</f>
        <v>29011.894365960281</v>
      </c>
      <c r="BW33" s="12">
        <f>(Sell_Price-Std_Cost)*(1-$D33)*Lost_Sale_Fact*Avg_Dmd*365+NORMSINV($D33)*SQRT(Dmd_StdDev^2*Leadtime+LT_StdDev^2*Avg_Dmd^2)*Std_Cost*Inv_Cost+IF(365/BW$3+Safety_Stock/Avg_Dmd&gt;Plan_Shelf,(365/BW$3+Safety_Stock/Avg_Dmd-Plan_Shelf)*Avg_Dmd*Std_Cost*BW$3,0)+Avg_Dmd*365/BW$3/2*Std_Cost*Inv_Cost+BW$3*Setup</f>
        <v>29120.767605396897</v>
      </c>
      <c r="BX33" s="12">
        <f>(Sell_Price-Std_Cost)*(1-$D33)*Lost_Sale_Fact*Avg_Dmd*365+NORMSINV($D33)*SQRT(Dmd_StdDev^2*Leadtime+LT_StdDev^2*Avg_Dmd^2)*Std_Cost*Inv_Cost+IF(365/BX$3+Safety_Stock/Avg_Dmd&gt;Plan_Shelf,(365/BX$3+Safety_Stock/Avg_Dmd-Plan_Shelf)*Avg_Dmd*Std_Cost*BX$3,0)+Avg_Dmd*365/BX$3/2*Std_Cost*Inv_Cost+BX$3*Setup</f>
        <v>29230.783254849168</v>
      </c>
      <c r="BY33" s="12">
        <f>(Sell_Price-Std_Cost)*(1-$D33)*Lost_Sale_Fact*Avg_Dmd*365+NORMSINV($D33)*SQRT(Dmd_StdDev^2*Leadtime+LT_StdDev^2*Avg_Dmd^2)*Std_Cost*Inv_Cost+IF(365/BY$3+Safety_Stock/Avg_Dmd&gt;Plan_Shelf,(365/BY$3+Safety_Stock/Avg_Dmd-Plan_Shelf)*Avg_Dmd*Std_Cost*BY$3,0)+Avg_Dmd*365/BY$3/2*Std_Cost*Inv_Cost+BY$3*Setup</f>
        <v>29341.894365960281</v>
      </c>
      <c r="BZ33" s="12">
        <f>(Sell_Price-Std_Cost)*(1-$D33)*Lost_Sale_Fact*Avg_Dmd*365+NORMSINV($D33)*SQRT(Dmd_StdDev^2*Leadtime+LT_StdDev^2*Avg_Dmd^2)*Std_Cost*Inv_Cost+IF(365/BZ$3+Safety_Stock/Avg_Dmd&gt;Plan_Shelf,(365/BZ$3+Safety_Stock/Avg_Dmd-Plan_Shelf)*Avg_Dmd*Std_Cost*BZ$3,0)+Avg_Dmd*365/BZ$3/2*Std_Cost*Inv_Cost+BZ$3*Setup</f>
        <v>29454.056528122441</v>
      </c>
      <c r="CA33" s="12">
        <f>(Sell_Price-Std_Cost)*(1-$D33)*Lost_Sale_Fact*Avg_Dmd*365+NORMSINV($D33)*SQRT(Dmd_StdDev^2*Leadtime+LT_StdDev^2*Avg_Dmd^2)*Std_Cost*Inv_Cost+IF(365/CA$3+Safety_Stock/Avg_Dmd&gt;Plan_Shelf,(365/CA$3+Safety_Stock/Avg_Dmd-Plan_Shelf)*Avg_Dmd*Std_Cost*CA$3,0)+Avg_Dmd*365/CA$3/2*Std_Cost*Inv_Cost+CA$3*Setup</f>
        <v>29567.227699293613</v>
      </c>
      <c r="CB33" s="12">
        <f>(Sell_Price-Std_Cost)*(1-$D33)*Lost_Sale_Fact*Avg_Dmd*365+NORMSINV($D33)*SQRT(Dmd_StdDev^2*Leadtime+LT_StdDev^2*Avg_Dmd^2)*Std_Cost*Inv_Cost+IF(365/CB$3+Safety_Stock/Avg_Dmd&gt;Plan_Shelf,(365/CB$3+Safety_Stock/Avg_Dmd-Plan_Shelf)*Avg_Dmd*Std_Cost*CB$3,0)+Avg_Dmd*365/CB$3/2*Std_Cost*Inv_Cost+CB$3*Setup</f>
        <v>29681.368050170804</v>
      </c>
      <c r="CC33" s="12">
        <f>(Sell_Price-Std_Cost)*(1-$D33)*Lost_Sale_Fact*Avg_Dmd*365+NORMSINV($D33)*SQRT(Dmd_StdDev^2*Leadtime+LT_StdDev^2*Avg_Dmd^2)*Std_Cost*Inv_Cost+IF(365/CC$3+Safety_Stock/Avg_Dmd&gt;Plan_Shelf,(365/CC$3+Safety_Stock/Avg_Dmd-Plan_Shelf)*Avg_Dmd*Std_Cost*CC$3,0)+Avg_Dmd*365/CC$3/2*Std_Cost*Inv_Cost+CC$3*Setup</f>
        <v>29796.439820505733</v>
      </c>
      <c r="CD33" s="12">
        <f>(Sell_Price-Std_Cost)*(1-$D33)*Lost_Sale_Fact*Avg_Dmd*365+NORMSINV($D33)*SQRT(Dmd_StdDev^2*Leadtime+LT_StdDev^2*Avg_Dmd^2)*Std_Cost*Inv_Cost+IF(365/CD$3+Safety_Stock/Avg_Dmd&gt;Plan_Shelf,(365/CD$3+Safety_Stock/Avg_Dmd-Plan_Shelf)*Avg_Dmd*Std_Cost*CD$3,0)+Avg_Dmd*365/CD$3/2*Std_Cost*Inv_Cost+CD$3*Setup</f>
        <v>29912.407186473101</v>
      </c>
      <c r="CE33" s="12">
        <f>(Sell_Price-Std_Cost)*(1-$D33)*Lost_Sale_Fact*Avg_Dmd*365+NORMSINV($D33)*SQRT(Dmd_StdDev^2*Leadtime+LT_StdDev^2*Avg_Dmd^2)*Std_Cost*Inv_Cost+IF(365/CE$3+Safety_Stock/Avg_Dmd&gt;Plan_Shelf,(365/CE$3+Safety_Stock/Avg_Dmd-Plan_Shelf)*Avg_Dmd*Std_Cost*CE$3,0)+Avg_Dmd*365/CE$3/2*Std_Cost*Inv_Cost+CE$3*Setup</f>
        <v>30029.236138112177</v>
      </c>
      <c r="CF33" s="12">
        <f>(Sell_Price-Std_Cost)*(1-$D33)*Lost_Sale_Fact*Avg_Dmd*365+NORMSINV($D33)*SQRT(Dmd_StdDev^2*Leadtime+LT_StdDev^2*Avg_Dmd^2)*Std_Cost*Inv_Cost+IF(365/CF$3+Safety_Stock/Avg_Dmd&gt;Plan_Shelf,(365/CF$3+Safety_Stock/Avg_Dmd-Plan_Shelf)*Avg_Dmd*Std_Cost*CF$3,0)+Avg_Dmd*365/CF$3/2*Std_Cost*Inv_Cost+CF$3*Setup</f>
        <v>30146.894365960281</v>
      </c>
      <c r="CG33" s="12">
        <f>(Sell_Price-Std_Cost)*(1-$D33)*Lost_Sale_Fact*Avg_Dmd*365+NORMSINV($D33)*SQRT(Dmd_StdDev^2*Leadtime+LT_StdDev^2*Avg_Dmd^2)*Std_Cost*Inv_Cost+IF(365/CG$3+Safety_Stock/Avg_Dmd&gt;Plan_Shelf,(365/CG$3+Safety_Stock/Avg_Dmd-Plan_Shelf)*Avg_Dmd*Std_Cost*CG$3,0)+Avg_Dmd*365/CG$3/2*Std_Cost*Inv_Cost+CG$3*Setup</f>
        <v>30265.351156083736</v>
      </c>
      <c r="CH33" s="12">
        <f>(Sell_Price-Std_Cost)*(1-$D33)*Lost_Sale_Fact*Avg_Dmd*365+NORMSINV($D33)*SQRT(Dmd_StdDev^2*Leadtime+LT_StdDev^2*Avg_Dmd^2)*Std_Cost*Inv_Cost+IF(365/CH$3+Safety_Stock/Avg_Dmd&gt;Plan_Shelf,(365/CH$3+Safety_Stock/Avg_Dmd-Plan_Shelf)*Avg_Dmd*Std_Cost*CH$3,0)+Avg_Dmd*365/CH$3/2*Std_Cost*Inv_Cost+CH$3*Setup</f>
        <v>30384.577292789549</v>
      </c>
      <c r="CI33" s="12">
        <f>(Sell_Price-Std_Cost)*(1-$D33)*Lost_Sale_Fact*Avg_Dmd*365+NORMSINV($D33)*SQRT(Dmd_StdDev^2*Leadtime+LT_StdDev^2*Avg_Dmd^2)*Std_Cost*Inv_Cost+IF(365/CI$3+Safety_Stock/Avg_Dmd&gt;Plan_Shelf,(365/CI$3+Safety_Stock/Avg_Dmd-Plan_Shelf)*Avg_Dmd*Std_Cost*CI$3,0)+Avg_Dmd*365/CI$3/2*Std_Cost*Inv_Cost+CI$3*Setup</f>
        <v>30504.544968369919</v>
      </c>
      <c r="CJ33" s="12">
        <f>(Sell_Price-Std_Cost)*(1-$D33)*Lost_Sale_Fact*Avg_Dmd*365+NORMSINV($D33)*SQRT(Dmd_StdDev^2*Leadtime+LT_StdDev^2*Avg_Dmd^2)*Std_Cost*Inv_Cost+IF(365/CJ$3+Safety_Stock/Avg_Dmd&gt;Plan_Shelf,(365/CJ$3+Safety_Stock/Avg_Dmd-Plan_Shelf)*Avg_Dmd*Std_Cost*CJ$3,0)+Avg_Dmd*365/CJ$3/2*Std_Cost*Inv_Cost+CJ$3*Setup</f>
        <v>30625.227699293613</v>
      </c>
      <c r="CK33" s="12">
        <f>(Sell_Price-Std_Cost)*(1-$D33)*Lost_Sale_Fact*Avg_Dmd*365+NORMSINV($D33)*SQRT(Dmd_StdDev^2*Leadtime+LT_StdDev^2*Avg_Dmd^2)*Std_Cost*Inv_Cost+IF(365/CK$3+Safety_Stock/Avg_Dmd&gt;Plan_Shelf,(365/CK$3+Safety_Stock/Avg_Dmd-Plan_Shelf)*Avg_Dmd*Std_Cost*CK$3,0)+Avg_Dmd*365/CK$3/2*Std_Cost*Inv_Cost+CK$3*Setup</f>
        <v>30746.600248313222</v>
      </c>
      <c r="CL33" s="12">
        <f>(Sell_Price-Std_Cost)*(1-$D33)*Lost_Sale_Fact*Avg_Dmd*365+NORMSINV($D33)*SQRT(Dmd_StdDev^2*Leadtime+LT_StdDev^2*Avg_Dmd^2)*Std_Cost*Inv_Cost+IF(365/CL$3+Safety_Stock/Avg_Dmd&gt;Plan_Shelf,(365/CL$3+Safety_Stock/Avg_Dmd-Plan_Shelf)*Avg_Dmd*Std_Cost*CL$3,0)+Avg_Dmd*365/CL$3/2*Std_Cost*Inv_Cost+CL$3*Setup</f>
        <v>30868.638552006792</v>
      </c>
      <c r="CM33" s="12">
        <f>(Sell_Price-Std_Cost)*(1-$D33)*Lost_Sale_Fact*Avg_Dmd*365+NORMSINV($D33)*SQRT(Dmd_StdDev^2*Leadtime+LT_StdDev^2*Avg_Dmd^2)*Std_Cost*Inv_Cost+IF(365/CM$3+Safety_Stock/Avg_Dmd&gt;Plan_Shelf,(365/CM$3+Safety_Stock/Avg_Dmd-Plan_Shelf)*Avg_Dmd*Std_Cost*CM$3,0)+Avg_Dmd*365/CM$3/2*Std_Cost*Inv_Cost+CM$3*Setup</f>
        <v>30991.319653316601</v>
      </c>
      <c r="CN33" s="12">
        <f>(Sell_Price-Std_Cost)*(1-$D33)*Lost_Sale_Fact*Avg_Dmd*365+NORMSINV($D33)*SQRT(Dmd_StdDev^2*Leadtime+LT_StdDev^2*Avg_Dmd^2)*Std_Cost*Inv_Cost+IF(365/CN$3+Safety_Stock/Avg_Dmd&gt;Plan_Shelf,(365/CN$3+Safety_Stock/Avg_Dmd-Plan_Shelf)*Avg_Dmd*Std_Cost*CN$3,0)+Avg_Dmd*365/CN$3/2*Std_Cost*Inv_Cost+CN$3*Setup</f>
        <v>31114.621638687553</v>
      </c>
      <c r="CO33" s="12">
        <f>(Sell_Price-Std_Cost)*(1-$D33)*Lost_Sale_Fact*Avg_Dmd*365+NORMSINV($D33)*SQRT(Dmd_StdDev^2*Leadtime+LT_StdDev^2*Avg_Dmd^2)*Std_Cost*Inv_Cost+IF(365/CO$3+Safety_Stock/Avg_Dmd&gt;Plan_Shelf,(365/CO$3+Safety_Stock/Avg_Dmd-Plan_Shelf)*Avg_Dmd*Std_Cost*CO$3,0)+Avg_Dmd*365/CO$3/2*Std_Cost*Inv_Cost+CO$3*Setup</f>
        <v>31238.523579443427</v>
      </c>
      <c r="CP33" s="12">
        <f>(Sell_Price-Std_Cost)*(1-$D33)*Lost_Sale_Fact*Avg_Dmd*365+NORMSINV($D33)*SQRT(Dmd_StdDev^2*Leadtime+LT_StdDev^2*Avg_Dmd^2)*Std_Cost*Inv_Cost+IF(365/CP$3+Safety_Stock/Avg_Dmd&gt;Plan_Shelf,(365/CP$3+Safety_Stock/Avg_Dmd-Plan_Shelf)*Avg_Dmd*Std_Cost*CP$3,0)+Avg_Dmd*365/CP$3/2*Std_Cost*Inv_Cost+CP$3*Setup</f>
        <v>31363.00547707139</v>
      </c>
      <c r="CQ33" s="12">
        <f>(Sell_Price-Std_Cost)*(1-$D33)*Lost_Sale_Fact*Avg_Dmd*365+NORMSINV($D33)*SQRT(Dmd_StdDev^2*Leadtime+LT_StdDev^2*Avg_Dmd^2)*Std_Cost*Inv_Cost+IF(365/CQ$3+Safety_Stock/Avg_Dmd&gt;Plan_Shelf,(365/CQ$3+Safety_Stock/Avg_Dmd-Plan_Shelf)*Avg_Dmd*Std_Cost*CQ$3,0)+Avg_Dmd*365/CQ$3/2*Std_Cost*Inv_Cost+CQ$3*Setup</f>
        <v>31488.048212114125</v>
      </c>
      <c r="CR33" s="12">
        <f>(Sell_Price-Std_Cost)*(1-$D33)*Lost_Sale_Fact*Avg_Dmd*365+NORMSINV($D33)*SQRT(Dmd_StdDev^2*Leadtime+LT_StdDev^2*Avg_Dmd^2)*Std_Cost*Inv_Cost+IF(365/CR$3+Safety_Stock/Avg_Dmd&gt;Plan_Shelf,(365/CR$3+Safety_Stock/Avg_Dmd-Plan_Shelf)*Avg_Dmd*Std_Cost*CR$3,0)+Avg_Dmd*365/CR$3/2*Std_Cost*Inv_Cost+CR$3*Setup</f>
        <v>31613.633496395061</v>
      </c>
      <c r="CS33" s="12">
        <f>(Sell_Price-Std_Cost)*(1-$D33)*Lost_Sale_Fact*Avg_Dmd*365+NORMSINV($D33)*SQRT(Dmd_StdDev^2*Leadtime+LT_StdDev^2*Avg_Dmd^2)*Std_Cost*Inv_Cost+IF(365/CS$3+Safety_Stock/Avg_Dmd&gt;Plan_Shelf,(365/CS$3+Safety_Stock/Avg_Dmd-Plan_Shelf)*Avg_Dmd*Std_Cost*CS$3,0)+Avg_Dmd*365/CS$3/2*Std_Cost*Inv_Cost+CS$3*Setup</f>
        <v>31739.743828325871</v>
      </c>
      <c r="CT33" s="12">
        <f>(Sell_Price-Std_Cost)*(1-$D33)*Lost_Sale_Fact*Avg_Dmd*365+NORMSINV($D33)*SQRT(Dmd_StdDev^2*Leadtime+LT_StdDev^2*Avg_Dmd^2)*Std_Cost*Inv_Cost+IF(365/CT$3+Safety_Stock/Avg_Dmd&gt;Plan_Shelf,(365/CT$3+Safety_Stock/Avg_Dmd-Plan_Shelf)*Avg_Dmd*Std_Cost*CT$3,0)+Avg_Dmd*365/CT$3/2*Std_Cost*Inv_Cost+CT$3*Setup</f>
        <v>31866.362451066663</v>
      </c>
      <c r="CU33" s="12">
        <f>(Sell_Price-Std_Cost)*(1-$D33)*Lost_Sale_Fact*Avg_Dmd*365+NORMSINV($D33)*SQRT(Dmd_StdDev^2*Leadtime+LT_StdDev^2*Avg_Dmd^2)*Std_Cost*Inv_Cost+IF(365/CU$3+Safety_Stock/Avg_Dmd&gt;Plan_Shelf,(365/CU$3+Safety_Stock/Avg_Dmd-Plan_Shelf)*Avg_Dmd*Std_Cost*CU$3,0)+Avg_Dmd*365/CU$3/2*Std_Cost*Inv_Cost+CU$3*Setup</f>
        <v>31993.473313328701</v>
      </c>
      <c r="CV33" s="12">
        <f>(Sell_Price-Std_Cost)*(1-$D33)*Lost_Sale_Fact*Avg_Dmd*365+NORMSINV($D33)*SQRT(Dmd_StdDev^2*Leadtime+LT_StdDev^2*Avg_Dmd^2)*Std_Cost*Inv_Cost+IF(365/CV$3+Safety_Stock/Avg_Dmd&gt;Plan_Shelf,(365/CV$3+Safety_Stock/Avg_Dmd-Plan_Shelf)*Avg_Dmd*Std_Cost*CV$3,0)+Avg_Dmd*365/CV$3/2*Std_Cost*Inv_Cost+CV$3*Setup</f>
        <v>32121.061032626945</v>
      </c>
      <c r="CW33" s="12">
        <f>(Sell_Price-Std_Cost)*(1-$D33)*Lost_Sale_Fact*Avg_Dmd*365+NORMSINV($D33)*SQRT(Dmd_StdDev^2*Leadtime+LT_StdDev^2*Avg_Dmd^2)*Std_Cost*Inv_Cost+IF(365/CW$3+Safety_Stock/Avg_Dmd&gt;Plan_Shelf,(365/CW$3+Safety_Stock/Avg_Dmd-Plan_Shelf)*Avg_Dmd*Std_Cost*CW$3,0)+Avg_Dmd*365/CW$3/2*Std_Cost*Inv_Cost+CW$3*Setup</f>
        <v>32249.110860805638</v>
      </c>
      <c r="CX33" s="12">
        <f>(Sell_Price-Std_Cost)*(1-$D33)*Lost_Sale_Fact*Avg_Dmd*365+NORMSINV($D33)*SQRT(Dmd_StdDev^2*Leadtime+LT_StdDev^2*Avg_Dmd^2)*Std_Cost*Inv_Cost+IF(365/CX$3+Safety_Stock/Avg_Dmd&gt;Plan_Shelf,(365/CX$3+Safety_Stock/Avg_Dmd-Plan_Shelf)*Avg_Dmd*Std_Cost*CX$3,0)+Avg_Dmd*365/CX$3/2*Std_Cost*Inv_Cost+CX$3*Setup</f>
        <v>32377.608651674564</v>
      </c>
      <c r="CY33" s="12">
        <f>(Sell_Price-Std_Cost)*(1-$D33)*Lost_Sale_Fact*Avg_Dmd*365+NORMSINV($D33)*SQRT(Dmd_StdDev^2*Leadtime+LT_StdDev^2*Avg_Dmd^2)*Std_Cost*Inv_Cost+IF(365/CY$3+Safety_Stock/Avg_Dmd&gt;Plan_Shelf,(365/CY$3+Safety_Stock/Avg_Dmd-Plan_Shelf)*Avg_Dmd*Std_Cost*CY$3,0)+Avg_Dmd*365/CY$3/2*Std_Cost*Inv_Cost+CY$3*Setup</f>
        <v>32506.540830606744</v>
      </c>
      <c r="CZ33" s="12">
        <f>(Sell_Price-Std_Cost)*(1-$D33)*Lost_Sale_Fact*Avg_Dmd*365+NORMSINV($D33)*SQRT(Dmd_StdDev^2*Leadtime+LT_StdDev^2*Avg_Dmd^2)*Std_Cost*Inv_Cost+IF(365/CZ$3+Safety_Stock/Avg_Dmd&gt;Plan_Shelf,(365/CZ$3+Safety_Stock/Avg_Dmd-Plan_Shelf)*Avg_Dmd*Std_Cost*CZ$3,0)+Avg_Dmd*365/CZ$3/2*Std_Cost*Inv_Cost+CZ$3*Setup</f>
        <v>32635.894365960277</v>
      </c>
      <c r="DA33" s="28">
        <f t="shared" si="0"/>
        <v>26666.218690284604</v>
      </c>
      <c r="DB33" s="43">
        <f t="shared" si="1"/>
        <v>0.97</v>
      </c>
    </row>
    <row r="34" spans="1:106" ht="14.1" customHeight="1" x14ac:dyDescent="0.25">
      <c r="A34" s="53"/>
      <c r="B34" s="52">
        <v>0.96</v>
      </c>
      <c r="C34" s="52"/>
      <c r="D34" s="9">
        <v>0.96899999999999997</v>
      </c>
      <c r="E34" s="12">
        <f>(Sell_Price-Std_Cost)*(1-$D34)*Lost_Sale_Fact*Avg_Dmd*365+NORMSINV($D34)*SQRT(Dmd_StdDev^2*Leadtime+LT_StdDev^2*Avg_Dmd^2)*Std_Cost*Inv_Cost+IF(365/E$3+Safety_Stock/Avg_Dmd&gt;Plan_Shelf,(365/E$3+Safety_Stock/Avg_Dmd-Plan_Shelf)*Avg_Dmd*Std_Cost*E$3,0)+Avg_Dmd*365/E$3/2*Std_Cost*Inv_Cost+E$3*Setup</f>
        <v>1327025.7266251149</v>
      </c>
      <c r="F34" s="12">
        <f>(Sell_Price-Std_Cost)*(1-$D34)*Lost_Sale_Fact*Avg_Dmd*365+NORMSINV($D34)*SQRT(Dmd_StdDev^2*Leadtime+LT_StdDev^2*Avg_Dmd^2)*Std_Cost*Inv_Cost+IF(365/F$3+Safety_Stock/Avg_Dmd&gt;Plan_Shelf,(365/F$3+Safety_Stock/Avg_Dmd-Plan_Shelf)*Avg_Dmd*Std_Cost*F$3,0)+Avg_Dmd*365/F$3/2*Std_Cost*Inv_Cost+F$3*Setup</f>
        <v>1163871.8894591073</v>
      </c>
      <c r="G34" s="12">
        <f>(Sell_Price-Std_Cost)*(1-$D34)*Lost_Sale_Fact*Avg_Dmd*365+NORMSINV($D34)*SQRT(Dmd_StdDev^2*Leadtime+LT_StdDev^2*Avg_Dmd^2)*Std_Cost*Inv_Cost+IF(365/G$3+Safety_Stock/Avg_Dmd&gt;Plan_Shelf,(365/G$3+Safety_Stock/Avg_Dmd-Plan_Shelf)*Avg_Dmd*Std_Cost*G$3,0)+Avg_Dmd*365/G$3/2*Std_Cost*Inv_Cost+G$3*Setup</f>
        <v>1068851.385626433</v>
      </c>
      <c r="H34" s="12">
        <f>(Sell_Price-Std_Cost)*(1-$D34)*Lost_Sale_Fact*Avg_Dmd*365+NORMSINV($D34)*SQRT(Dmd_StdDev^2*Leadtime+LT_StdDev^2*Avg_Dmd^2)*Std_Cost*Inv_Cost+IF(365/H$3+Safety_Stock/Avg_Dmd&gt;Plan_Shelf,(365/H$3+Safety_Stock/Avg_Dmd-Plan_Shelf)*Avg_Dmd*Std_Cost*H$3,0)+Avg_Dmd*365/H$3/2*Std_Cost*Inv_Cost+H$3*Setup</f>
        <v>990864.2151270922</v>
      </c>
      <c r="I34" s="12">
        <f>(Sell_Price-Std_Cost)*(1-$D34)*Lost_Sale_Fact*Avg_Dmd*365+NORMSINV($D34)*SQRT(Dmd_StdDev^2*Leadtime+LT_StdDev^2*Avg_Dmd^2)*Std_Cost*Inv_Cost+IF(365/I$3+Safety_Stock/Avg_Dmd&gt;Plan_Shelf,(365/I$3+Safety_Stock/Avg_Dmd-Plan_Shelf)*Avg_Dmd*Std_Cost*I$3,0)+Avg_Dmd*365/I$3/2*Std_Cost*Inv_Cost+I$3*Setup</f>
        <v>919690.3779610846</v>
      </c>
      <c r="J34" s="12">
        <f>(Sell_Price-Std_Cost)*(1-$D34)*Lost_Sale_Fact*Avg_Dmd*365+NORMSINV($D34)*SQRT(Dmd_StdDev^2*Leadtime+LT_StdDev^2*Avg_Dmd^2)*Std_Cost*Inv_Cost+IF(365/J$3+Safety_Stock/Avg_Dmd&gt;Plan_Shelf,(365/J$3+Safety_Stock/Avg_Dmd-Plan_Shelf)*Avg_Dmd*Std_Cost*J$3,0)+Avg_Dmd*365/J$3/2*Std_Cost*Inv_Cost+J$3*Setup</f>
        <v>851923.20746174362</v>
      </c>
      <c r="K34" s="12">
        <f>(Sell_Price-Std_Cost)*(1-$D34)*Lost_Sale_Fact*Avg_Dmd*365+NORMSINV($D34)*SQRT(Dmd_StdDev^2*Leadtime+LT_StdDev^2*Avg_Dmd^2)*Std_Cost*Inv_Cost+IF(365/K$3+Safety_Stock/Avg_Dmd&gt;Plan_Shelf,(365/K$3+Safety_Stock/Avg_Dmd-Plan_Shelf)*Avg_Dmd*Std_Cost*K$3,0)+Avg_Dmd*365/K$3/2*Std_Cost*Inv_Cost+K$3*Setup</f>
        <v>786102.7036290695</v>
      </c>
      <c r="L34" s="12">
        <f>(Sell_Price-Std_Cost)*(1-$D34)*Lost_Sale_Fact*Avg_Dmd*365+NORMSINV($D34)*SQRT(Dmd_StdDev^2*Leadtime+LT_StdDev^2*Avg_Dmd^2)*Std_Cost*Inv_Cost+IF(365/L$3+Safety_Stock/Avg_Dmd&gt;Plan_Shelf,(365/L$3+Safety_Stock/Avg_Dmd-Plan_Shelf)*Avg_Dmd*Std_Cost*L$3,0)+Avg_Dmd*365/L$3/2*Std_Cost*Inv_Cost+L$3*Setup</f>
        <v>721498.86646306189</v>
      </c>
      <c r="M34" s="12">
        <f>(Sell_Price-Std_Cost)*(1-$D34)*Lost_Sale_Fact*Avg_Dmd*365+NORMSINV($D34)*SQRT(Dmd_StdDev^2*Leadtime+LT_StdDev^2*Avg_Dmd^2)*Std_Cost*Inv_Cost+IF(365/M$3+Safety_Stock/Avg_Dmd&gt;Plan_Shelf,(365/M$3+Safety_Stock/Avg_Dmd-Plan_Shelf)*Avg_Dmd*Std_Cost*M$3,0)+Avg_Dmd*365/M$3/2*Std_Cost*Inv_Cost+M$3*Setup</f>
        <v>657706.14040816552</v>
      </c>
      <c r="N34" s="12">
        <f>(Sell_Price-Std_Cost)*(1-$D34)*Lost_Sale_Fact*Avg_Dmd*365+NORMSINV($D34)*SQRT(Dmd_StdDev^2*Leadtime+LT_StdDev^2*Avg_Dmd^2)*Std_Cost*Inv_Cost+IF(365/N$3+Safety_Stock/Avg_Dmd&gt;Plan_Shelf,(365/N$3+Safety_Stock/Avg_Dmd-Plan_Shelf)*Avg_Dmd*Std_Cost*N$3,0)+Avg_Dmd*365/N$3/2*Std_Cost*Inv_Cost+N$3*Setup</f>
        <v>594481.19213104679</v>
      </c>
      <c r="O34" s="12">
        <f>(Sell_Price-Std_Cost)*(1-$D34)*Lost_Sale_Fact*Avg_Dmd*365+NORMSINV($D34)*SQRT(Dmd_StdDev^2*Leadtime+LT_StdDev^2*Avg_Dmd^2)*Std_Cost*Inv_Cost+IF(365/O$3+Safety_Stock/Avg_Dmd&gt;Plan_Shelf,(365/O$3+Safety_Stock/Avg_Dmd-Plan_Shelf)*Avg_Dmd*Std_Cost*O$3,0)+Avg_Dmd*365/O$3/2*Std_Cost*Inv_Cost+O$3*Setup</f>
        <v>531669.17314685741</v>
      </c>
      <c r="P34" s="12">
        <f>(Sell_Price-Std_Cost)*(1-$D34)*Lost_Sale_Fact*Avg_Dmd*365+NORMSINV($D34)*SQRT(Dmd_StdDev^2*Leadtime+LT_StdDev^2*Avg_Dmd^2)*Std_Cost*Inv_Cost+IF(365/P$3+Safety_Stock/Avg_Dmd&gt;Plan_Shelf,(365/P$3+Safety_Stock/Avg_Dmd-Plan_Shelf)*Avg_Dmd*Std_Cost*P$3,0)+Avg_Dmd*365/P$3/2*Std_Cost*Inv_Cost+P$3*Setup</f>
        <v>469166.85113236518</v>
      </c>
      <c r="Q34" s="12">
        <f>(Sell_Price-Std_Cost)*(1-$D34)*Lost_Sale_Fact*Avg_Dmd*365+NORMSINV($D34)*SQRT(Dmd_StdDev^2*Leadtime+LT_StdDev^2*Avg_Dmd^2)*Std_Cost*Inv_Cost+IF(365/Q$3+Safety_Stock/Avg_Dmd&gt;Plan_Shelf,(365/Q$3+Safety_Stock/Avg_Dmd-Plan_Shelf)*Avg_Dmd*Std_Cost*Q$3,0)+Avg_Dmd*365/Q$3/2*Std_Cost*Inv_Cost+Q$3*Setup</f>
        <v>406902.75755610119</v>
      </c>
      <c r="R34" s="12">
        <f>(Sell_Price-Std_Cost)*(1-$D34)*Lost_Sale_Fact*Avg_Dmd*365+NORMSINV($D34)*SQRT(Dmd_StdDev^2*Leadtime+LT_StdDev^2*Avg_Dmd^2)*Std_Cost*Inv_Cost+IF(365/R$3+Safety_Stock/Avg_Dmd&gt;Plan_Shelf,(365/R$3+Safety_Stock/Avg_Dmd-Plan_Shelf)*Avg_Dmd*Std_Cost*R$3,0)+Avg_Dmd*365/R$3/2*Std_Cost*Inv_Cost+R$3*Setup</f>
        <v>344825.84346701676</v>
      </c>
      <c r="S34" s="12">
        <f>(Sell_Price-Std_Cost)*(1-$D34)*Lost_Sale_Fact*Avg_Dmd*365+NORMSINV($D34)*SQRT(Dmd_StdDev^2*Leadtime+LT_StdDev^2*Avg_Dmd^2)*Std_Cost*Inv_Cost+IF(365/S$3+Safety_Stock/Avg_Dmd&gt;Plan_Shelf,(365/S$3+Safety_Stock/Avg_Dmd-Plan_Shelf)*Avg_Dmd*Std_Cost*S$3,0)+Avg_Dmd*365/S$3/2*Std_Cost*Inv_Cost+S$3*Setup</f>
        <v>282898.67296767572</v>
      </c>
      <c r="T34" s="12">
        <f>(Sell_Price-Std_Cost)*(1-$D34)*Lost_Sale_Fact*Avg_Dmd*365+NORMSINV($D34)*SQRT(Dmd_StdDev^2*Leadtime+LT_StdDev^2*Avg_Dmd^2)*Std_Cost*Inv_Cost+IF(365/T$3+Safety_Stock/Avg_Dmd&gt;Plan_Shelf,(365/T$3+Safety_Stock/Avg_Dmd-Plan_Shelf)*Avg_Dmd*Std_Cost*T$3,0)+Avg_Dmd*365/T$3/2*Std_Cost*Inv_Cost+T$3*Setup</f>
        <v>221093.1691350014</v>
      </c>
      <c r="U34" s="12">
        <f>(Sell_Price-Std_Cost)*(1-$D34)*Lost_Sale_Fact*Avg_Dmd*365+NORMSINV($D34)*SQRT(Dmd_StdDev^2*Leadtime+LT_StdDev^2*Avg_Dmd^2)*Std_Cost*Inv_Cost+IF(365/U$3+Safety_Stock/Avg_Dmd&gt;Plan_Shelf,(365/U$3+Safety_Stock/Avg_Dmd-Plan_Shelf)*Avg_Dmd*Std_Cost*U$3,0)+Avg_Dmd*365/U$3/2*Std_Cost*Inv_Cost+U$3*Setup</f>
        <v>159387.86138075843</v>
      </c>
      <c r="V34" s="12">
        <f>(Sell_Price-Std_Cost)*(1-$D34)*Lost_Sale_Fact*Avg_Dmd*365+NORMSINV($D34)*SQRT(Dmd_StdDev^2*Leadtime+LT_StdDev^2*Avg_Dmd^2)*Std_Cost*Inv_Cost+IF(365/V$3+Safety_Stock/Avg_Dmd&gt;Plan_Shelf,(365/V$3+Safety_Stock/Avg_Dmd-Plan_Shelf)*Avg_Dmd*Std_Cost*V$3,0)+Avg_Dmd*365/V$3/2*Std_Cost*Inv_Cost+V$3*Setup</f>
        <v>97766.050358541863</v>
      </c>
      <c r="W34" s="12">
        <f>(Sell_Price-Std_Cost)*(1-$D34)*Lost_Sale_Fact*Avg_Dmd*365+NORMSINV($D34)*SQRT(Dmd_StdDev^2*Leadtime+LT_StdDev^2*Avg_Dmd^2)*Std_Cost*Inv_Cost+IF(365/W$3+Safety_Stock/Avg_Dmd&gt;Plan_Shelf,(365/W$3+Safety_Stock/Avg_Dmd-Plan_Shelf)*Avg_Dmd*Std_Cost*W$3,0)+Avg_Dmd*365/W$3/2*Std_Cost*Inv_Cost+W$3*Setup</f>
        <v>36214.552373820734</v>
      </c>
      <c r="X34" s="12">
        <f>(Sell_Price-Std_Cost)*(1-$D34)*Lost_Sale_Fact*Avg_Dmd*365+NORMSINV($D34)*SQRT(Dmd_StdDev^2*Leadtime+LT_StdDev^2*Avg_Dmd^2)*Std_Cost*Inv_Cost+IF(365/X$3+Safety_Stock/Avg_Dmd&gt;Plan_Shelf,(365/X$3+Safety_Stock/Avg_Dmd-Plan_Shelf)*Avg_Dmd*Std_Cost*X$3,0)+Avg_Dmd*365/X$3/2*Std_Cost*Inv_Cost+X$3*Setup</f>
        <v>28799.563791122437</v>
      </c>
      <c r="Y34" s="12">
        <f>(Sell_Price-Std_Cost)*(1-$D34)*Lost_Sale_Fact*Avg_Dmd*365+NORMSINV($D34)*SQRT(Dmd_StdDev^2*Leadtime+LT_StdDev^2*Avg_Dmd^2)*Std_Cost*Inv_Cost+IF(365/Y$3+Safety_Stock/Avg_Dmd&gt;Plan_Shelf,(365/Y$3+Safety_Stock/Avg_Dmd-Plan_Shelf)*Avg_Dmd*Std_Cost*Y$3,0)+Avg_Dmd*365/Y$3/2*Std_Cost*Inv_Cost+Y$3*Setup</f>
        <v>28462.897124455769</v>
      </c>
      <c r="Z34" s="12">
        <f>(Sell_Price-Std_Cost)*(1-$D34)*Lost_Sale_Fact*Avg_Dmd*365+NORMSINV($D34)*SQRT(Dmd_StdDev^2*Leadtime+LT_StdDev^2*Avg_Dmd^2)*Std_Cost*Inv_Cost+IF(365/Z$3+Safety_Stock/Avg_Dmd&gt;Plan_Shelf,(365/Z$3+Safety_Stock/Avg_Dmd-Plan_Shelf)*Avg_Dmd*Std_Cost*Z$3,0)+Avg_Dmd*365/Z$3/2*Std_Cost*Inv_Cost+Z$3*Setup</f>
        <v>28170.472882031529</v>
      </c>
      <c r="AA34" s="12">
        <f>(Sell_Price-Std_Cost)*(1-$D34)*Lost_Sale_Fact*Avg_Dmd*365+NORMSINV($D34)*SQRT(Dmd_StdDev^2*Leadtime+LT_StdDev^2*Avg_Dmd^2)*Std_Cost*Inv_Cost+IF(365/AA$3+Safety_Stock/Avg_Dmd&gt;Plan_Shelf,(365/AA$3+Safety_Stock/Avg_Dmd-Plan_Shelf)*Avg_Dmd*Std_Cost*AA$3,0)+Avg_Dmd*365/AA$3/2*Std_Cost*Inv_Cost+AA$3*Setup</f>
        <v>27916.520312861569</v>
      </c>
      <c r="AB34" s="12">
        <f>(Sell_Price-Std_Cost)*(1-$D34)*Lost_Sale_Fact*Avg_Dmd*365+NORMSINV($D34)*SQRT(Dmd_StdDev^2*Leadtime+LT_StdDev^2*Avg_Dmd^2)*Std_Cost*Inv_Cost+IF(365/AB$3+Safety_Stock/Avg_Dmd&gt;Plan_Shelf,(365/AB$3+Safety_Stock/Avg_Dmd-Plan_Shelf)*Avg_Dmd*Std_Cost*AB$3,0)+Avg_Dmd*365/AB$3/2*Std_Cost*Inv_Cost+AB$3*Setup</f>
        <v>27696.230457789105</v>
      </c>
      <c r="AC34" s="12">
        <f>(Sell_Price-Std_Cost)*(1-$D34)*Lost_Sale_Fact*Avg_Dmd*365+NORMSINV($D34)*SQRT(Dmd_StdDev^2*Leadtime+LT_StdDev^2*Avg_Dmd^2)*Std_Cost*Inv_Cost+IF(365/AC$3+Safety_Stock/Avg_Dmd&gt;Plan_Shelf,(365/AC$3+Safety_Stock/Avg_Dmd-Plan_Shelf)*Avg_Dmd*Std_Cost*AC$3,0)+Avg_Dmd*365/AC$3/2*Std_Cost*Inv_Cost+AC$3*Setup</f>
        <v>27505.563791122437</v>
      </c>
      <c r="AD34" s="12">
        <f>(Sell_Price-Std_Cost)*(1-$D34)*Lost_Sale_Fact*Avg_Dmd*365+NORMSINV($D34)*SQRT(Dmd_StdDev^2*Leadtime+LT_StdDev^2*Avg_Dmd^2)*Std_Cost*Inv_Cost+IF(365/AD$3+Safety_Stock/Avg_Dmd&gt;Plan_Shelf,(365/AD$3+Safety_Stock/Avg_Dmd-Plan_Shelf)*Avg_Dmd*Std_Cost*AD$3,0)+Avg_Dmd*365/AD$3/2*Std_Cost*Inv_Cost+AD$3*Setup</f>
        <v>27341.102252660898</v>
      </c>
      <c r="AE34" s="12">
        <f>(Sell_Price-Std_Cost)*(1-$D34)*Lost_Sale_Fact*Avg_Dmd*365+NORMSINV($D34)*SQRT(Dmd_StdDev^2*Leadtime+LT_StdDev^2*Avg_Dmd^2)*Std_Cost*Inv_Cost+IF(365/AE$3+Safety_Stock/Avg_Dmd&gt;Plan_Shelf,(365/AE$3+Safety_Stock/Avg_Dmd-Plan_Shelf)*Avg_Dmd*Std_Cost*AE$3,0)+Avg_Dmd*365/AE$3/2*Std_Cost*Inv_Cost+AE$3*Setup</f>
        <v>27199.934161492805</v>
      </c>
      <c r="AF34" s="12">
        <f>(Sell_Price-Std_Cost)*(1-$D34)*Lost_Sale_Fact*Avg_Dmd*365+NORMSINV($D34)*SQRT(Dmd_StdDev^2*Leadtime+LT_StdDev^2*Avg_Dmd^2)*Std_Cost*Inv_Cost+IF(365/AF$3+Safety_Stock/Avg_Dmd&gt;Plan_Shelf,(365/AF$3+Safety_Stock/Avg_Dmd-Plan_Shelf)*Avg_Dmd*Std_Cost*AF$3,0)+Avg_Dmd*365/AF$3/2*Std_Cost*Inv_Cost+AF$3*Setup</f>
        <v>27079.563791122437</v>
      </c>
      <c r="AG34" s="12">
        <f>(Sell_Price-Std_Cost)*(1-$D34)*Lost_Sale_Fact*Avg_Dmd*365+NORMSINV($D34)*SQRT(Dmd_StdDev^2*Leadtime+LT_StdDev^2*Avg_Dmd^2)*Std_Cost*Inv_Cost+IF(365/AG$3+Safety_Stock/Avg_Dmd&gt;Plan_Shelf,(365/AG$3+Safety_Stock/Avg_Dmd-Plan_Shelf)*Avg_Dmd*Std_Cost*AG$3,0)+Avg_Dmd*365/AG$3/2*Std_Cost*Inv_Cost+AG$3*Setup</f>
        <v>26977.8396531914</v>
      </c>
      <c r="AH34" s="12">
        <f>(Sell_Price-Std_Cost)*(1-$D34)*Lost_Sale_Fact*Avg_Dmd*365+NORMSINV($D34)*SQRT(Dmd_StdDev^2*Leadtime+LT_StdDev^2*Avg_Dmd^2)*Std_Cost*Inv_Cost+IF(365/AH$3+Safety_Stock/Avg_Dmd&gt;Plan_Shelf,(365/AH$3+Safety_Stock/Avg_Dmd-Plan_Shelf)*Avg_Dmd*Std_Cost*AH$3,0)+Avg_Dmd*365/AH$3/2*Std_Cost*Inv_Cost+AH$3*Setup</f>
        <v>26892.897124455769</v>
      </c>
      <c r="AI34" s="12">
        <f>(Sell_Price-Std_Cost)*(1-$D34)*Lost_Sale_Fact*Avg_Dmd*365+NORMSINV($D34)*SQRT(Dmd_StdDev^2*Leadtime+LT_StdDev^2*Avg_Dmd^2)*Std_Cost*Inv_Cost+IF(365/AI$3+Safety_Stock/Avg_Dmd&gt;Plan_Shelf,(365/AI$3+Safety_Stock/Avg_Dmd-Plan_Shelf)*Avg_Dmd*Std_Cost*AI$3,0)+Avg_Dmd*365/AI$3/2*Std_Cost*Inv_Cost+AI$3*Setup</f>
        <v>26823.112178219213</v>
      </c>
      <c r="AJ34" s="12">
        <f>(Sell_Price-Std_Cost)*(1-$D34)*Lost_Sale_Fact*Avg_Dmd*365+NORMSINV($D34)*SQRT(Dmd_StdDev^2*Leadtime+LT_StdDev^2*Avg_Dmd^2)*Std_Cost*Inv_Cost+IF(365/AJ$3+Safety_Stock/Avg_Dmd&gt;Plan_Shelf,(365/AJ$3+Safety_Stock/Avg_Dmd-Plan_Shelf)*Avg_Dmd*Std_Cost*AJ$3,0)+Avg_Dmd*365/AJ$3/2*Std_Cost*Inv_Cost+AJ$3*Setup</f>
        <v>26767.063791122437</v>
      </c>
      <c r="AK34" s="12">
        <f>(Sell_Price-Std_Cost)*(1-$D34)*Lost_Sale_Fact*Avg_Dmd*365+NORMSINV($D34)*SQRT(Dmd_StdDev^2*Leadtime+LT_StdDev^2*Avg_Dmd^2)*Std_Cost*Inv_Cost+IF(365/AK$3+Safety_Stock/Avg_Dmd&gt;Plan_Shelf,(365/AK$3+Safety_Stock/Avg_Dmd-Plan_Shelf)*Avg_Dmd*Std_Cost*AK$3,0)+Avg_Dmd*365/AK$3/2*Std_Cost*Inv_Cost+AK$3*Setup</f>
        <v>26723.503185061829</v>
      </c>
      <c r="AL34" s="12">
        <f>(Sell_Price-Std_Cost)*(1-$D34)*Lost_Sale_Fact*Avg_Dmd*365+NORMSINV($D34)*SQRT(Dmd_StdDev^2*Leadtime+LT_StdDev^2*Avg_Dmd^2)*Std_Cost*Inv_Cost+IF(365/AL$3+Safety_Stock/Avg_Dmd&gt;Plan_Shelf,(365/AL$3+Safety_Stock/Avg_Dmd-Plan_Shelf)*Avg_Dmd*Std_Cost*AL$3,0)+Avg_Dmd*365/AL$3/2*Std_Cost*Inv_Cost+AL$3*Setup</f>
        <v>26691.32849700479</v>
      </c>
      <c r="AM34" s="12">
        <f>(Sell_Price-Std_Cost)*(1-$D34)*Lost_Sale_Fact*Avg_Dmd*365+NORMSINV($D34)*SQRT(Dmd_StdDev^2*Leadtime+LT_StdDev^2*Avg_Dmd^2)*Std_Cost*Inv_Cost+IF(365/AM$3+Safety_Stock/Avg_Dmd&gt;Plan_Shelf,(365/AM$3+Safety_Stock/Avg_Dmd-Plan_Shelf)*Avg_Dmd*Std_Cost*AM$3,0)+Avg_Dmd*365/AM$3/2*Std_Cost*Inv_Cost+AM$3*Setup</f>
        <v>26669.563791122437</v>
      </c>
      <c r="AN34" s="12">
        <f>(Sell_Price-Std_Cost)*(1-$D34)*Lost_Sale_Fact*Avg_Dmd*365+NORMSINV($D34)*SQRT(Dmd_StdDev^2*Leadtime+LT_StdDev^2*Avg_Dmd^2)*Std_Cost*Inv_Cost+IF(365/AN$3+Safety_Stock/Avg_Dmd&gt;Plan_Shelf,(365/AN$3+Safety_Stock/Avg_Dmd-Plan_Shelf)*Avg_Dmd*Std_Cost*AN$3,0)+Avg_Dmd*365/AN$3/2*Std_Cost*Inv_Cost+AN$3*Setup</f>
        <v>26657.341568900214</v>
      </c>
      <c r="AO34" s="12">
        <f>(Sell_Price-Std_Cost)*(1-$D34)*Lost_Sale_Fact*Avg_Dmd*365+NORMSINV($D34)*SQRT(Dmd_StdDev^2*Leadtime+LT_StdDev^2*Avg_Dmd^2)*Std_Cost*Inv_Cost+IF(365/AO$3+Safety_Stock/Avg_Dmd&gt;Plan_Shelf,(365/AO$3+Safety_Stock/Avg_Dmd-Plan_Shelf)*Avg_Dmd*Std_Cost*AO$3,0)+Avg_Dmd*365/AO$3/2*Std_Cost*Inv_Cost+AO$3*Setup</f>
        <v>26653.88811544676</v>
      </c>
      <c r="AP34" s="12">
        <f>(Sell_Price-Std_Cost)*(1-$D34)*Lost_Sale_Fact*Avg_Dmd*365+NORMSINV($D34)*SQRT(Dmd_StdDev^2*Leadtime+LT_StdDev^2*Avg_Dmd^2)*Std_Cost*Inv_Cost+IF(365/AP$3+Safety_Stock/Avg_Dmd&gt;Plan_Shelf,(365/AP$3+Safety_Stock/Avg_Dmd-Plan_Shelf)*Avg_Dmd*Std_Cost*AP$3,0)+Avg_Dmd*365/AP$3/2*Std_Cost*Inv_Cost+AP$3*Setup</f>
        <v>26658.51115954349</v>
      </c>
      <c r="AQ34" s="12">
        <f>(Sell_Price-Std_Cost)*(1-$D34)*Lost_Sale_Fact*Avg_Dmd*365+NORMSINV($D34)*SQRT(Dmd_StdDev^2*Leadtime+LT_StdDev^2*Avg_Dmd^2)*Std_Cost*Inv_Cost+IF(365/AQ$3+Safety_Stock/Avg_Dmd&gt;Plan_Shelf,(365/AQ$3+Safety_Stock/Avg_Dmd-Plan_Shelf)*Avg_Dmd*Std_Cost*AQ$3,0)+Avg_Dmd*365/AQ$3/2*Std_Cost*Inv_Cost+AQ$3*Setup</f>
        <v>26670.589432148077</v>
      </c>
      <c r="AR34" s="12">
        <f>(Sell_Price-Std_Cost)*(1-$D34)*Lost_Sale_Fact*Avg_Dmd*365+NORMSINV($D34)*SQRT(Dmd_StdDev^2*Leadtime+LT_StdDev^2*Avg_Dmd^2)*Std_Cost*Inv_Cost+IF(365/AR$3+Safety_Stock/Avg_Dmd&gt;Plan_Shelf,(365/AR$3+Safety_Stock/Avg_Dmd-Plan_Shelf)*Avg_Dmd*Std_Cost*AR$3,0)+Avg_Dmd*365/AR$3/2*Std_Cost*Inv_Cost+AR$3*Setup</f>
        <v>26689.563791122437</v>
      </c>
      <c r="AS34" s="12">
        <f>(Sell_Price-Std_Cost)*(1-$D34)*Lost_Sale_Fact*Avg_Dmd*365+NORMSINV($D34)*SQRT(Dmd_StdDev^2*Leadtime+LT_StdDev^2*Avg_Dmd^2)*Std_Cost*Inv_Cost+IF(365/AS$3+Safety_Stock/Avg_Dmd&gt;Plan_Shelf,(365/AS$3+Safety_Stock/Avg_Dmd-Plan_Shelf)*Avg_Dmd*Std_Cost*AS$3,0)+Avg_Dmd*365/AS$3/2*Std_Cost*Inv_Cost+AS$3*Setup</f>
        <v>26714.929644780972</v>
      </c>
      <c r="AT34" s="12">
        <f>(Sell_Price-Std_Cost)*(1-$D34)*Lost_Sale_Fact*Avg_Dmd*365+NORMSINV($D34)*SQRT(Dmd_StdDev^2*Leadtime+LT_StdDev^2*Avg_Dmd^2)*Std_Cost*Inv_Cost+IF(365/AT$3+Safety_Stock/Avg_Dmd&gt;Plan_Shelf,(365/AT$3+Safety_Stock/Avg_Dmd-Plan_Shelf)*Avg_Dmd*Std_Cost*AT$3,0)+Avg_Dmd*365/AT$3/2*Std_Cost*Inv_Cost+AT$3*Setup</f>
        <v>26746.230457789105</v>
      </c>
      <c r="AU34" s="12">
        <f>(Sell_Price-Std_Cost)*(1-$D34)*Lost_Sale_Fact*Avg_Dmd*365+NORMSINV($D34)*SQRT(Dmd_StdDev^2*Leadtime+LT_StdDev^2*Avg_Dmd^2)*Std_Cost*Inv_Cost+IF(365/AU$3+Safety_Stock/Avg_Dmd&gt;Plan_Shelf,(365/AU$3+Safety_Stock/Avg_Dmd-Plan_Shelf)*Avg_Dmd*Std_Cost*AU$3,0)+Avg_Dmd*365/AU$3/2*Std_Cost*Inv_Cost+AU$3*Setup</f>
        <v>26783.05216321546</v>
      </c>
      <c r="AV34" s="12">
        <f>(Sell_Price-Std_Cost)*(1-$D34)*Lost_Sale_Fact*Avg_Dmd*365+NORMSINV($D34)*SQRT(Dmd_StdDev^2*Leadtime+LT_StdDev^2*Avg_Dmd^2)*Std_Cost*Inv_Cost+IF(365/AV$3+Safety_Stock/Avg_Dmd&gt;Plan_Shelf,(365/AV$3+Safety_Stock/Avg_Dmd-Plan_Shelf)*Avg_Dmd*Std_Cost*AV$3,0)+Avg_Dmd*365/AV$3/2*Std_Cost*Inv_Cost+AV$3*Setup</f>
        <v>26825.018336576981</v>
      </c>
      <c r="AW34" s="12">
        <f>(Sell_Price-Std_Cost)*(1-$D34)*Lost_Sale_Fact*Avg_Dmd*365+NORMSINV($D34)*SQRT(Dmd_StdDev^2*Leadtime+LT_StdDev^2*Avg_Dmd^2)*Std_Cost*Inv_Cost+IF(365/AW$3+Safety_Stock/Avg_Dmd&gt;Plan_Shelf,(365/AW$3+Safety_Stock/Avg_Dmd-Plan_Shelf)*Avg_Dmd*Std_Cost*AW$3,0)+Avg_Dmd*365/AW$3/2*Std_Cost*Inv_Cost+AW$3*Setup</f>
        <v>26871.786013344659</v>
      </c>
      <c r="AX34" s="12">
        <f>(Sell_Price-Std_Cost)*(1-$D34)*Lost_Sale_Fact*Avg_Dmd*365+NORMSINV($D34)*SQRT(Dmd_StdDev^2*Leadtime+LT_StdDev^2*Avg_Dmd^2)*Std_Cost*Inv_Cost+IF(365/AX$3+Safety_Stock/Avg_Dmd&gt;Plan_Shelf,(365/AX$3+Safety_Stock/Avg_Dmd-Plan_Shelf)*Avg_Dmd*Std_Cost*AX$3,0)+Avg_Dmd*365/AX$3/2*Std_Cost*Inv_Cost+AX$3*Setup</f>
        <v>26923.042051992001</v>
      </c>
      <c r="AY34" s="12">
        <f>(Sell_Price-Std_Cost)*(1-$D34)*Lost_Sale_Fact*Avg_Dmd*365+NORMSINV($D34)*SQRT(Dmd_StdDev^2*Leadtime+LT_StdDev^2*Avg_Dmd^2)*Std_Cost*Inv_Cost+IF(365/AY$3+Safety_Stock/Avg_Dmd&gt;Plan_Shelf,(365/AY$3+Safety_Stock/Avg_Dmd-Plan_Shelf)*Avg_Dmd*Std_Cost*AY$3,0)+Avg_Dmd*365/AY$3/2*Std_Cost*Inv_Cost+AY$3*Setup</f>
        <v>26978.499961335205</v>
      </c>
      <c r="AZ34" s="12">
        <f>(Sell_Price-Std_Cost)*(1-$D34)*Lost_Sale_Fact*Avg_Dmd*365+NORMSINV($D34)*SQRT(Dmd_StdDev^2*Leadtime+LT_StdDev^2*Avg_Dmd^2)*Std_Cost*Inv_Cost+IF(365/AZ$3+Safety_Stock/Avg_Dmd&gt;Plan_Shelf,(365/AZ$3+Safety_Stock/Avg_Dmd-Plan_Shelf)*Avg_Dmd*Std_Cost*AZ$3,0)+Avg_Dmd*365/AZ$3/2*Std_Cost*Inv_Cost+AZ$3*Setup</f>
        <v>27037.897124455769</v>
      </c>
      <c r="BA34" s="12">
        <f>(Sell_Price-Std_Cost)*(1-$D34)*Lost_Sale_Fact*Avg_Dmd*365+NORMSINV($D34)*SQRT(Dmd_StdDev^2*Leadtime+LT_StdDev^2*Avg_Dmd^2)*Std_Cost*Inv_Cost+IF(365/BA$3+Safety_Stock/Avg_Dmd&gt;Plan_Shelf,(365/BA$3+Safety_Stock/Avg_Dmd-Plan_Shelf)*Avg_Dmd*Std_Cost*BA$3,0)+Avg_Dmd*365/BA$3/2*Std_Cost*Inv_Cost+BA$3*Setup</f>
        <v>27100.992362551009</v>
      </c>
      <c r="BB34" s="12">
        <f>(Sell_Price-Std_Cost)*(1-$D34)*Lost_Sale_Fact*Avg_Dmd*365+NORMSINV($D34)*SQRT(Dmd_StdDev^2*Leadtime+LT_StdDev^2*Avg_Dmd^2)*Std_Cost*Inv_Cost+IF(365/BB$3+Safety_Stock/Avg_Dmd&gt;Plan_Shelf,(365/BB$3+Safety_Stock/Avg_Dmd-Plan_Shelf)*Avg_Dmd*Std_Cost*BB$3,0)+Avg_Dmd*365/BB$3/2*Std_Cost*Inv_Cost+BB$3*Setup</f>
        <v>27167.563791122437</v>
      </c>
      <c r="BC34" s="12">
        <f>(Sell_Price-Std_Cost)*(1-$D34)*Lost_Sale_Fact*Avg_Dmd*365+NORMSINV($D34)*SQRT(Dmd_StdDev^2*Leadtime+LT_StdDev^2*Avg_Dmd^2)*Std_Cost*Inv_Cost+IF(365/BC$3+Safety_Stock/Avg_Dmd&gt;Plan_Shelf,(365/BC$3+Safety_Stock/Avg_Dmd-Plan_Shelf)*Avg_Dmd*Std_Cost*BC$3,0)+Avg_Dmd*365/BC$3/2*Std_Cost*Inv_Cost+BC$3*Setup</f>
        <v>27237.406928377339</v>
      </c>
      <c r="BD34" s="12">
        <f>(Sell_Price-Std_Cost)*(1-$D34)*Lost_Sale_Fact*Avg_Dmd*365+NORMSINV($D34)*SQRT(Dmd_StdDev^2*Leadtime+LT_StdDev^2*Avg_Dmd^2)*Std_Cost*Inv_Cost+IF(365/BD$3+Safety_Stock/Avg_Dmd&gt;Plan_Shelf,(365/BD$3+Safety_Stock/Avg_Dmd-Plan_Shelf)*Avg_Dmd*Std_Cost*BD$3,0)+Avg_Dmd*365/BD$3/2*Std_Cost*Inv_Cost+BD$3*Setup</f>
        <v>27310.333021891667</v>
      </c>
      <c r="BE34" s="12">
        <f>(Sell_Price-Std_Cost)*(1-$D34)*Lost_Sale_Fact*Avg_Dmd*365+NORMSINV($D34)*SQRT(Dmd_StdDev^2*Leadtime+LT_StdDev^2*Avg_Dmd^2)*Std_Cost*Inv_Cost+IF(365/BE$3+Safety_Stock/Avg_Dmd&gt;Plan_Shelf,(365/BE$3+Safety_Stock/Avg_Dmd-Plan_Shelf)*Avg_Dmd*Std_Cost*BE$3,0)+Avg_Dmd*365/BE$3/2*Std_Cost*Inv_Cost+BE$3*Setup</f>
        <v>27386.167564707343</v>
      </c>
      <c r="BF34" s="12">
        <f>(Sell_Price-Std_Cost)*(1-$D34)*Lost_Sale_Fact*Avg_Dmd*365+NORMSINV($D34)*SQRT(Dmd_StdDev^2*Leadtime+LT_StdDev^2*Avg_Dmd^2)*Std_Cost*Inv_Cost+IF(365/BF$3+Safety_Stock/Avg_Dmd&gt;Plan_Shelf,(365/BF$3+Safety_Stock/Avg_Dmd-Plan_Shelf)*Avg_Dmd*Std_Cost*BF$3,0)+Avg_Dmd*365/BF$3/2*Std_Cost*Inv_Cost+BF$3*Setup</f>
        <v>27464.748976307623</v>
      </c>
      <c r="BG34" s="12">
        <f>(Sell_Price-Std_Cost)*(1-$D34)*Lost_Sale_Fact*Avg_Dmd*365+NORMSINV($D34)*SQRT(Dmd_StdDev^2*Leadtime+LT_StdDev^2*Avg_Dmd^2)*Std_Cost*Inv_Cost+IF(365/BG$3+Safety_Stock/Avg_Dmd&gt;Plan_Shelf,(365/BG$3+Safety_Stock/Avg_Dmd-Plan_Shelf)*Avg_Dmd*Std_Cost*BG$3,0)+Avg_Dmd*365/BG$3/2*Std_Cost*Inv_Cost+BG$3*Setup</f>
        <v>27545.927427486073</v>
      </c>
      <c r="BH34" s="12">
        <f>(Sell_Price-Std_Cost)*(1-$D34)*Lost_Sale_Fact*Avg_Dmd*365+NORMSINV($D34)*SQRT(Dmd_StdDev^2*Leadtime+LT_StdDev^2*Avg_Dmd^2)*Std_Cost*Inv_Cost+IF(365/BH$3+Safety_Stock/Avg_Dmd&gt;Plan_Shelf,(365/BH$3+Safety_Stock/Avg_Dmd-Plan_Shelf)*Avg_Dmd*Std_Cost*BH$3,0)+Avg_Dmd*365/BH$3/2*Std_Cost*Inv_Cost+BH$3*Setup</f>
        <v>27629.563791122437</v>
      </c>
      <c r="BI34" s="12">
        <f>(Sell_Price-Std_Cost)*(1-$D34)*Lost_Sale_Fact*Avg_Dmd*365+NORMSINV($D34)*SQRT(Dmd_StdDev^2*Leadtime+LT_StdDev^2*Avg_Dmd^2)*Std_Cost*Inv_Cost+IF(365/BI$3+Safety_Stock/Avg_Dmd&gt;Plan_Shelf,(365/BI$3+Safety_Stock/Avg_Dmd-Plan_Shelf)*Avg_Dmd*Std_Cost*BI$3,0)+Avg_Dmd*365/BI$3/2*Std_Cost*Inv_Cost+BI$3*Setup</f>
        <v>27715.528703403139</v>
      </c>
      <c r="BJ34" s="12">
        <f>(Sell_Price-Std_Cost)*(1-$D34)*Lost_Sale_Fact*Avg_Dmd*365+NORMSINV($D34)*SQRT(Dmd_StdDev^2*Leadtime+LT_StdDev^2*Avg_Dmd^2)*Std_Cost*Inv_Cost+IF(365/BJ$3+Safety_Stock/Avg_Dmd&gt;Plan_Shelf,(365/BJ$3+Safety_Stock/Avg_Dmd-Plan_Shelf)*Avg_Dmd*Std_Cost*BJ$3,0)+Avg_Dmd*365/BJ$3/2*Std_Cost*Inv_Cost+BJ$3*Setup</f>
        <v>27803.701722156919</v>
      </c>
      <c r="BK34" s="12">
        <f>(Sell_Price-Std_Cost)*(1-$D34)*Lost_Sale_Fact*Avg_Dmd*365+NORMSINV($D34)*SQRT(Dmd_StdDev^2*Leadtime+LT_StdDev^2*Avg_Dmd^2)*Std_Cost*Inv_Cost+IF(365/BK$3+Safety_Stock/Avg_Dmd&gt;Plan_Shelf,(365/BK$3+Safety_Stock/Avg_Dmd-Plan_Shelf)*Avg_Dmd*Std_Cost*BK$3,0)+Avg_Dmd*365/BK$3/2*Std_Cost*Inv_Cost+BK$3*Setup</f>
        <v>27893.970570783455</v>
      </c>
      <c r="BL34" s="12">
        <f>(Sell_Price-Std_Cost)*(1-$D34)*Lost_Sale_Fact*Avg_Dmd*365+NORMSINV($D34)*SQRT(Dmd_StdDev^2*Leadtime+LT_StdDev^2*Avg_Dmd^2)*Std_Cost*Inv_Cost+IF(365/BL$3+Safety_Stock/Avg_Dmd&gt;Plan_Shelf,(365/BL$3+Safety_Stock/Avg_Dmd-Plan_Shelf)*Avg_Dmd*Std_Cost*BL$3,0)+Avg_Dmd*365/BL$3/2*Std_Cost*Inv_Cost+BL$3*Setup</f>
        <v>27986.230457789105</v>
      </c>
      <c r="BM34" s="12">
        <f>(Sell_Price-Std_Cost)*(1-$D34)*Lost_Sale_Fact*Avg_Dmd*365+NORMSINV($D34)*SQRT(Dmd_StdDev^2*Leadtime+LT_StdDev^2*Avg_Dmd^2)*Std_Cost*Inv_Cost+IF(365/BM$3+Safety_Stock/Avg_Dmd&gt;Plan_Shelf,(365/BM$3+Safety_Stock/Avg_Dmd-Plan_Shelf)*Avg_Dmd*Std_Cost*BM$3,0)+Avg_Dmd*365/BM$3/2*Std_Cost*Inv_Cost+BM$3*Setup</f>
        <v>28080.383463253584</v>
      </c>
      <c r="BN34" s="12">
        <f>(Sell_Price-Std_Cost)*(1-$D34)*Lost_Sale_Fact*Avg_Dmd*365+NORMSINV($D34)*SQRT(Dmd_StdDev^2*Leadtime+LT_StdDev^2*Avg_Dmd^2)*Std_Cost*Inv_Cost+IF(365/BN$3+Safety_Stock/Avg_Dmd&gt;Plan_Shelf,(365/BN$3+Safety_Stock/Avg_Dmd-Plan_Shelf)*Avg_Dmd*Std_Cost*BN$3,0)+Avg_Dmd*365/BN$3/2*Std_Cost*Inv_Cost+BN$3*Setup</f>
        <v>28176.337984670823</v>
      </c>
      <c r="BO34" s="12">
        <f>(Sell_Price-Std_Cost)*(1-$D34)*Lost_Sale_Fact*Avg_Dmd*365+NORMSINV($D34)*SQRT(Dmd_StdDev^2*Leadtime+LT_StdDev^2*Avg_Dmd^2)*Std_Cost*Inv_Cost+IF(365/BO$3+Safety_Stock/Avg_Dmd&gt;Plan_Shelf,(365/BO$3+Safety_Stock/Avg_Dmd-Plan_Shelf)*Avg_Dmd*Std_Cost*BO$3,0)+Avg_Dmd*365/BO$3/2*Std_Cost*Inv_Cost+BO$3*Setup</f>
        <v>28274.008235566882</v>
      </c>
      <c r="BP34" s="12">
        <f>(Sell_Price-Std_Cost)*(1-$D34)*Lost_Sale_Fact*Avg_Dmd*365+NORMSINV($D34)*SQRT(Dmd_StdDev^2*Leadtime+LT_StdDev^2*Avg_Dmd^2)*Std_Cost*Inv_Cost+IF(365/BP$3+Safety_Stock/Avg_Dmd&gt;Plan_Shelf,(365/BP$3+Safety_Stock/Avg_Dmd-Plan_Shelf)*Avg_Dmd*Std_Cost*BP$3,0)+Avg_Dmd*365/BP$3/2*Std_Cost*Inv_Cost+BP$3*Setup</f>
        <v>28373.313791122437</v>
      </c>
      <c r="BQ34" s="12">
        <f>(Sell_Price-Std_Cost)*(1-$D34)*Lost_Sale_Fact*Avg_Dmd*365+NORMSINV($D34)*SQRT(Dmd_StdDev^2*Leadtime+LT_StdDev^2*Avg_Dmd^2)*Std_Cost*Inv_Cost+IF(365/BQ$3+Safety_Stock/Avg_Dmd&gt;Plan_Shelf,(365/BQ$3+Safety_Stock/Avg_Dmd-Plan_Shelf)*Avg_Dmd*Std_Cost*BQ$3,0)+Avg_Dmd*365/BQ$3/2*Std_Cost*Inv_Cost+BQ$3*Setup</f>
        <v>28474.17917573782</v>
      </c>
      <c r="BR34" s="12">
        <f>(Sell_Price-Std_Cost)*(1-$D34)*Lost_Sale_Fact*Avg_Dmd*365+NORMSINV($D34)*SQRT(Dmd_StdDev^2*Leadtime+LT_StdDev^2*Avg_Dmd^2)*Std_Cost*Inv_Cost+IF(365/BR$3+Safety_Stock/Avg_Dmd&gt;Plan_Shelf,(365/BR$3+Safety_Stock/Avg_Dmd-Plan_Shelf)*Avg_Dmd*Std_Cost*BR$3,0)+Avg_Dmd*365/BR$3/2*Std_Cost*Inv_Cost+BR$3*Setup</f>
        <v>28576.533488092133</v>
      </c>
      <c r="BS34" s="12">
        <f>(Sell_Price-Std_Cost)*(1-$D34)*Lost_Sale_Fact*Avg_Dmd*365+NORMSINV($D34)*SQRT(Dmd_StdDev^2*Leadtime+LT_StdDev^2*Avg_Dmd^2)*Std_Cost*Inv_Cost+IF(365/BS$3+Safety_Stock/Avg_Dmd&gt;Plan_Shelf,(365/BS$3+Safety_Stock/Avg_Dmd-Plan_Shelf)*Avg_Dmd*Std_Cost*BS$3,0)+Avg_Dmd*365/BS$3/2*Std_Cost*Inv_Cost+BS$3*Setup</f>
        <v>28680.310059779153</v>
      </c>
      <c r="BT34" s="12">
        <f>(Sell_Price-Std_Cost)*(1-$D34)*Lost_Sale_Fact*Avg_Dmd*365+NORMSINV($D34)*SQRT(Dmd_StdDev^2*Leadtime+LT_StdDev^2*Avg_Dmd^2)*Std_Cost*Inv_Cost+IF(365/BT$3+Safety_Stock/Avg_Dmd&gt;Plan_Shelf,(365/BT$3+Safety_Stock/Avg_Dmd-Plan_Shelf)*Avg_Dmd*Std_Cost*BT$3,0)+Avg_Dmd*365/BT$3/2*Std_Cost*Inv_Cost+BT$3*Setup</f>
        <v>28785.446144063611</v>
      </c>
      <c r="BU34" s="12">
        <f>(Sell_Price-Std_Cost)*(1-$D34)*Lost_Sale_Fact*Avg_Dmd*365+NORMSINV($D34)*SQRT(Dmd_StdDev^2*Leadtime+LT_StdDev^2*Avg_Dmd^2)*Std_Cost*Inv_Cost+IF(365/BU$3+Safety_Stock/Avg_Dmd&gt;Plan_Shelf,(365/BU$3+Safety_Stock/Avg_Dmd-Plan_Shelf)*Avg_Dmd*Std_Cost*BU$3,0)+Avg_Dmd*365/BU$3/2*Std_Cost*Inv_Cost+BU$3*Setup</f>
        <v>28891.882631702145</v>
      </c>
      <c r="BV34" s="12">
        <f>(Sell_Price-Std_Cost)*(1-$D34)*Lost_Sale_Fact*Avg_Dmd*365+NORMSINV($D34)*SQRT(Dmd_StdDev^2*Leadtime+LT_StdDev^2*Avg_Dmd^2)*Std_Cost*Inv_Cost+IF(365/BV$3+Safety_Stock/Avg_Dmd&gt;Plan_Shelf,(365/BV$3+Safety_Stock/Avg_Dmd-Plan_Shelf)*Avg_Dmd*Std_Cost*BV$3,0)+Avg_Dmd*365/BV$3/2*Std_Cost*Inv_Cost+BV$3*Setup</f>
        <v>28999.563791122437</v>
      </c>
      <c r="BW34" s="12">
        <f>(Sell_Price-Std_Cost)*(1-$D34)*Lost_Sale_Fact*Avg_Dmd*365+NORMSINV($D34)*SQRT(Dmd_StdDev^2*Leadtime+LT_StdDev^2*Avg_Dmd^2)*Std_Cost*Inv_Cost+IF(365/BW$3+Safety_Stock/Avg_Dmd&gt;Plan_Shelf,(365/BW$3+Safety_Stock/Avg_Dmd-Plan_Shelf)*Avg_Dmd*Std_Cost*BW$3,0)+Avg_Dmd*365/BW$3/2*Std_Cost*Inv_Cost+BW$3*Setup</f>
        <v>29108.437030559056</v>
      </c>
      <c r="BX34" s="12">
        <f>(Sell_Price-Std_Cost)*(1-$D34)*Lost_Sale_Fact*Avg_Dmd*365+NORMSINV($D34)*SQRT(Dmd_StdDev^2*Leadtime+LT_StdDev^2*Avg_Dmd^2)*Std_Cost*Inv_Cost+IF(365/BX$3+Safety_Stock/Avg_Dmd&gt;Plan_Shelf,(365/BX$3+Safety_Stock/Avg_Dmd-Plan_Shelf)*Avg_Dmd*Std_Cost*BX$3,0)+Avg_Dmd*365/BX$3/2*Std_Cost*Inv_Cost+BX$3*Setup</f>
        <v>29218.452680011324</v>
      </c>
      <c r="BY34" s="12">
        <f>(Sell_Price-Std_Cost)*(1-$D34)*Lost_Sale_Fact*Avg_Dmd*365+NORMSINV($D34)*SQRT(Dmd_StdDev^2*Leadtime+LT_StdDev^2*Avg_Dmd^2)*Std_Cost*Inv_Cost+IF(365/BY$3+Safety_Stock/Avg_Dmd&gt;Plan_Shelf,(365/BY$3+Safety_Stock/Avg_Dmd-Plan_Shelf)*Avg_Dmd*Std_Cost*BY$3,0)+Avg_Dmd*365/BY$3/2*Std_Cost*Inv_Cost+BY$3*Setup</f>
        <v>29329.563791122437</v>
      </c>
      <c r="BZ34" s="12">
        <f>(Sell_Price-Std_Cost)*(1-$D34)*Lost_Sale_Fact*Avg_Dmd*365+NORMSINV($D34)*SQRT(Dmd_StdDev^2*Leadtime+LT_StdDev^2*Avg_Dmd^2)*Std_Cost*Inv_Cost+IF(365/BZ$3+Safety_Stock/Avg_Dmd&gt;Plan_Shelf,(365/BZ$3+Safety_Stock/Avg_Dmd-Plan_Shelf)*Avg_Dmd*Std_Cost*BZ$3,0)+Avg_Dmd*365/BZ$3/2*Std_Cost*Inv_Cost+BZ$3*Setup</f>
        <v>29441.7259532846</v>
      </c>
      <c r="CA34" s="12">
        <f>(Sell_Price-Std_Cost)*(1-$D34)*Lost_Sale_Fact*Avg_Dmd*365+NORMSINV($D34)*SQRT(Dmd_StdDev^2*Leadtime+LT_StdDev^2*Avg_Dmd^2)*Std_Cost*Inv_Cost+IF(365/CA$3+Safety_Stock/Avg_Dmd&gt;Plan_Shelf,(365/CA$3+Safety_Stock/Avg_Dmd-Plan_Shelf)*Avg_Dmd*Std_Cost*CA$3,0)+Avg_Dmd*365/CA$3/2*Std_Cost*Inv_Cost+CA$3*Setup</f>
        <v>29554.897124455769</v>
      </c>
      <c r="CB34" s="12">
        <f>(Sell_Price-Std_Cost)*(1-$D34)*Lost_Sale_Fact*Avg_Dmd*365+NORMSINV($D34)*SQRT(Dmd_StdDev^2*Leadtime+LT_StdDev^2*Avg_Dmd^2)*Std_Cost*Inv_Cost+IF(365/CB$3+Safety_Stock/Avg_Dmd&gt;Plan_Shelf,(365/CB$3+Safety_Stock/Avg_Dmd-Plan_Shelf)*Avg_Dmd*Std_Cost*CB$3,0)+Avg_Dmd*365/CB$3/2*Std_Cost*Inv_Cost+CB$3*Setup</f>
        <v>29669.037475332963</v>
      </c>
      <c r="CC34" s="12">
        <f>(Sell_Price-Std_Cost)*(1-$D34)*Lost_Sale_Fact*Avg_Dmd*365+NORMSINV($D34)*SQRT(Dmd_StdDev^2*Leadtime+LT_StdDev^2*Avg_Dmd^2)*Std_Cost*Inv_Cost+IF(365/CC$3+Safety_Stock/Avg_Dmd&gt;Plan_Shelf,(365/CC$3+Safety_Stock/Avg_Dmd-Plan_Shelf)*Avg_Dmd*Std_Cost*CC$3,0)+Avg_Dmd*365/CC$3/2*Std_Cost*Inv_Cost+CC$3*Setup</f>
        <v>29784.109245667893</v>
      </c>
      <c r="CD34" s="12">
        <f>(Sell_Price-Std_Cost)*(1-$D34)*Lost_Sale_Fact*Avg_Dmd*365+NORMSINV($D34)*SQRT(Dmd_StdDev^2*Leadtime+LT_StdDev^2*Avg_Dmd^2)*Std_Cost*Inv_Cost+IF(365/CD$3+Safety_Stock/Avg_Dmd&gt;Plan_Shelf,(365/CD$3+Safety_Stock/Avg_Dmd-Plan_Shelf)*Avg_Dmd*Std_Cost*CD$3,0)+Avg_Dmd*365/CD$3/2*Std_Cost*Inv_Cost+CD$3*Setup</f>
        <v>29900.076611635257</v>
      </c>
      <c r="CE34" s="12">
        <f>(Sell_Price-Std_Cost)*(1-$D34)*Lost_Sale_Fact*Avg_Dmd*365+NORMSINV($D34)*SQRT(Dmd_StdDev^2*Leadtime+LT_StdDev^2*Avg_Dmd^2)*Std_Cost*Inv_Cost+IF(365/CE$3+Safety_Stock/Avg_Dmd&gt;Plan_Shelf,(365/CE$3+Safety_Stock/Avg_Dmd-Plan_Shelf)*Avg_Dmd*Std_Cost*CE$3,0)+Avg_Dmd*365/CE$3/2*Std_Cost*Inv_Cost+CE$3*Setup</f>
        <v>30016.905563274337</v>
      </c>
      <c r="CF34" s="12">
        <f>(Sell_Price-Std_Cost)*(1-$D34)*Lost_Sale_Fact*Avg_Dmd*365+NORMSINV($D34)*SQRT(Dmd_StdDev^2*Leadtime+LT_StdDev^2*Avg_Dmd^2)*Std_Cost*Inv_Cost+IF(365/CF$3+Safety_Stock/Avg_Dmd&gt;Plan_Shelf,(365/CF$3+Safety_Stock/Avg_Dmd-Plan_Shelf)*Avg_Dmd*Std_Cost*CF$3,0)+Avg_Dmd*365/CF$3/2*Std_Cost*Inv_Cost+CF$3*Setup</f>
        <v>30134.563791122437</v>
      </c>
      <c r="CG34" s="12">
        <f>(Sell_Price-Std_Cost)*(1-$D34)*Lost_Sale_Fact*Avg_Dmd*365+NORMSINV($D34)*SQRT(Dmd_StdDev^2*Leadtime+LT_StdDev^2*Avg_Dmd^2)*Std_Cost*Inv_Cost+IF(365/CG$3+Safety_Stock/Avg_Dmd&gt;Plan_Shelf,(365/CG$3+Safety_Stock/Avg_Dmd-Plan_Shelf)*Avg_Dmd*Std_Cost*CG$3,0)+Avg_Dmd*365/CG$3/2*Std_Cost*Inv_Cost+CG$3*Setup</f>
        <v>30253.020581245892</v>
      </c>
      <c r="CH34" s="12">
        <f>(Sell_Price-Std_Cost)*(1-$D34)*Lost_Sale_Fact*Avg_Dmd*365+NORMSINV($D34)*SQRT(Dmd_StdDev^2*Leadtime+LT_StdDev^2*Avg_Dmd^2)*Std_Cost*Inv_Cost+IF(365/CH$3+Safety_Stock/Avg_Dmd&gt;Plan_Shelf,(365/CH$3+Safety_Stock/Avg_Dmd-Plan_Shelf)*Avg_Dmd*Std_Cost*CH$3,0)+Avg_Dmd*365/CH$3/2*Std_Cost*Inv_Cost+CH$3*Setup</f>
        <v>30372.246717951704</v>
      </c>
      <c r="CI34" s="12">
        <f>(Sell_Price-Std_Cost)*(1-$D34)*Lost_Sale_Fact*Avg_Dmd*365+NORMSINV($D34)*SQRT(Dmd_StdDev^2*Leadtime+LT_StdDev^2*Avg_Dmd^2)*Std_Cost*Inv_Cost+IF(365/CI$3+Safety_Stock/Avg_Dmd&gt;Plan_Shelf,(365/CI$3+Safety_Stock/Avg_Dmd-Plan_Shelf)*Avg_Dmd*Std_Cost*CI$3,0)+Avg_Dmd*365/CI$3/2*Std_Cost*Inv_Cost+CI$3*Setup</f>
        <v>30492.214393532075</v>
      </c>
      <c r="CJ34" s="12">
        <f>(Sell_Price-Std_Cost)*(1-$D34)*Lost_Sale_Fact*Avg_Dmd*365+NORMSINV($D34)*SQRT(Dmd_StdDev^2*Leadtime+LT_StdDev^2*Avg_Dmd^2)*Std_Cost*Inv_Cost+IF(365/CJ$3+Safety_Stock/Avg_Dmd&gt;Plan_Shelf,(365/CJ$3+Safety_Stock/Avg_Dmd-Plan_Shelf)*Avg_Dmd*Std_Cost*CJ$3,0)+Avg_Dmd*365/CJ$3/2*Std_Cost*Inv_Cost+CJ$3*Setup</f>
        <v>30612.897124455769</v>
      </c>
      <c r="CK34" s="12">
        <f>(Sell_Price-Std_Cost)*(1-$D34)*Lost_Sale_Fact*Avg_Dmd*365+NORMSINV($D34)*SQRT(Dmd_StdDev^2*Leadtime+LT_StdDev^2*Avg_Dmd^2)*Std_Cost*Inv_Cost+IF(365/CK$3+Safety_Stock/Avg_Dmd&gt;Plan_Shelf,(365/CK$3+Safety_Stock/Avg_Dmd-Plan_Shelf)*Avg_Dmd*Std_Cost*CK$3,0)+Avg_Dmd*365/CK$3/2*Std_Cost*Inv_Cost+CK$3*Setup</f>
        <v>30734.269673475377</v>
      </c>
      <c r="CL34" s="12">
        <f>(Sell_Price-Std_Cost)*(1-$D34)*Lost_Sale_Fact*Avg_Dmd*365+NORMSINV($D34)*SQRT(Dmd_StdDev^2*Leadtime+LT_StdDev^2*Avg_Dmd^2)*Std_Cost*Inv_Cost+IF(365/CL$3+Safety_Stock/Avg_Dmd&gt;Plan_Shelf,(365/CL$3+Safety_Stock/Avg_Dmd-Plan_Shelf)*Avg_Dmd*Std_Cost*CL$3,0)+Avg_Dmd*365/CL$3/2*Std_Cost*Inv_Cost+CL$3*Setup</f>
        <v>30856.307977168948</v>
      </c>
      <c r="CM34" s="12">
        <f>(Sell_Price-Std_Cost)*(1-$D34)*Lost_Sale_Fact*Avg_Dmd*365+NORMSINV($D34)*SQRT(Dmd_StdDev^2*Leadtime+LT_StdDev^2*Avg_Dmd^2)*Std_Cost*Inv_Cost+IF(365/CM$3+Safety_Stock/Avg_Dmd&gt;Plan_Shelf,(365/CM$3+Safety_Stock/Avg_Dmd-Plan_Shelf)*Avg_Dmd*Std_Cost*CM$3,0)+Avg_Dmd*365/CM$3/2*Std_Cost*Inv_Cost+CM$3*Setup</f>
        <v>30978.989078478757</v>
      </c>
      <c r="CN34" s="12">
        <f>(Sell_Price-Std_Cost)*(1-$D34)*Lost_Sale_Fact*Avg_Dmd*365+NORMSINV($D34)*SQRT(Dmd_StdDev^2*Leadtime+LT_StdDev^2*Avg_Dmd^2)*Std_Cost*Inv_Cost+IF(365/CN$3+Safety_Stock/Avg_Dmd&gt;Plan_Shelf,(365/CN$3+Safety_Stock/Avg_Dmd-Plan_Shelf)*Avg_Dmd*Std_Cost*CN$3,0)+Avg_Dmd*365/CN$3/2*Std_Cost*Inv_Cost+CN$3*Setup</f>
        <v>31102.291063849709</v>
      </c>
      <c r="CO34" s="12">
        <f>(Sell_Price-Std_Cost)*(1-$D34)*Lost_Sale_Fact*Avg_Dmd*365+NORMSINV($D34)*SQRT(Dmd_StdDev^2*Leadtime+LT_StdDev^2*Avg_Dmd^2)*Std_Cost*Inv_Cost+IF(365/CO$3+Safety_Stock/Avg_Dmd&gt;Plan_Shelf,(365/CO$3+Safety_Stock/Avg_Dmd-Plan_Shelf)*Avg_Dmd*Std_Cost*CO$3,0)+Avg_Dmd*365/CO$3/2*Std_Cost*Inv_Cost+CO$3*Setup</f>
        <v>31226.193004605582</v>
      </c>
      <c r="CP34" s="12">
        <f>(Sell_Price-Std_Cost)*(1-$D34)*Lost_Sale_Fact*Avg_Dmd*365+NORMSINV($D34)*SQRT(Dmd_StdDev^2*Leadtime+LT_StdDev^2*Avg_Dmd^2)*Std_Cost*Inv_Cost+IF(365/CP$3+Safety_Stock/Avg_Dmd&gt;Plan_Shelf,(365/CP$3+Safety_Stock/Avg_Dmd-Plan_Shelf)*Avg_Dmd*Std_Cost*CP$3,0)+Avg_Dmd*365/CP$3/2*Std_Cost*Inv_Cost+CP$3*Setup</f>
        <v>31350.674902233546</v>
      </c>
      <c r="CQ34" s="12">
        <f>(Sell_Price-Std_Cost)*(1-$D34)*Lost_Sale_Fact*Avg_Dmd*365+NORMSINV($D34)*SQRT(Dmd_StdDev^2*Leadtime+LT_StdDev^2*Avg_Dmd^2)*Std_Cost*Inv_Cost+IF(365/CQ$3+Safety_Stock/Avg_Dmd&gt;Plan_Shelf,(365/CQ$3+Safety_Stock/Avg_Dmd-Plan_Shelf)*Avg_Dmd*Std_Cost*CQ$3,0)+Avg_Dmd*365/CQ$3/2*Std_Cost*Inv_Cost+CQ$3*Setup</f>
        <v>31475.717637276284</v>
      </c>
      <c r="CR34" s="12">
        <f>(Sell_Price-Std_Cost)*(1-$D34)*Lost_Sale_Fact*Avg_Dmd*365+NORMSINV($D34)*SQRT(Dmd_StdDev^2*Leadtime+LT_StdDev^2*Avg_Dmd^2)*Std_Cost*Inv_Cost+IF(365/CR$3+Safety_Stock/Avg_Dmd&gt;Plan_Shelf,(365/CR$3+Safety_Stock/Avg_Dmd-Plan_Shelf)*Avg_Dmd*Std_Cost*CR$3,0)+Avg_Dmd*365/CR$3/2*Std_Cost*Inv_Cost+CR$3*Setup</f>
        <v>31601.302921557221</v>
      </c>
      <c r="CS34" s="12">
        <f>(Sell_Price-Std_Cost)*(1-$D34)*Lost_Sale_Fact*Avg_Dmd*365+NORMSINV($D34)*SQRT(Dmd_StdDev^2*Leadtime+LT_StdDev^2*Avg_Dmd^2)*Std_Cost*Inv_Cost+IF(365/CS$3+Safety_Stock/Avg_Dmd&gt;Plan_Shelf,(365/CS$3+Safety_Stock/Avg_Dmd-Plan_Shelf)*Avg_Dmd*Std_Cost*CS$3,0)+Avg_Dmd*365/CS$3/2*Std_Cost*Inv_Cost+CS$3*Setup</f>
        <v>31727.413253488026</v>
      </c>
      <c r="CT34" s="12">
        <f>(Sell_Price-Std_Cost)*(1-$D34)*Lost_Sale_Fact*Avg_Dmd*365+NORMSINV($D34)*SQRT(Dmd_StdDev^2*Leadtime+LT_StdDev^2*Avg_Dmd^2)*Std_Cost*Inv_Cost+IF(365/CT$3+Safety_Stock/Avg_Dmd&gt;Plan_Shelf,(365/CT$3+Safety_Stock/Avg_Dmd-Plan_Shelf)*Avg_Dmd*Std_Cost*CT$3,0)+Avg_Dmd*365/CT$3/2*Std_Cost*Inv_Cost+CT$3*Setup</f>
        <v>31854.031876228819</v>
      </c>
      <c r="CU34" s="12">
        <f>(Sell_Price-Std_Cost)*(1-$D34)*Lost_Sale_Fact*Avg_Dmd*365+NORMSINV($D34)*SQRT(Dmd_StdDev^2*Leadtime+LT_StdDev^2*Avg_Dmd^2)*Std_Cost*Inv_Cost+IF(365/CU$3+Safety_Stock/Avg_Dmd&gt;Plan_Shelf,(365/CU$3+Safety_Stock/Avg_Dmd-Plan_Shelf)*Avg_Dmd*Std_Cost*CU$3,0)+Avg_Dmd*365/CU$3/2*Std_Cost*Inv_Cost+CU$3*Setup</f>
        <v>31981.142738490857</v>
      </c>
      <c r="CV34" s="12">
        <f>(Sell_Price-Std_Cost)*(1-$D34)*Lost_Sale_Fact*Avg_Dmd*365+NORMSINV($D34)*SQRT(Dmd_StdDev^2*Leadtime+LT_StdDev^2*Avg_Dmd^2)*Std_Cost*Inv_Cost+IF(365/CV$3+Safety_Stock/Avg_Dmd&gt;Plan_Shelf,(365/CV$3+Safety_Stock/Avg_Dmd-Plan_Shelf)*Avg_Dmd*Std_Cost*CV$3,0)+Avg_Dmd*365/CV$3/2*Std_Cost*Inv_Cost+CV$3*Setup</f>
        <v>32108.730457789105</v>
      </c>
      <c r="CW34" s="12">
        <f>(Sell_Price-Std_Cost)*(1-$D34)*Lost_Sale_Fact*Avg_Dmd*365+NORMSINV($D34)*SQRT(Dmd_StdDev^2*Leadtime+LT_StdDev^2*Avg_Dmd^2)*Std_Cost*Inv_Cost+IF(365/CW$3+Safety_Stock/Avg_Dmd&gt;Plan_Shelf,(365/CW$3+Safety_Stock/Avg_Dmd-Plan_Shelf)*Avg_Dmd*Std_Cost*CW$3,0)+Avg_Dmd*365/CW$3/2*Std_Cost*Inv_Cost+CW$3*Setup</f>
        <v>32236.780285967798</v>
      </c>
      <c r="CX34" s="12">
        <f>(Sell_Price-Std_Cost)*(1-$D34)*Lost_Sale_Fact*Avg_Dmd*365+NORMSINV($D34)*SQRT(Dmd_StdDev^2*Leadtime+LT_StdDev^2*Avg_Dmd^2)*Std_Cost*Inv_Cost+IF(365/CX$3+Safety_Stock/Avg_Dmd&gt;Plan_Shelf,(365/CX$3+Safety_Stock/Avg_Dmd-Plan_Shelf)*Avg_Dmd*Std_Cost*CX$3,0)+Avg_Dmd*365/CX$3/2*Std_Cost*Inv_Cost+CX$3*Setup</f>
        <v>32365.278076836723</v>
      </c>
      <c r="CY34" s="12">
        <f>(Sell_Price-Std_Cost)*(1-$D34)*Lost_Sale_Fact*Avg_Dmd*365+NORMSINV($D34)*SQRT(Dmd_StdDev^2*Leadtime+LT_StdDev^2*Avg_Dmd^2)*Std_Cost*Inv_Cost+IF(365/CY$3+Safety_Stock/Avg_Dmd&gt;Plan_Shelf,(365/CY$3+Safety_Stock/Avg_Dmd-Plan_Shelf)*Avg_Dmd*Std_Cost*CY$3,0)+Avg_Dmd*365/CY$3/2*Std_Cost*Inv_Cost+CY$3*Setup</f>
        <v>32494.2102557689</v>
      </c>
      <c r="CZ34" s="12">
        <f>(Sell_Price-Std_Cost)*(1-$D34)*Lost_Sale_Fact*Avg_Dmd*365+NORMSINV($D34)*SQRT(Dmd_StdDev^2*Leadtime+LT_StdDev^2*Avg_Dmd^2)*Std_Cost*Inv_Cost+IF(365/CZ$3+Safety_Stock/Avg_Dmd&gt;Plan_Shelf,(365/CZ$3+Safety_Stock/Avg_Dmd-Plan_Shelf)*Avg_Dmd*Std_Cost*CZ$3,0)+Avg_Dmd*365/CZ$3/2*Std_Cost*Inv_Cost+CZ$3*Setup</f>
        <v>32623.563791122437</v>
      </c>
      <c r="DA34" s="28">
        <f t="shared" si="0"/>
        <v>26653.88811544676</v>
      </c>
      <c r="DB34" s="43">
        <f t="shared" si="1"/>
        <v>0.96899999999999997</v>
      </c>
    </row>
    <row r="35" spans="1:106" ht="14.1" customHeight="1" x14ac:dyDescent="0.25">
      <c r="A35" s="53"/>
      <c r="B35" s="52"/>
      <c r="C35" s="52"/>
      <c r="D35" s="9">
        <v>0.96799999999999997</v>
      </c>
      <c r="E35" s="12">
        <f>(Sell_Price-Std_Cost)*(1-$D35)*Lost_Sale_Fact*Avg_Dmd*365+NORMSINV($D35)*SQRT(Dmd_StdDev^2*Leadtime+LT_StdDev^2*Avg_Dmd^2)*Std_Cost*Inv_Cost+IF(365/E$3+Safety_Stock/Avg_Dmd&gt;Plan_Shelf,(365/E$3+Safety_Stock/Avg_Dmd-Plan_Shelf)*Avg_Dmd*Std_Cost*E$3,0)+Avg_Dmd*365/E$3/2*Std_Cost*Inv_Cost+E$3*Setup</f>
        <v>1327016.0289539627</v>
      </c>
      <c r="F35" s="12">
        <f>(Sell_Price-Std_Cost)*(1-$D35)*Lost_Sale_Fact*Avg_Dmd*365+NORMSINV($D35)*SQRT(Dmd_StdDev^2*Leadtime+LT_StdDev^2*Avg_Dmd^2)*Std_Cost*Inv_Cost+IF(365/F$3+Safety_Stock/Avg_Dmd&gt;Plan_Shelf,(365/F$3+Safety_Stock/Avg_Dmd-Plan_Shelf)*Avg_Dmd*Std_Cost*F$3,0)+Avg_Dmd*365/F$3/2*Std_Cost*Inv_Cost+F$3*Setup</f>
        <v>1163862.1917879551</v>
      </c>
      <c r="G35" s="12">
        <f>(Sell_Price-Std_Cost)*(1-$D35)*Lost_Sale_Fact*Avg_Dmd*365+NORMSINV($D35)*SQRT(Dmd_StdDev^2*Leadtime+LT_StdDev^2*Avg_Dmd^2)*Std_Cost*Inv_Cost+IF(365/G$3+Safety_Stock/Avg_Dmd&gt;Plan_Shelf,(365/G$3+Safety_Stock/Avg_Dmd-Plan_Shelf)*Avg_Dmd*Std_Cost*G$3,0)+Avg_Dmd*365/G$3/2*Std_Cost*Inv_Cost+G$3*Setup</f>
        <v>1068841.6879552808</v>
      </c>
      <c r="H35" s="12">
        <f>(Sell_Price-Std_Cost)*(1-$D35)*Lost_Sale_Fact*Avg_Dmd*365+NORMSINV($D35)*SQRT(Dmd_StdDev^2*Leadtime+LT_StdDev^2*Avg_Dmd^2)*Std_Cost*Inv_Cost+IF(365/H$3+Safety_Stock/Avg_Dmd&gt;Plan_Shelf,(365/H$3+Safety_Stock/Avg_Dmd-Plan_Shelf)*Avg_Dmd*Std_Cost*H$3,0)+Avg_Dmd*365/H$3/2*Std_Cost*Inv_Cost+H$3*Setup</f>
        <v>990854.51745594002</v>
      </c>
      <c r="I35" s="12">
        <f>(Sell_Price-Std_Cost)*(1-$D35)*Lost_Sale_Fact*Avg_Dmd*365+NORMSINV($D35)*SQRT(Dmd_StdDev^2*Leadtime+LT_StdDev^2*Avg_Dmd^2)*Std_Cost*Inv_Cost+IF(365/I$3+Safety_Stock/Avg_Dmd&gt;Plan_Shelf,(365/I$3+Safety_Stock/Avg_Dmd-Plan_Shelf)*Avg_Dmd*Std_Cost*I$3,0)+Avg_Dmd*365/I$3/2*Std_Cost*Inv_Cost+I$3*Setup</f>
        <v>919680.68028993241</v>
      </c>
      <c r="J35" s="12">
        <f>(Sell_Price-Std_Cost)*(1-$D35)*Lost_Sale_Fact*Avg_Dmd*365+NORMSINV($D35)*SQRT(Dmd_StdDev^2*Leadtime+LT_StdDev^2*Avg_Dmd^2)*Std_Cost*Inv_Cost+IF(365/J$3+Safety_Stock/Avg_Dmd&gt;Plan_Shelf,(365/J$3+Safety_Stock/Avg_Dmd-Plan_Shelf)*Avg_Dmd*Std_Cost*J$3,0)+Avg_Dmd*365/J$3/2*Std_Cost*Inv_Cost+J$3*Setup</f>
        <v>851913.50979059143</v>
      </c>
      <c r="K35" s="12">
        <f>(Sell_Price-Std_Cost)*(1-$D35)*Lost_Sale_Fact*Avg_Dmd*365+NORMSINV($D35)*SQRT(Dmd_StdDev^2*Leadtime+LT_StdDev^2*Avg_Dmd^2)*Std_Cost*Inv_Cost+IF(365/K$3+Safety_Stock/Avg_Dmd&gt;Plan_Shelf,(365/K$3+Safety_Stock/Avg_Dmd-Plan_Shelf)*Avg_Dmd*Std_Cost*K$3,0)+Avg_Dmd*365/K$3/2*Std_Cost*Inv_Cost+K$3*Setup</f>
        <v>786093.00595791731</v>
      </c>
      <c r="L35" s="12">
        <f>(Sell_Price-Std_Cost)*(1-$D35)*Lost_Sale_Fact*Avg_Dmd*365+NORMSINV($D35)*SQRT(Dmd_StdDev^2*Leadtime+LT_StdDev^2*Avg_Dmd^2)*Std_Cost*Inv_Cost+IF(365/L$3+Safety_Stock/Avg_Dmd&gt;Plan_Shelf,(365/L$3+Safety_Stock/Avg_Dmd-Plan_Shelf)*Avg_Dmd*Std_Cost*L$3,0)+Avg_Dmd*365/L$3/2*Std_Cost*Inv_Cost+L$3*Setup</f>
        <v>721489.1687919097</v>
      </c>
      <c r="M35" s="12">
        <f>(Sell_Price-Std_Cost)*(1-$D35)*Lost_Sale_Fact*Avg_Dmd*365+NORMSINV($D35)*SQRT(Dmd_StdDev^2*Leadtime+LT_StdDev^2*Avg_Dmd^2)*Std_Cost*Inv_Cost+IF(365/M$3+Safety_Stock/Avg_Dmd&gt;Plan_Shelf,(365/M$3+Safety_Stock/Avg_Dmd-Plan_Shelf)*Avg_Dmd*Std_Cost*M$3,0)+Avg_Dmd*365/M$3/2*Std_Cost*Inv_Cost+M$3*Setup</f>
        <v>657696.44273701333</v>
      </c>
      <c r="N35" s="12">
        <f>(Sell_Price-Std_Cost)*(1-$D35)*Lost_Sale_Fact*Avg_Dmd*365+NORMSINV($D35)*SQRT(Dmd_StdDev^2*Leadtime+LT_StdDev^2*Avg_Dmd^2)*Std_Cost*Inv_Cost+IF(365/N$3+Safety_Stock/Avg_Dmd&gt;Plan_Shelf,(365/N$3+Safety_Stock/Avg_Dmd-Plan_Shelf)*Avg_Dmd*Std_Cost*N$3,0)+Avg_Dmd*365/N$3/2*Std_Cost*Inv_Cost+N$3*Setup</f>
        <v>594471.4944598946</v>
      </c>
      <c r="O35" s="12">
        <f>(Sell_Price-Std_Cost)*(1-$D35)*Lost_Sale_Fact*Avg_Dmd*365+NORMSINV($D35)*SQRT(Dmd_StdDev^2*Leadtime+LT_StdDev^2*Avg_Dmd^2)*Std_Cost*Inv_Cost+IF(365/O$3+Safety_Stock/Avg_Dmd&gt;Plan_Shelf,(365/O$3+Safety_Stock/Avg_Dmd-Plan_Shelf)*Avg_Dmd*Std_Cost*O$3,0)+Avg_Dmd*365/O$3/2*Std_Cost*Inv_Cost+O$3*Setup</f>
        <v>531659.47547570511</v>
      </c>
      <c r="P35" s="12">
        <f>(Sell_Price-Std_Cost)*(1-$D35)*Lost_Sale_Fact*Avg_Dmd*365+NORMSINV($D35)*SQRT(Dmd_StdDev^2*Leadtime+LT_StdDev^2*Avg_Dmd^2)*Std_Cost*Inv_Cost+IF(365/P$3+Safety_Stock/Avg_Dmd&gt;Plan_Shelf,(365/P$3+Safety_Stock/Avg_Dmd-Plan_Shelf)*Avg_Dmd*Std_Cost*P$3,0)+Avg_Dmd*365/P$3/2*Std_Cost*Inv_Cost+P$3*Setup</f>
        <v>469157.15346121293</v>
      </c>
      <c r="Q35" s="12">
        <f>(Sell_Price-Std_Cost)*(1-$D35)*Lost_Sale_Fact*Avg_Dmd*365+NORMSINV($D35)*SQRT(Dmd_StdDev^2*Leadtime+LT_StdDev^2*Avg_Dmd^2)*Std_Cost*Inv_Cost+IF(365/Q$3+Safety_Stock/Avg_Dmd&gt;Plan_Shelf,(365/Q$3+Safety_Stock/Avg_Dmd-Plan_Shelf)*Avg_Dmd*Std_Cost*Q$3,0)+Avg_Dmd*365/Q$3/2*Std_Cost*Inv_Cost+Q$3*Setup</f>
        <v>406893.05988494895</v>
      </c>
      <c r="R35" s="12">
        <f>(Sell_Price-Std_Cost)*(1-$D35)*Lost_Sale_Fact*Avg_Dmd*365+NORMSINV($D35)*SQRT(Dmd_StdDev^2*Leadtime+LT_StdDev^2*Avg_Dmd^2)*Std_Cost*Inv_Cost+IF(365/R$3+Safety_Stock/Avg_Dmd&gt;Plan_Shelf,(365/R$3+Safety_Stock/Avg_Dmd-Plan_Shelf)*Avg_Dmd*Std_Cost*R$3,0)+Avg_Dmd*365/R$3/2*Std_Cost*Inv_Cost+R$3*Setup</f>
        <v>344816.14579586452</v>
      </c>
      <c r="S35" s="12">
        <f>(Sell_Price-Std_Cost)*(1-$D35)*Lost_Sale_Fact*Avg_Dmd*365+NORMSINV($D35)*SQRT(Dmd_StdDev^2*Leadtime+LT_StdDev^2*Avg_Dmd^2)*Std_Cost*Inv_Cost+IF(365/S$3+Safety_Stock/Avg_Dmd&gt;Plan_Shelf,(365/S$3+Safety_Stock/Avg_Dmd-Plan_Shelf)*Avg_Dmd*Std_Cost*S$3,0)+Avg_Dmd*365/S$3/2*Std_Cost*Inv_Cost+S$3*Setup</f>
        <v>282888.97529652354</v>
      </c>
      <c r="T35" s="12">
        <f>(Sell_Price-Std_Cost)*(1-$D35)*Lost_Sale_Fact*Avg_Dmd*365+NORMSINV($D35)*SQRT(Dmd_StdDev^2*Leadtime+LT_StdDev^2*Avg_Dmd^2)*Std_Cost*Inv_Cost+IF(365/T$3+Safety_Stock/Avg_Dmd&gt;Plan_Shelf,(365/T$3+Safety_Stock/Avg_Dmd-Plan_Shelf)*Avg_Dmd*Std_Cost*T$3,0)+Avg_Dmd*365/T$3/2*Std_Cost*Inv_Cost+T$3*Setup</f>
        <v>221083.47146384922</v>
      </c>
      <c r="U35" s="12">
        <f>(Sell_Price-Std_Cost)*(1-$D35)*Lost_Sale_Fact*Avg_Dmd*365+NORMSINV($D35)*SQRT(Dmd_StdDev^2*Leadtime+LT_StdDev^2*Avg_Dmd^2)*Std_Cost*Inv_Cost+IF(365/U$3+Safety_Stock/Avg_Dmd&gt;Plan_Shelf,(365/U$3+Safety_Stock/Avg_Dmd-Plan_Shelf)*Avg_Dmd*Std_Cost*U$3,0)+Avg_Dmd*365/U$3/2*Std_Cost*Inv_Cost+U$3*Setup</f>
        <v>159378.16370960625</v>
      </c>
      <c r="V35" s="12">
        <f>(Sell_Price-Std_Cost)*(1-$D35)*Lost_Sale_Fact*Avg_Dmd*365+NORMSINV($D35)*SQRT(Dmd_StdDev^2*Leadtime+LT_StdDev^2*Avg_Dmd^2)*Std_Cost*Inv_Cost+IF(365/V$3+Safety_Stock/Avg_Dmd&gt;Plan_Shelf,(365/V$3+Safety_Stock/Avg_Dmd-Plan_Shelf)*Avg_Dmd*Std_Cost*V$3,0)+Avg_Dmd*365/V$3/2*Std_Cost*Inv_Cost+V$3*Setup</f>
        <v>97756.352687389648</v>
      </c>
      <c r="W35" s="12">
        <f>(Sell_Price-Std_Cost)*(1-$D35)*Lost_Sale_Fact*Avg_Dmd*365+NORMSINV($D35)*SQRT(Dmd_StdDev^2*Leadtime+LT_StdDev^2*Avg_Dmd^2)*Std_Cost*Inv_Cost+IF(365/W$3+Safety_Stock/Avg_Dmd&gt;Plan_Shelf,(365/W$3+Safety_Stock/Avg_Dmd-Plan_Shelf)*Avg_Dmd*Std_Cost*W$3,0)+Avg_Dmd*365/W$3/2*Std_Cost*Inv_Cost+W$3*Setup</f>
        <v>36204.854702668534</v>
      </c>
      <c r="X35" s="12">
        <f>(Sell_Price-Std_Cost)*(1-$D35)*Lost_Sale_Fact*Avg_Dmd*365+NORMSINV($D35)*SQRT(Dmd_StdDev^2*Leadtime+LT_StdDev^2*Avg_Dmd^2)*Std_Cost*Inv_Cost+IF(365/X$3+Safety_Stock/Avg_Dmd&gt;Plan_Shelf,(365/X$3+Safety_Stock/Avg_Dmd-Plan_Shelf)*Avg_Dmd*Std_Cost*X$3,0)+Avg_Dmd*365/X$3/2*Std_Cost*Inv_Cost+X$3*Setup</f>
        <v>28789.86611997024</v>
      </c>
      <c r="Y35" s="12">
        <f>(Sell_Price-Std_Cost)*(1-$D35)*Lost_Sale_Fact*Avg_Dmd*365+NORMSINV($D35)*SQRT(Dmd_StdDev^2*Leadtime+LT_StdDev^2*Avg_Dmd^2)*Std_Cost*Inv_Cost+IF(365/Y$3+Safety_Stock/Avg_Dmd&gt;Plan_Shelf,(365/Y$3+Safety_Stock/Avg_Dmd-Plan_Shelf)*Avg_Dmd*Std_Cost*Y$3,0)+Avg_Dmd*365/Y$3/2*Std_Cost*Inv_Cost+Y$3*Setup</f>
        <v>28453.199453303569</v>
      </c>
      <c r="Z35" s="12">
        <f>(Sell_Price-Std_Cost)*(1-$D35)*Lost_Sale_Fact*Avg_Dmd*365+NORMSINV($D35)*SQRT(Dmd_StdDev^2*Leadtime+LT_StdDev^2*Avg_Dmd^2)*Std_Cost*Inv_Cost+IF(365/Z$3+Safety_Stock/Avg_Dmd&gt;Plan_Shelf,(365/Z$3+Safety_Stock/Avg_Dmd-Plan_Shelf)*Avg_Dmd*Std_Cost*Z$3,0)+Avg_Dmd*365/Z$3/2*Std_Cost*Inv_Cost+Z$3*Setup</f>
        <v>28160.775210879328</v>
      </c>
      <c r="AA35" s="12">
        <f>(Sell_Price-Std_Cost)*(1-$D35)*Lost_Sale_Fact*Avg_Dmd*365+NORMSINV($D35)*SQRT(Dmd_StdDev^2*Leadtime+LT_StdDev^2*Avg_Dmd^2)*Std_Cost*Inv_Cost+IF(365/AA$3+Safety_Stock/Avg_Dmd&gt;Plan_Shelf,(365/AA$3+Safety_Stock/Avg_Dmd-Plan_Shelf)*Avg_Dmd*Std_Cost*AA$3,0)+Avg_Dmd*365/AA$3/2*Std_Cost*Inv_Cost+AA$3*Setup</f>
        <v>27906.822641709368</v>
      </c>
      <c r="AB35" s="12">
        <f>(Sell_Price-Std_Cost)*(1-$D35)*Lost_Sale_Fact*Avg_Dmd*365+NORMSINV($D35)*SQRT(Dmd_StdDev^2*Leadtime+LT_StdDev^2*Avg_Dmd^2)*Std_Cost*Inv_Cost+IF(365/AB$3+Safety_Stock/Avg_Dmd&gt;Plan_Shelf,(365/AB$3+Safety_Stock/Avg_Dmd-Plan_Shelf)*Avg_Dmd*Std_Cost*AB$3,0)+Avg_Dmd*365/AB$3/2*Std_Cost*Inv_Cost+AB$3*Setup</f>
        <v>27686.532786636904</v>
      </c>
      <c r="AC35" s="12">
        <f>(Sell_Price-Std_Cost)*(1-$D35)*Lost_Sale_Fact*Avg_Dmd*365+NORMSINV($D35)*SQRT(Dmd_StdDev^2*Leadtime+LT_StdDev^2*Avg_Dmd^2)*Std_Cost*Inv_Cost+IF(365/AC$3+Safety_Stock/Avg_Dmd&gt;Plan_Shelf,(365/AC$3+Safety_Stock/Avg_Dmd-Plan_Shelf)*Avg_Dmd*Std_Cost*AC$3,0)+Avg_Dmd*365/AC$3/2*Std_Cost*Inv_Cost+AC$3*Setup</f>
        <v>27495.866119970236</v>
      </c>
      <c r="AD35" s="12">
        <f>(Sell_Price-Std_Cost)*(1-$D35)*Lost_Sale_Fact*Avg_Dmd*365+NORMSINV($D35)*SQRT(Dmd_StdDev^2*Leadtime+LT_StdDev^2*Avg_Dmd^2)*Std_Cost*Inv_Cost+IF(365/AD$3+Safety_Stock/Avg_Dmd&gt;Plan_Shelf,(365/AD$3+Safety_Stock/Avg_Dmd-Plan_Shelf)*Avg_Dmd*Std_Cost*AD$3,0)+Avg_Dmd*365/AD$3/2*Std_Cost*Inv_Cost+AD$3*Setup</f>
        <v>27331.404581508701</v>
      </c>
      <c r="AE35" s="12">
        <f>(Sell_Price-Std_Cost)*(1-$D35)*Lost_Sale_Fact*Avg_Dmd*365+NORMSINV($D35)*SQRT(Dmd_StdDev^2*Leadtime+LT_StdDev^2*Avg_Dmd^2)*Std_Cost*Inv_Cost+IF(365/AE$3+Safety_Stock/Avg_Dmd&gt;Plan_Shelf,(365/AE$3+Safety_Stock/Avg_Dmd-Plan_Shelf)*Avg_Dmd*Std_Cost*AE$3,0)+Avg_Dmd*365/AE$3/2*Std_Cost*Inv_Cost+AE$3*Setup</f>
        <v>27190.236490340609</v>
      </c>
      <c r="AF35" s="12">
        <f>(Sell_Price-Std_Cost)*(1-$D35)*Lost_Sale_Fact*Avg_Dmd*365+NORMSINV($D35)*SQRT(Dmd_StdDev^2*Leadtime+LT_StdDev^2*Avg_Dmd^2)*Std_Cost*Inv_Cost+IF(365/AF$3+Safety_Stock/Avg_Dmd&gt;Plan_Shelf,(365/AF$3+Safety_Stock/Avg_Dmd-Plan_Shelf)*Avg_Dmd*Std_Cost*AF$3,0)+Avg_Dmd*365/AF$3/2*Std_Cost*Inv_Cost+AF$3*Setup</f>
        <v>27069.86611997024</v>
      </c>
      <c r="AG35" s="12">
        <f>(Sell_Price-Std_Cost)*(1-$D35)*Lost_Sale_Fact*Avg_Dmd*365+NORMSINV($D35)*SQRT(Dmd_StdDev^2*Leadtime+LT_StdDev^2*Avg_Dmd^2)*Std_Cost*Inv_Cost+IF(365/AG$3+Safety_Stock/Avg_Dmd&gt;Plan_Shelf,(365/AG$3+Safety_Stock/Avg_Dmd-Plan_Shelf)*Avg_Dmd*Std_Cost*AG$3,0)+Avg_Dmd*365/AG$3/2*Std_Cost*Inv_Cost+AG$3*Setup</f>
        <v>26968.141982039204</v>
      </c>
      <c r="AH35" s="12">
        <f>(Sell_Price-Std_Cost)*(1-$D35)*Lost_Sale_Fact*Avg_Dmd*365+NORMSINV($D35)*SQRT(Dmd_StdDev^2*Leadtime+LT_StdDev^2*Avg_Dmd^2)*Std_Cost*Inv_Cost+IF(365/AH$3+Safety_Stock/Avg_Dmd&gt;Plan_Shelf,(365/AH$3+Safety_Stock/Avg_Dmd-Plan_Shelf)*Avg_Dmd*Std_Cost*AH$3,0)+Avg_Dmd*365/AH$3/2*Std_Cost*Inv_Cost+AH$3*Setup</f>
        <v>26883.199453303572</v>
      </c>
      <c r="AI35" s="12">
        <f>(Sell_Price-Std_Cost)*(1-$D35)*Lost_Sale_Fact*Avg_Dmd*365+NORMSINV($D35)*SQRT(Dmd_StdDev^2*Leadtime+LT_StdDev^2*Avg_Dmd^2)*Std_Cost*Inv_Cost+IF(365/AI$3+Safety_Stock/Avg_Dmd&gt;Plan_Shelf,(365/AI$3+Safety_Stock/Avg_Dmd-Plan_Shelf)*Avg_Dmd*Std_Cost*AI$3,0)+Avg_Dmd*365/AI$3/2*Std_Cost*Inv_Cost+AI$3*Setup</f>
        <v>26813.414507067013</v>
      </c>
      <c r="AJ35" s="12">
        <f>(Sell_Price-Std_Cost)*(1-$D35)*Lost_Sale_Fact*Avg_Dmd*365+NORMSINV($D35)*SQRT(Dmd_StdDev^2*Leadtime+LT_StdDev^2*Avg_Dmd^2)*Std_Cost*Inv_Cost+IF(365/AJ$3+Safety_Stock/Avg_Dmd&gt;Plan_Shelf,(365/AJ$3+Safety_Stock/Avg_Dmd-Plan_Shelf)*Avg_Dmd*Std_Cost*AJ$3,0)+Avg_Dmd*365/AJ$3/2*Std_Cost*Inv_Cost+AJ$3*Setup</f>
        <v>26757.36611997024</v>
      </c>
      <c r="AK35" s="12">
        <f>(Sell_Price-Std_Cost)*(1-$D35)*Lost_Sale_Fact*Avg_Dmd*365+NORMSINV($D35)*SQRT(Dmd_StdDev^2*Leadtime+LT_StdDev^2*Avg_Dmd^2)*Std_Cost*Inv_Cost+IF(365/AK$3+Safety_Stock/Avg_Dmd&gt;Plan_Shelf,(365/AK$3+Safety_Stock/Avg_Dmd-Plan_Shelf)*Avg_Dmd*Std_Cost*AK$3,0)+Avg_Dmd*365/AK$3/2*Std_Cost*Inv_Cost+AK$3*Setup</f>
        <v>26713.805513909632</v>
      </c>
      <c r="AL35" s="12">
        <f>(Sell_Price-Std_Cost)*(1-$D35)*Lost_Sale_Fact*Avg_Dmd*365+NORMSINV($D35)*SQRT(Dmd_StdDev^2*Leadtime+LT_StdDev^2*Avg_Dmd^2)*Std_Cost*Inv_Cost+IF(365/AL$3+Safety_Stock/Avg_Dmd&gt;Plan_Shelf,(365/AL$3+Safety_Stock/Avg_Dmd-Plan_Shelf)*Avg_Dmd*Std_Cost*AL$3,0)+Avg_Dmd*365/AL$3/2*Std_Cost*Inv_Cost+AL$3*Setup</f>
        <v>26681.63082585259</v>
      </c>
      <c r="AM35" s="12">
        <f>(Sell_Price-Std_Cost)*(1-$D35)*Lost_Sale_Fact*Avg_Dmd*365+NORMSINV($D35)*SQRT(Dmd_StdDev^2*Leadtime+LT_StdDev^2*Avg_Dmd^2)*Std_Cost*Inv_Cost+IF(365/AM$3+Safety_Stock/Avg_Dmd&gt;Plan_Shelf,(365/AM$3+Safety_Stock/Avg_Dmd-Plan_Shelf)*Avg_Dmd*Std_Cost*AM$3,0)+Avg_Dmd*365/AM$3/2*Std_Cost*Inv_Cost+AM$3*Setup</f>
        <v>26659.86611997024</v>
      </c>
      <c r="AN35" s="12">
        <f>(Sell_Price-Std_Cost)*(1-$D35)*Lost_Sale_Fact*Avg_Dmd*365+NORMSINV($D35)*SQRT(Dmd_StdDev^2*Leadtime+LT_StdDev^2*Avg_Dmd^2)*Std_Cost*Inv_Cost+IF(365/AN$3+Safety_Stock/Avg_Dmd&gt;Plan_Shelf,(365/AN$3+Safety_Stock/Avg_Dmd-Plan_Shelf)*Avg_Dmd*Std_Cost*AN$3,0)+Avg_Dmd*365/AN$3/2*Std_Cost*Inv_Cost+AN$3*Setup</f>
        <v>26647.643897748014</v>
      </c>
      <c r="AO35" s="12">
        <f>(Sell_Price-Std_Cost)*(1-$D35)*Lost_Sale_Fact*Avg_Dmd*365+NORMSINV($D35)*SQRT(Dmd_StdDev^2*Leadtime+LT_StdDev^2*Avg_Dmd^2)*Std_Cost*Inv_Cost+IF(365/AO$3+Safety_Stock/Avg_Dmd&gt;Plan_Shelf,(365/AO$3+Safety_Stock/Avg_Dmd-Plan_Shelf)*Avg_Dmd*Std_Cost*AO$3,0)+Avg_Dmd*365/AO$3/2*Std_Cost*Inv_Cost+AO$3*Setup</f>
        <v>26644.190444294563</v>
      </c>
      <c r="AP35" s="12">
        <f>(Sell_Price-Std_Cost)*(1-$D35)*Lost_Sale_Fact*Avg_Dmd*365+NORMSINV($D35)*SQRT(Dmd_StdDev^2*Leadtime+LT_StdDev^2*Avg_Dmd^2)*Std_Cost*Inv_Cost+IF(365/AP$3+Safety_Stock/Avg_Dmd&gt;Plan_Shelf,(365/AP$3+Safety_Stock/Avg_Dmd-Plan_Shelf)*Avg_Dmd*Std_Cost*AP$3,0)+Avg_Dmd*365/AP$3/2*Std_Cost*Inv_Cost+AP$3*Setup</f>
        <v>26648.81348839129</v>
      </c>
      <c r="AQ35" s="12">
        <f>(Sell_Price-Std_Cost)*(1-$D35)*Lost_Sale_Fact*Avg_Dmd*365+NORMSINV($D35)*SQRT(Dmd_StdDev^2*Leadtime+LT_StdDev^2*Avg_Dmd^2)*Std_Cost*Inv_Cost+IF(365/AQ$3+Safety_Stock/Avg_Dmd&gt;Plan_Shelf,(365/AQ$3+Safety_Stock/Avg_Dmd-Plan_Shelf)*Avg_Dmd*Std_Cost*AQ$3,0)+Avg_Dmd*365/AQ$3/2*Std_Cost*Inv_Cost+AQ$3*Setup</f>
        <v>26660.891760995881</v>
      </c>
      <c r="AR35" s="12">
        <f>(Sell_Price-Std_Cost)*(1-$D35)*Lost_Sale_Fact*Avg_Dmd*365+NORMSINV($D35)*SQRT(Dmd_StdDev^2*Leadtime+LT_StdDev^2*Avg_Dmd^2)*Std_Cost*Inv_Cost+IF(365/AR$3+Safety_Stock/Avg_Dmd&gt;Plan_Shelf,(365/AR$3+Safety_Stock/Avg_Dmd-Plan_Shelf)*Avg_Dmd*Std_Cost*AR$3,0)+Avg_Dmd*365/AR$3/2*Std_Cost*Inv_Cost+AR$3*Setup</f>
        <v>26679.86611997024</v>
      </c>
      <c r="AS35" s="12">
        <f>(Sell_Price-Std_Cost)*(1-$D35)*Lost_Sale_Fact*Avg_Dmd*365+NORMSINV($D35)*SQRT(Dmd_StdDev^2*Leadtime+LT_StdDev^2*Avg_Dmd^2)*Std_Cost*Inv_Cost+IF(365/AS$3+Safety_Stock/Avg_Dmd&gt;Plan_Shelf,(365/AS$3+Safety_Stock/Avg_Dmd-Plan_Shelf)*Avg_Dmd*Std_Cost*AS$3,0)+Avg_Dmd*365/AS$3/2*Std_Cost*Inv_Cost+AS$3*Setup</f>
        <v>26705.231973628775</v>
      </c>
      <c r="AT35" s="12">
        <f>(Sell_Price-Std_Cost)*(1-$D35)*Lost_Sale_Fact*Avg_Dmd*365+NORMSINV($D35)*SQRT(Dmd_StdDev^2*Leadtime+LT_StdDev^2*Avg_Dmd^2)*Std_Cost*Inv_Cost+IF(365/AT$3+Safety_Stock/Avg_Dmd&gt;Plan_Shelf,(365/AT$3+Safety_Stock/Avg_Dmd-Plan_Shelf)*Avg_Dmd*Std_Cost*AT$3,0)+Avg_Dmd*365/AT$3/2*Std_Cost*Inv_Cost+AT$3*Setup</f>
        <v>26736.532786636904</v>
      </c>
      <c r="AU35" s="12">
        <f>(Sell_Price-Std_Cost)*(1-$D35)*Lost_Sale_Fact*Avg_Dmd*365+NORMSINV($D35)*SQRT(Dmd_StdDev^2*Leadtime+LT_StdDev^2*Avg_Dmd^2)*Std_Cost*Inv_Cost+IF(365/AU$3+Safety_Stock/Avg_Dmd&gt;Plan_Shelf,(365/AU$3+Safety_Stock/Avg_Dmd-Plan_Shelf)*Avg_Dmd*Std_Cost*AU$3,0)+Avg_Dmd*365/AU$3/2*Std_Cost*Inv_Cost+AU$3*Setup</f>
        <v>26773.354492063263</v>
      </c>
      <c r="AV35" s="12">
        <f>(Sell_Price-Std_Cost)*(1-$D35)*Lost_Sale_Fact*Avg_Dmd*365+NORMSINV($D35)*SQRT(Dmd_StdDev^2*Leadtime+LT_StdDev^2*Avg_Dmd^2)*Std_Cost*Inv_Cost+IF(365/AV$3+Safety_Stock/Avg_Dmd&gt;Plan_Shelf,(365/AV$3+Safety_Stock/Avg_Dmd-Plan_Shelf)*Avg_Dmd*Std_Cost*AV$3,0)+Avg_Dmd*365/AV$3/2*Std_Cost*Inv_Cost+AV$3*Setup</f>
        <v>26815.320665424784</v>
      </c>
      <c r="AW35" s="12">
        <f>(Sell_Price-Std_Cost)*(1-$D35)*Lost_Sale_Fact*Avg_Dmd*365+NORMSINV($D35)*SQRT(Dmd_StdDev^2*Leadtime+LT_StdDev^2*Avg_Dmd^2)*Std_Cost*Inv_Cost+IF(365/AW$3+Safety_Stock/Avg_Dmd&gt;Plan_Shelf,(365/AW$3+Safety_Stock/Avg_Dmd-Plan_Shelf)*Avg_Dmd*Std_Cost*AW$3,0)+Avg_Dmd*365/AW$3/2*Std_Cost*Inv_Cost+AW$3*Setup</f>
        <v>26862.088342192459</v>
      </c>
      <c r="AX35" s="12">
        <f>(Sell_Price-Std_Cost)*(1-$D35)*Lost_Sale_Fact*Avg_Dmd*365+NORMSINV($D35)*SQRT(Dmd_StdDev^2*Leadtime+LT_StdDev^2*Avg_Dmd^2)*Std_Cost*Inv_Cost+IF(365/AX$3+Safety_Stock/Avg_Dmd&gt;Plan_Shelf,(365/AX$3+Safety_Stock/Avg_Dmd-Plan_Shelf)*Avg_Dmd*Std_Cost*AX$3,0)+Avg_Dmd*365/AX$3/2*Std_Cost*Inv_Cost+AX$3*Setup</f>
        <v>26913.344380839804</v>
      </c>
      <c r="AY35" s="12">
        <f>(Sell_Price-Std_Cost)*(1-$D35)*Lost_Sale_Fact*Avg_Dmd*365+NORMSINV($D35)*SQRT(Dmd_StdDev^2*Leadtime+LT_StdDev^2*Avg_Dmd^2)*Std_Cost*Inv_Cost+IF(365/AY$3+Safety_Stock/Avg_Dmd&gt;Plan_Shelf,(365/AY$3+Safety_Stock/Avg_Dmd-Plan_Shelf)*Avg_Dmd*Std_Cost*AY$3,0)+Avg_Dmd*365/AY$3/2*Std_Cost*Inv_Cost+AY$3*Setup</f>
        <v>26968.802290183005</v>
      </c>
      <c r="AZ35" s="12">
        <f>(Sell_Price-Std_Cost)*(1-$D35)*Lost_Sale_Fact*Avg_Dmd*365+NORMSINV($D35)*SQRT(Dmd_StdDev^2*Leadtime+LT_StdDev^2*Avg_Dmd^2)*Std_Cost*Inv_Cost+IF(365/AZ$3+Safety_Stock/Avg_Dmd&gt;Plan_Shelf,(365/AZ$3+Safety_Stock/Avg_Dmd-Plan_Shelf)*Avg_Dmd*Std_Cost*AZ$3,0)+Avg_Dmd*365/AZ$3/2*Std_Cost*Inv_Cost+AZ$3*Setup</f>
        <v>27028.199453303572</v>
      </c>
      <c r="BA35" s="12">
        <f>(Sell_Price-Std_Cost)*(1-$D35)*Lost_Sale_Fact*Avg_Dmd*365+NORMSINV($D35)*SQRT(Dmd_StdDev^2*Leadtime+LT_StdDev^2*Avg_Dmd^2)*Std_Cost*Inv_Cost+IF(365/BA$3+Safety_Stock/Avg_Dmd&gt;Plan_Shelf,(365/BA$3+Safety_Stock/Avg_Dmd-Plan_Shelf)*Avg_Dmd*Std_Cost*BA$3,0)+Avg_Dmd*365/BA$3/2*Std_Cost*Inv_Cost+BA$3*Setup</f>
        <v>27091.294691398809</v>
      </c>
      <c r="BB35" s="12">
        <f>(Sell_Price-Std_Cost)*(1-$D35)*Lost_Sale_Fact*Avg_Dmd*365+NORMSINV($D35)*SQRT(Dmd_StdDev^2*Leadtime+LT_StdDev^2*Avg_Dmd^2)*Std_Cost*Inv_Cost+IF(365/BB$3+Safety_Stock/Avg_Dmd&gt;Plan_Shelf,(365/BB$3+Safety_Stock/Avg_Dmd-Plan_Shelf)*Avg_Dmd*Std_Cost*BB$3,0)+Avg_Dmd*365/BB$3/2*Std_Cost*Inv_Cost+BB$3*Setup</f>
        <v>27157.866119970236</v>
      </c>
      <c r="BC35" s="12">
        <f>(Sell_Price-Std_Cost)*(1-$D35)*Lost_Sale_Fact*Avg_Dmd*365+NORMSINV($D35)*SQRT(Dmd_StdDev^2*Leadtime+LT_StdDev^2*Avg_Dmd^2)*Std_Cost*Inv_Cost+IF(365/BC$3+Safety_Stock/Avg_Dmd&gt;Plan_Shelf,(365/BC$3+Safety_Stock/Avg_Dmd-Plan_Shelf)*Avg_Dmd*Std_Cost*BC$3,0)+Avg_Dmd*365/BC$3/2*Std_Cost*Inv_Cost+BC$3*Setup</f>
        <v>27227.709257225139</v>
      </c>
      <c r="BD35" s="12">
        <f>(Sell_Price-Std_Cost)*(1-$D35)*Lost_Sale_Fact*Avg_Dmd*365+NORMSINV($D35)*SQRT(Dmd_StdDev^2*Leadtime+LT_StdDev^2*Avg_Dmd^2)*Std_Cost*Inv_Cost+IF(365/BD$3+Safety_Stock/Avg_Dmd&gt;Plan_Shelf,(365/BD$3+Safety_Stock/Avg_Dmd-Plan_Shelf)*Avg_Dmd*Std_Cost*BD$3,0)+Avg_Dmd*365/BD$3/2*Std_Cost*Inv_Cost+BD$3*Setup</f>
        <v>27300.635350739467</v>
      </c>
      <c r="BE35" s="12">
        <f>(Sell_Price-Std_Cost)*(1-$D35)*Lost_Sale_Fact*Avg_Dmd*365+NORMSINV($D35)*SQRT(Dmd_StdDev^2*Leadtime+LT_StdDev^2*Avg_Dmd^2)*Std_Cost*Inv_Cost+IF(365/BE$3+Safety_Stock/Avg_Dmd&gt;Plan_Shelf,(365/BE$3+Safety_Stock/Avg_Dmd-Plan_Shelf)*Avg_Dmd*Std_Cost*BE$3,0)+Avg_Dmd*365/BE$3/2*Std_Cost*Inv_Cost+BE$3*Setup</f>
        <v>27376.469893555142</v>
      </c>
      <c r="BF35" s="12">
        <f>(Sell_Price-Std_Cost)*(1-$D35)*Lost_Sale_Fact*Avg_Dmd*365+NORMSINV($D35)*SQRT(Dmd_StdDev^2*Leadtime+LT_StdDev^2*Avg_Dmd^2)*Std_Cost*Inv_Cost+IF(365/BF$3+Safety_Stock/Avg_Dmd&gt;Plan_Shelf,(365/BF$3+Safety_Stock/Avg_Dmd-Plan_Shelf)*Avg_Dmd*Std_Cost*BF$3,0)+Avg_Dmd*365/BF$3/2*Std_Cost*Inv_Cost+BF$3*Setup</f>
        <v>27455.051305155423</v>
      </c>
      <c r="BG35" s="12">
        <f>(Sell_Price-Std_Cost)*(1-$D35)*Lost_Sale_Fact*Avg_Dmd*365+NORMSINV($D35)*SQRT(Dmd_StdDev^2*Leadtime+LT_StdDev^2*Avg_Dmd^2)*Std_Cost*Inv_Cost+IF(365/BG$3+Safety_Stock/Avg_Dmd&gt;Plan_Shelf,(365/BG$3+Safety_Stock/Avg_Dmd-Plan_Shelf)*Avg_Dmd*Std_Cost*BG$3,0)+Avg_Dmd*365/BG$3/2*Std_Cost*Inv_Cost+BG$3*Setup</f>
        <v>27536.229756333873</v>
      </c>
      <c r="BH35" s="12">
        <f>(Sell_Price-Std_Cost)*(1-$D35)*Lost_Sale_Fact*Avg_Dmd*365+NORMSINV($D35)*SQRT(Dmd_StdDev^2*Leadtime+LT_StdDev^2*Avg_Dmd^2)*Std_Cost*Inv_Cost+IF(365/BH$3+Safety_Stock/Avg_Dmd&gt;Plan_Shelf,(365/BH$3+Safety_Stock/Avg_Dmd-Plan_Shelf)*Avg_Dmd*Std_Cost*BH$3,0)+Avg_Dmd*365/BH$3/2*Std_Cost*Inv_Cost+BH$3*Setup</f>
        <v>27619.86611997024</v>
      </c>
      <c r="BI35" s="12">
        <f>(Sell_Price-Std_Cost)*(1-$D35)*Lost_Sale_Fact*Avg_Dmd*365+NORMSINV($D35)*SQRT(Dmd_StdDev^2*Leadtime+LT_StdDev^2*Avg_Dmd^2)*Std_Cost*Inv_Cost+IF(365/BI$3+Safety_Stock/Avg_Dmd&gt;Plan_Shelf,(365/BI$3+Safety_Stock/Avg_Dmd-Plan_Shelf)*Avg_Dmd*Std_Cost*BI$3,0)+Avg_Dmd*365/BI$3/2*Std_Cost*Inv_Cost+BI$3*Setup</f>
        <v>27705.831032250939</v>
      </c>
      <c r="BJ35" s="12">
        <f>(Sell_Price-Std_Cost)*(1-$D35)*Lost_Sale_Fact*Avg_Dmd*365+NORMSINV($D35)*SQRT(Dmd_StdDev^2*Leadtime+LT_StdDev^2*Avg_Dmd^2)*Std_Cost*Inv_Cost+IF(365/BJ$3+Safety_Stock/Avg_Dmd&gt;Plan_Shelf,(365/BJ$3+Safety_Stock/Avg_Dmd-Plan_Shelf)*Avg_Dmd*Std_Cost*BJ$3,0)+Avg_Dmd*365/BJ$3/2*Std_Cost*Inv_Cost+BJ$3*Setup</f>
        <v>27794.004051004722</v>
      </c>
      <c r="BK35" s="12">
        <f>(Sell_Price-Std_Cost)*(1-$D35)*Lost_Sale_Fact*Avg_Dmd*365+NORMSINV($D35)*SQRT(Dmd_StdDev^2*Leadtime+LT_StdDev^2*Avg_Dmd^2)*Std_Cost*Inv_Cost+IF(365/BK$3+Safety_Stock/Avg_Dmd&gt;Plan_Shelf,(365/BK$3+Safety_Stock/Avg_Dmd-Plan_Shelf)*Avg_Dmd*Std_Cost*BK$3,0)+Avg_Dmd*365/BK$3/2*Std_Cost*Inv_Cost+BK$3*Setup</f>
        <v>27884.272899631254</v>
      </c>
      <c r="BL35" s="12">
        <f>(Sell_Price-Std_Cost)*(1-$D35)*Lost_Sale_Fact*Avg_Dmd*365+NORMSINV($D35)*SQRT(Dmd_StdDev^2*Leadtime+LT_StdDev^2*Avg_Dmd^2)*Std_Cost*Inv_Cost+IF(365/BL$3+Safety_Stock/Avg_Dmd&gt;Plan_Shelf,(365/BL$3+Safety_Stock/Avg_Dmd-Plan_Shelf)*Avg_Dmd*Std_Cost*BL$3,0)+Avg_Dmd*365/BL$3/2*Std_Cost*Inv_Cost+BL$3*Setup</f>
        <v>27976.532786636904</v>
      </c>
      <c r="BM35" s="12">
        <f>(Sell_Price-Std_Cost)*(1-$D35)*Lost_Sale_Fact*Avg_Dmd*365+NORMSINV($D35)*SQRT(Dmd_StdDev^2*Leadtime+LT_StdDev^2*Avg_Dmd^2)*Std_Cost*Inv_Cost+IF(365/BM$3+Safety_Stock/Avg_Dmd&gt;Plan_Shelf,(365/BM$3+Safety_Stock/Avg_Dmd-Plan_Shelf)*Avg_Dmd*Std_Cost*BM$3,0)+Avg_Dmd*365/BM$3/2*Std_Cost*Inv_Cost+BM$3*Setup</f>
        <v>28070.685792101387</v>
      </c>
      <c r="BN35" s="12">
        <f>(Sell_Price-Std_Cost)*(1-$D35)*Lost_Sale_Fact*Avg_Dmd*365+NORMSINV($D35)*SQRT(Dmd_StdDev^2*Leadtime+LT_StdDev^2*Avg_Dmd^2)*Std_Cost*Inv_Cost+IF(365/BN$3+Safety_Stock/Avg_Dmd&gt;Plan_Shelf,(365/BN$3+Safety_Stock/Avg_Dmd-Plan_Shelf)*Avg_Dmd*Std_Cost*BN$3,0)+Avg_Dmd*365/BN$3/2*Std_Cost*Inv_Cost+BN$3*Setup</f>
        <v>28166.640313518626</v>
      </c>
      <c r="BO35" s="12">
        <f>(Sell_Price-Std_Cost)*(1-$D35)*Lost_Sale_Fact*Avg_Dmd*365+NORMSINV($D35)*SQRT(Dmd_StdDev^2*Leadtime+LT_StdDev^2*Avg_Dmd^2)*Std_Cost*Inv_Cost+IF(365/BO$3+Safety_Stock/Avg_Dmd&gt;Plan_Shelf,(365/BO$3+Safety_Stock/Avg_Dmd-Plan_Shelf)*Avg_Dmd*Std_Cost*BO$3,0)+Avg_Dmd*365/BO$3/2*Std_Cost*Inv_Cost+BO$3*Setup</f>
        <v>28264.310564414682</v>
      </c>
      <c r="BP35" s="12">
        <f>(Sell_Price-Std_Cost)*(1-$D35)*Lost_Sale_Fact*Avg_Dmd*365+NORMSINV($D35)*SQRT(Dmd_StdDev^2*Leadtime+LT_StdDev^2*Avg_Dmd^2)*Std_Cost*Inv_Cost+IF(365/BP$3+Safety_Stock/Avg_Dmd&gt;Plan_Shelf,(365/BP$3+Safety_Stock/Avg_Dmd-Plan_Shelf)*Avg_Dmd*Std_Cost*BP$3,0)+Avg_Dmd*365/BP$3/2*Std_Cost*Inv_Cost+BP$3*Setup</f>
        <v>28363.61611997024</v>
      </c>
      <c r="BQ35" s="12">
        <f>(Sell_Price-Std_Cost)*(1-$D35)*Lost_Sale_Fact*Avg_Dmd*365+NORMSINV($D35)*SQRT(Dmd_StdDev^2*Leadtime+LT_StdDev^2*Avg_Dmd^2)*Std_Cost*Inv_Cost+IF(365/BQ$3+Safety_Stock/Avg_Dmd&gt;Plan_Shelf,(365/BQ$3+Safety_Stock/Avg_Dmd-Plan_Shelf)*Avg_Dmd*Std_Cost*BQ$3,0)+Avg_Dmd*365/BQ$3/2*Std_Cost*Inv_Cost+BQ$3*Setup</f>
        <v>28464.481504585623</v>
      </c>
      <c r="BR35" s="12">
        <f>(Sell_Price-Std_Cost)*(1-$D35)*Lost_Sale_Fact*Avg_Dmd*365+NORMSINV($D35)*SQRT(Dmd_StdDev^2*Leadtime+LT_StdDev^2*Avg_Dmd^2)*Std_Cost*Inv_Cost+IF(365/BR$3+Safety_Stock/Avg_Dmd&gt;Plan_Shelf,(365/BR$3+Safety_Stock/Avg_Dmd-Plan_Shelf)*Avg_Dmd*Std_Cost*BR$3,0)+Avg_Dmd*365/BR$3/2*Std_Cost*Inv_Cost+BR$3*Setup</f>
        <v>28566.835816939936</v>
      </c>
      <c r="BS35" s="12">
        <f>(Sell_Price-Std_Cost)*(1-$D35)*Lost_Sale_Fact*Avg_Dmd*365+NORMSINV($D35)*SQRT(Dmd_StdDev^2*Leadtime+LT_StdDev^2*Avg_Dmd^2)*Std_Cost*Inv_Cost+IF(365/BS$3+Safety_Stock/Avg_Dmd&gt;Plan_Shelf,(365/BS$3+Safety_Stock/Avg_Dmd-Plan_Shelf)*Avg_Dmd*Std_Cost*BS$3,0)+Avg_Dmd*365/BS$3/2*Std_Cost*Inv_Cost+BS$3*Setup</f>
        <v>28670.612388626956</v>
      </c>
      <c r="BT35" s="12">
        <f>(Sell_Price-Std_Cost)*(1-$D35)*Lost_Sale_Fact*Avg_Dmd*365+NORMSINV($D35)*SQRT(Dmd_StdDev^2*Leadtime+LT_StdDev^2*Avg_Dmd^2)*Std_Cost*Inv_Cost+IF(365/BT$3+Safety_Stock/Avg_Dmd&gt;Plan_Shelf,(365/BT$3+Safety_Stock/Avg_Dmd-Plan_Shelf)*Avg_Dmd*Std_Cost*BT$3,0)+Avg_Dmd*365/BT$3/2*Std_Cost*Inv_Cost+BT$3*Setup</f>
        <v>28775.748472911415</v>
      </c>
      <c r="BU35" s="12">
        <f>(Sell_Price-Std_Cost)*(1-$D35)*Lost_Sale_Fact*Avg_Dmd*365+NORMSINV($D35)*SQRT(Dmd_StdDev^2*Leadtime+LT_StdDev^2*Avg_Dmd^2)*Std_Cost*Inv_Cost+IF(365/BU$3+Safety_Stock/Avg_Dmd&gt;Plan_Shelf,(365/BU$3+Safety_Stock/Avg_Dmd-Plan_Shelf)*Avg_Dmd*Std_Cost*BU$3,0)+Avg_Dmd*365/BU$3/2*Std_Cost*Inv_Cost+BU$3*Setup</f>
        <v>28882.184960549948</v>
      </c>
      <c r="BV35" s="12">
        <f>(Sell_Price-Std_Cost)*(1-$D35)*Lost_Sale_Fact*Avg_Dmd*365+NORMSINV($D35)*SQRT(Dmd_StdDev^2*Leadtime+LT_StdDev^2*Avg_Dmd^2)*Std_Cost*Inv_Cost+IF(365/BV$3+Safety_Stock/Avg_Dmd&gt;Plan_Shelf,(365/BV$3+Safety_Stock/Avg_Dmd-Plan_Shelf)*Avg_Dmd*Std_Cost*BV$3,0)+Avg_Dmd*365/BV$3/2*Std_Cost*Inv_Cost+BV$3*Setup</f>
        <v>28989.86611997024</v>
      </c>
      <c r="BW35" s="12">
        <f>(Sell_Price-Std_Cost)*(1-$D35)*Lost_Sale_Fact*Avg_Dmd*365+NORMSINV($D35)*SQRT(Dmd_StdDev^2*Leadtime+LT_StdDev^2*Avg_Dmd^2)*Std_Cost*Inv_Cost+IF(365/BW$3+Safety_Stock/Avg_Dmd&gt;Plan_Shelf,(365/BW$3+Safety_Stock/Avg_Dmd-Plan_Shelf)*Avg_Dmd*Std_Cost*BW$3,0)+Avg_Dmd*365/BW$3/2*Std_Cost*Inv_Cost+BW$3*Setup</f>
        <v>29098.739359406856</v>
      </c>
      <c r="BX35" s="12">
        <f>(Sell_Price-Std_Cost)*(1-$D35)*Lost_Sale_Fact*Avg_Dmd*365+NORMSINV($D35)*SQRT(Dmd_StdDev^2*Leadtime+LT_StdDev^2*Avg_Dmd^2)*Std_Cost*Inv_Cost+IF(365/BX$3+Safety_Stock/Avg_Dmd&gt;Plan_Shelf,(365/BX$3+Safety_Stock/Avg_Dmd-Plan_Shelf)*Avg_Dmd*Std_Cost*BX$3,0)+Avg_Dmd*365/BX$3/2*Std_Cost*Inv_Cost+BX$3*Setup</f>
        <v>29208.755008859127</v>
      </c>
      <c r="BY35" s="12">
        <f>(Sell_Price-Std_Cost)*(1-$D35)*Lost_Sale_Fact*Avg_Dmd*365+NORMSINV($D35)*SQRT(Dmd_StdDev^2*Leadtime+LT_StdDev^2*Avg_Dmd^2)*Std_Cost*Inv_Cost+IF(365/BY$3+Safety_Stock/Avg_Dmd&gt;Plan_Shelf,(365/BY$3+Safety_Stock/Avg_Dmd-Plan_Shelf)*Avg_Dmd*Std_Cost*BY$3,0)+Avg_Dmd*365/BY$3/2*Std_Cost*Inv_Cost+BY$3*Setup</f>
        <v>29319.86611997024</v>
      </c>
      <c r="BZ35" s="12">
        <f>(Sell_Price-Std_Cost)*(1-$D35)*Lost_Sale_Fact*Avg_Dmd*365+NORMSINV($D35)*SQRT(Dmd_StdDev^2*Leadtime+LT_StdDev^2*Avg_Dmd^2)*Std_Cost*Inv_Cost+IF(365/BZ$3+Safety_Stock/Avg_Dmd&gt;Plan_Shelf,(365/BZ$3+Safety_Stock/Avg_Dmd-Plan_Shelf)*Avg_Dmd*Std_Cost*BZ$3,0)+Avg_Dmd*365/BZ$3/2*Std_Cost*Inv_Cost+BZ$3*Setup</f>
        <v>29432.0282821324</v>
      </c>
      <c r="CA35" s="12">
        <f>(Sell_Price-Std_Cost)*(1-$D35)*Lost_Sale_Fact*Avg_Dmd*365+NORMSINV($D35)*SQRT(Dmd_StdDev^2*Leadtime+LT_StdDev^2*Avg_Dmd^2)*Std_Cost*Inv_Cost+IF(365/CA$3+Safety_Stock/Avg_Dmd&gt;Plan_Shelf,(365/CA$3+Safety_Stock/Avg_Dmd-Plan_Shelf)*Avg_Dmd*Std_Cost*CA$3,0)+Avg_Dmd*365/CA$3/2*Std_Cost*Inv_Cost+CA$3*Setup</f>
        <v>29545.199453303572</v>
      </c>
      <c r="CB35" s="12">
        <f>(Sell_Price-Std_Cost)*(1-$D35)*Lost_Sale_Fact*Avg_Dmd*365+NORMSINV($D35)*SQRT(Dmd_StdDev^2*Leadtime+LT_StdDev^2*Avg_Dmd^2)*Std_Cost*Inv_Cost+IF(365/CB$3+Safety_Stock/Avg_Dmd&gt;Plan_Shelf,(365/CB$3+Safety_Stock/Avg_Dmd-Plan_Shelf)*Avg_Dmd*Std_Cost*CB$3,0)+Avg_Dmd*365/CB$3/2*Std_Cost*Inv_Cost+CB$3*Setup</f>
        <v>29659.339804180763</v>
      </c>
      <c r="CC35" s="12">
        <f>(Sell_Price-Std_Cost)*(1-$D35)*Lost_Sale_Fact*Avg_Dmd*365+NORMSINV($D35)*SQRT(Dmd_StdDev^2*Leadtime+LT_StdDev^2*Avg_Dmd^2)*Std_Cost*Inv_Cost+IF(365/CC$3+Safety_Stock/Avg_Dmd&gt;Plan_Shelf,(365/CC$3+Safety_Stock/Avg_Dmd-Plan_Shelf)*Avg_Dmd*Std_Cost*CC$3,0)+Avg_Dmd*365/CC$3/2*Std_Cost*Inv_Cost+CC$3*Setup</f>
        <v>29774.411574515692</v>
      </c>
      <c r="CD35" s="12">
        <f>(Sell_Price-Std_Cost)*(1-$D35)*Lost_Sale_Fact*Avg_Dmd*365+NORMSINV($D35)*SQRT(Dmd_StdDev^2*Leadtime+LT_StdDev^2*Avg_Dmd^2)*Std_Cost*Inv_Cost+IF(365/CD$3+Safety_Stock/Avg_Dmd&gt;Plan_Shelf,(365/CD$3+Safety_Stock/Avg_Dmd-Plan_Shelf)*Avg_Dmd*Std_Cost*CD$3,0)+Avg_Dmd*365/CD$3/2*Std_Cost*Inv_Cost+CD$3*Setup</f>
        <v>29890.37894048306</v>
      </c>
      <c r="CE35" s="12">
        <f>(Sell_Price-Std_Cost)*(1-$D35)*Lost_Sale_Fact*Avg_Dmd*365+NORMSINV($D35)*SQRT(Dmd_StdDev^2*Leadtime+LT_StdDev^2*Avg_Dmd^2)*Std_Cost*Inv_Cost+IF(365/CE$3+Safety_Stock/Avg_Dmd&gt;Plan_Shelf,(365/CE$3+Safety_Stock/Avg_Dmd-Plan_Shelf)*Avg_Dmd*Std_Cost*CE$3,0)+Avg_Dmd*365/CE$3/2*Std_Cost*Inv_Cost+CE$3*Setup</f>
        <v>30007.207892122136</v>
      </c>
      <c r="CF35" s="12">
        <f>(Sell_Price-Std_Cost)*(1-$D35)*Lost_Sale_Fact*Avg_Dmd*365+NORMSINV($D35)*SQRT(Dmd_StdDev^2*Leadtime+LT_StdDev^2*Avg_Dmd^2)*Std_Cost*Inv_Cost+IF(365/CF$3+Safety_Stock/Avg_Dmd&gt;Plan_Shelf,(365/CF$3+Safety_Stock/Avg_Dmd-Plan_Shelf)*Avg_Dmd*Std_Cost*CF$3,0)+Avg_Dmd*365/CF$3/2*Std_Cost*Inv_Cost+CF$3*Setup</f>
        <v>30124.86611997024</v>
      </c>
      <c r="CG35" s="12">
        <f>(Sell_Price-Std_Cost)*(1-$D35)*Lost_Sale_Fact*Avg_Dmd*365+NORMSINV($D35)*SQRT(Dmd_StdDev^2*Leadtime+LT_StdDev^2*Avg_Dmd^2)*Std_Cost*Inv_Cost+IF(365/CG$3+Safety_Stock/Avg_Dmd&gt;Plan_Shelf,(365/CG$3+Safety_Stock/Avg_Dmd-Plan_Shelf)*Avg_Dmd*Std_Cost*CG$3,0)+Avg_Dmd*365/CG$3/2*Std_Cost*Inv_Cost+CG$3*Setup</f>
        <v>30243.322910093695</v>
      </c>
      <c r="CH35" s="12">
        <f>(Sell_Price-Std_Cost)*(1-$D35)*Lost_Sale_Fact*Avg_Dmd*365+NORMSINV($D35)*SQRT(Dmd_StdDev^2*Leadtime+LT_StdDev^2*Avg_Dmd^2)*Std_Cost*Inv_Cost+IF(365/CH$3+Safety_Stock/Avg_Dmd&gt;Plan_Shelf,(365/CH$3+Safety_Stock/Avg_Dmd-Plan_Shelf)*Avg_Dmd*Std_Cost*CH$3,0)+Avg_Dmd*365/CH$3/2*Std_Cost*Inv_Cost+CH$3*Setup</f>
        <v>30362.549046799508</v>
      </c>
      <c r="CI35" s="12">
        <f>(Sell_Price-Std_Cost)*(1-$D35)*Lost_Sale_Fact*Avg_Dmd*365+NORMSINV($D35)*SQRT(Dmd_StdDev^2*Leadtime+LT_StdDev^2*Avg_Dmd^2)*Std_Cost*Inv_Cost+IF(365/CI$3+Safety_Stock/Avg_Dmd&gt;Plan_Shelf,(365/CI$3+Safety_Stock/Avg_Dmd-Plan_Shelf)*Avg_Dmd*Std_Cost*CI$3,0)+Avg_Dmd*365/CI$3/2*Std_Cost*Inv_Cost+CI$3*Setup</f>
        <v>30482.516722379878</v>
      </c>
      <c r="CJ35" s="12">
        <f>(Sell_Price-Std_Cost)*(1-$D35)*Lost_Sale_Fact*Avg_Dmd*365+NORMSINV($D35)*SQRT(Dmd_StdDev^2*Leadtime+LT_StdDev^2*Avg_Dmd^2)*Std_Cost*Inv_Cost+IF(365/CJ$3+Safety_Stock/Avg_Dmd&gt;Plan_Shelf,(365/CJ$3+Safety_Stock/Avg_Dmd-Plan_Shelf)*Avg_Dmd*Std_Cost*CJ$3,0)+Avg_Dmd*365/CJ$3/2*Std_Cost*Inv_Cost+CJ$3*Setup</f>
        <v>30603.199453303572</v>
      </c>
      <c r="CK35" s="12">
        <f>(Sell_Price-Std_Cost)*(1-$D35)*Lost_Sale_Fact*Avg_Dmd*365+NORMSINV($D35)*SQRT(Dmd_StdDev^2*Leadtime+LT_StdDev^2*Avg_Dmd^2)*Std_Cost*Inv_Cost+IF(365/CK$3+Safety_Stock/Avg_Dmd&gt;Plan_Shelf,(365/CK$3+Safety_Stock/Avg_Dmd-Plan_Shelf)*Avg_Dmd*Std_Cost*CK$3,0)+Avg_Dmd*365/CK$3/2*Std_Cost*Inv_Cost+CK$3*Setup</f>
        <v>30724.572002323181</v>
      </c>
      <c r="CL35" s="12">
        <f>(Sell_Price-Std_Cost)*(1-$D35)*Lost_Sale_Fact*Avg_Dmd*365+NORMSINV($D35)*SQRT(Dmd_StdDev^2*Leadtime+LT_StdDev^2*Avg_Dmd^2)*Std_Cost*Inv_Cost+IF(365/CL$3+Safety_Stock/Avg_Dmd&gt;Plan_Shelf,(365/CL$3+Safety_Stock/Avg_Dmd-Plan_Shelf)*Avg_Dmd*Std_Cost*CL$3,0)+Avg_Dmd*365/CL$3/2*Std_Cost*Inv_Cost+CL$3*Setup</f>
        <v>30846.610306016752</v>
      </c>
      <c r="CM35" s="12">
        <f>(Sell_Price-Std_Cost)*(1-$D35)*Lost_Sale_Fact*Avg_Dmd*365+NORMSINV($D35)*SQRT(Dmd_StdDev^2*Leadtime+LT_StdDev^2*Avg_Dmd^2)*Std_Cost*Inv_Cost+IF(365/CM$3+Safety_Stock/Avg_Dmd&gt;Plan_Shelf,(365/CM$3+Safety_Stock/Avg_Dmd-Plan_Shelf)*Avg_Dmd*Std_Cost*CM$3,0)+Avg_Dmd*365/CM$3/2*Std_Cost*Inv_Cost+CM$3*Setup</f>
        <v>30969.29140732656</v>
      </c>
      <c r="CN35" s="12">
        <f>(Sell_Price-Std_Cost)*(1-$D35)*Lost_Sale_Fact*Avg_Dmd*365+NORMSINV($D35)*SQRT(Dmd_StdDev^2*Leadtime+LT_StdDev^2*Avg_Dmd^2)*Std_Cost*Inv_Cost+IF(365/CN$3+Safety_Stock/Avg_Dmd&gt;Plan_Shelf,(365/CN$3+Safety_Stock/Avg_Dmd-Plan_Shelf)*Avg_Dmd*Std_Cost*CN$3,0)+Avg_Dmd*365/CN$3/2*Std_Cost*Inv_Cost+CN$3*Setup</f>
        <v>31092.593392697512</v>
      </c>
      <c r="CO35" s="12">
        <f>(Sell_Price-Std_Cost)*(1-$D35)*Lost_Sale_Fact*Avg_Dmd*365+NORMSINV($D35)*SQRT(Dmd_StdDev^2*Leadtime+LT_StdDev^2*Avg_Dmd^2)*Std_Cost*Inv_Cost+IF(365/CO$3+Safety_Stock/Avg_Dmd&gt;Plan_Shelf,(365/CO$3+Safety_Stock/Avg_Dmd-Plan_Shelf)*Avg_Dmd*Std_Cost*CO$3,0)+Avg_Dmd*365/CO$3/2*Std_Cost*Inv_Cost+CO$3*Setup</f>
        <v>31216.495333453386</v>
      </c>
      <c r="CP35" s="12">
        <f>(Sell_Price-Std_Cost)*(1-$D35)*Lost_Sale_Fact*Avg_Dmd*365+NORMSINV($D35)*SQRT(Dmd_StdDev^2*Leadtime+LT_StdDev^2*Avg_Dmd^2)*Std_Cost*Inv_Cost+IF(365/CP$3+Safety_Stock/Avg_Dmd&gt;Plan_Shelf,(365/CP$3+Safety_Stock/Avg_Dmd-Plan_Shelf)*Avg_Dmd*Std_Cost*CP$3,0)+Avg_Dmd*365/CP$3/2*Std_Cost*Inv_Cost+CP$3*Setup</f>
        <v>31340.97723108135</v>
      </c>
      <c r="CQ35" s="12">
        <f>(Sell_Price-Std_Cost)*(1-$D35)*Lost_Sale_Fact*Avg_Dmd*365+NORMSINV($D35)*SQRT(Dmd_StdDev^2*Leadtime+LT_StdDev^2*Avg_Dmd^2)*Std_Cost*Inv_Cost+IF(365/CQ$3+Safety_Stock/Avg_Dmd&gt;Plan_Shelf,(365/CQ$3+Safety_Stock/Avg_Dmd-Plan_Shelf)*Avg_Dmd*Std_Cost*CQ$3,0)+Avg_Dmd*365/CQ$3/2*Std_Cost*Inv_Cost+CQ$3*Setup</f>
        <v>31466.019966124084</v>
      </c>
      <c r="CR35" s="12">
        <f>(Sell_Price-Std_Cost)*(1-$D35)*Lost_Sale_Fact*Avg_Dmd*365+NORMSINV($D35)*SQRT(Dmd_StdDev^2*Leadtime+LT_StdDev^2*Avg_Dmd^2)*Std_Cost*Inv_Cost+IF(365/CR$3+Safety_Stock/Avg_Dmd&gt;Plan_Shelf,(365/CR$3+Safety_Stock/Avg_Dmd-Plan_Shelf)*Avg_Dmd*Std_Cost*CR$3,0)+Avg_Dmd*365/CR$3/2*Std_Cost*Inv_Cost+CR$3*Setup</f>
        <v>31591.60525040502</v>
      </c>
      <c r="CS35" s="12">
        <f>(Sell_Price-Std_Cost)*(1-$D35)*Lost_Sale_Fact*Avg_Dmd*365+NORMSINV($D35)*SQRT(Dmd_StdDev^2*Leadtime+LT_StdDev^2*Avg_Dmd^2)*Std_Cost*Inv_Cost+IF(365/CS$3+Safety_Stock/Avg_Dmd&gt;Plan_Shelf,(365/CS$3+Safety_Stock/Avg_Dmd-Plan_Shelf)*Avg_Dmd*Std_Cost*CS$3,0)+Avg_Dmd*365/CS$3/2*Std_Cost*Inv_Cost+CS$3*Setup</f>
        <v>31717.71558233583</v>
      </c>
      <c r="CT35" s="12">
        <f>(Sell_Price-Std_Cost)*(1-$D35)*Lost_Sale_Fact*Avg_Dmd*365+NORMSINV($D35)*SQRT(Dmd_StdDev^2*Leadtime+LT_StdDev^2*Avg_Dmd^2)*Std_Cost*Inv_Cost+IF(365/CT$3+Safety_Stock/Avg_Dmd&gt;Plan_Shelf,(365/CT$3+Safety_Stock/Avg_Dmd-Plan_Shelf)*Avg_Dmd*Std_Cost*CT$3,0)+Avg_Dmd*365/CT$3/2*Std_Cost*Inv_Cost+CT$3*Setup</f>
        <v>31844.334205076622</v>
      </c>
      <c r="CU35" s="12">
        <f>(Sell_Price-Std_Cost)*(1-$D35)*Lost_Sale_Fact*Avg_Dmd*365+NORMSINV($D35)*SQRT(Dmd_StdDev^2*Leadtime+LT_StdDev^2*Avg_Dmd^2)*Std_Cost*Inv_Cost+IF(365/CU$3+Safety_Stock/Avg_Dmd&gt;Plan_Shelf,(365/CU$3+Safety_Stock/Avg_Dmd-Plan_Shelf)*Avg_Dmd*Std_Cost*CU$3,0)+Avg_Dmd*365/CU$3/2*Std_Cost*Inv_Cost+CU$3*Setup</f>
        <v>31971.44506733866</v>
      </c>
      <c r="CV35" s="12">
        <f>(Sell_Price-Std_Cost)*(1-$D35)*Lost_Sale_Fact*Avg_Dmd*365+NORMSINV($D35)*SQRT(Dmd_StdDev^2*Leadtime+LT_StdDev^2*Avg_Dmd^2)*Std_Cost*Inv_Cost+IF(365/CV$3+Safety_Stock/Avg_Dmd&gt;Plan_Shelf,(365/CV$3+Safety_Stock/Avg_Dmd-Plan_Shelf)*Avg_Dmd*Std_Cost*CV$3,0)+Avg_Dmd*365/CV$3/2*Std_Cost*Inv_Cost+CV$3*Setup</f>
        <v>32099.032786636904</v>
      </c>
      <c r="CW35" s="12">
        <f>(Sell_Price-Std_Cost)*(1-$D35)*Lost_Sale_Fact*Avg_Dmd*365+NORMSINV($D35)*SQRT(Dmd_StdDev^2*Leadtime+LT_StdDev^2*Avg_Dmd^2)*Std_Cost*Inv_Cost+IF(365/CW$3+Safety_Stock/Avg_Dmd&gt;Plan_Shelf,(365/CW$3+Safety_Stock/Avg_Dmd-Plan_Shelf)*Avg_Dmd*Std_Cost*CW$3,0)+Avg_Dmd*365/CW$3/2*Std_Cost*Inv_Cost+CW$3*Setup</f>
        <v>32227.082614815597</v>
      </c>
      <c r="CX35" s="12">
        <f>(Sell_Price-Std_Cost)*(1-$D35)*Lost_Sale_Fact*Avg_Dmd*365+NORMSINV($D35)*SQRT(Dmd_StdDev^2*Leadtime+LT_StdDev^2*Avg_Dmd^2)*Std_Cost*Inv_Cost+IF(365/CX$3+Safety_Stock/Avg_Dmd&gt;Plan_Shelf,(365/CX$3+Safety_Stock/Avg_Dmd-Plan_Shelf)*Avg_Dmd*Std_Cost*CX$3,0)+Avg_Dmd*365/CX$3/2*Std_Cost*Inv_Cost+CX$3*Setup</f>
        <v>32355.580405684523</v>
      </c>
      <c r="CY35" s="12">
        <f>(Sell_Price-Std_Cost)*(1-$D35)*Lost_Sale_Fact*Avg_Dmd*365+NORMSINV($D35)*SQRT(Dmd_StdDev^2*Leadtime+LT_StdDev^2*Avg_Dmd^2)*Std_Cost*Inv_Cost+IF(365/CY$3+Safety_Stock/Avg_Dmd&gt;Plan_Shelf,(365/CY$3+Safety_Stock/Avg_Dmd-Plan_Shelf)*Avg_Dmd*Std_Cost*CY$3,0)+Avg_Dmd*365/CY$3/2*Std_Cost*Inv_Cost+CY$3*Setup</f>
        <v>32484.512584616703</v>
      </c>
      <c r="CZ35" s="12">
        <f>(Sell_Price-Std_Cost)*(1-$D35)*Lost_Sale_Fact*Avg_Dmd*365+NORMSINV($D35)*SQRT(Dmd_StdDev^2*Leadtime+LT_StdDev^2*Avg_Dmd^2)*Std_Cost*Inv_Cost+IF(365/CZ$3+Safety_Stock/Avg_Dmd&gt;Plan_Shelf,(365/CZ$3+Safety_Stock/Avg_Dmd-Plan_Shelf)*Avg_Dmd*Std_Cost*CZ$3,0)+Avg_Dmd*365/CZ$3/2*Std_Cost*Inv_Cost+CZ$3*Setup</f>
        <v>32613.866119970236</v>
      </c>
      <c r="DA35" s="28">
        <f t="shared" si="0"/>
        <v>26644.190444294563</v>
      </c>
      <c r="DB35" s="43">
        <f t="shared" si="1"/>
        <v>0.96799999999999997</v>
      </c>
    </row>
    <row r="36" spans="1:106" ht="14.1" customHeight="1" x14ac:dyDescent="0.25">
      <c r="A36" s="53"/>
      <c r="B36" s="52"/>
      <c r="C36" s="52"/>
      <c r="D36" s="9">
        <v>0.96699999999999997</v>
      </c>
      <c r="E36" s="12">
        <f>(Sell_Price-Std_Cost)*(1-$D36)*Lost_Sale_Fact*Avg_Dmd*365+NORMSINV($D36)*SQRT(Dmd_StdDev^2*Leadtime+LT_StdDev^2*Avg_Dmd^2)*Std_Cost*Inv_Cost+IF(365/E$3+Safety_Stock/Avg_Dmd&gt;Plan_Shelf,(365/E$3+Safety_Stock/Avg_Dmd-Plan_Shelf)*Avg_Dmd*Std_Cost*E$3,0)+Avg_Dmd*365/E$3/2*Std_Cost*Inv_Cost+E$3*Setup</f>
        <v>1327008.8105820483</v>
      </c>
      <c r="F36" s="12">
        <f>(Sell_Price-Std_Cost)*(1-$D36)*Lost_Sale_Fact*Avg_Dmd*365+NORMSINV($D36)*SQRT(Dmd_StdDev^2*Leadtime+LT_StdDev^2*Avg_Dmd^2)*Std_Cost*Inv_Cost+IF(365/F$3+Safety_Stock/Avg_Dmd&gt;Plan_Shelf,(365/F$3+Safety_Stock/Avg_Dmd-Plan_Shelf)*Avg_Dmd*Std_Cost*F$3,0)+Avg_Dmd*365/F$3/2*Std_Cost*Inv_Cost+F$3*Setup</f>
        <v>1163854.9734160407</v>
      </c>
      <c r="G36" s="12">
        <f>(Sell_Price-Std_Cost)*(1-$D36)*Lost_Sale_Fact*Avg_Dmd*365+NORMSINV($D36)*SQRT(Dmd_StdDev^2*Leadtime+LT_StdDev^2*Avg_Dmd^2)*Std_Cost*Inv_Cost+IF(365/G$3+Safety_Stock/Avg_Dmd&gt;Plan_Shelf,(365/G$3+Safety_Stock/Avg_Dmd-Plan_Shelf)*Avg_Dmd*Std_Cost*G$3,0)+Avg_Dmd*365/G$3/2*Std_Cost*Inv_Cost+G$3*Setup</f>
        <v>1068834.4695833665</v>
      </c>
      <c r="H36" s="12">
        <f>(Sell_Price-Std_Cost)*(1-$D36)*Lost_Sale_Fact*Avg_Dmd*365+NORMSINV($D36)*SQRT(Dmd_StdDev^2*Leadtime+LT_StdDev^2*Avg_Dmd^2)*Std_Cost*Inv_Cost+IF(365/H$3+Safety_Stock/Avg_Dmd&gt;Plan_Shelf,(365/H$3+Safety_Stock/Avg_Dmd-Plan_Shelf)*Avg_Dmd*Std_Cost*H$3,0)+Avg_Dmd*365/H$3/2*Std_Cost*Inv_Cost+H$3*Setup</f>
        <v>990847.29908402567</v>
      </c>
      <c r="I36" s="12">
        <f>(Sell_Price-Std_Cost)*(1-$D36)*Lost_Sale_Fact*Avg_Dmd*365+NORMSINV($D36)*SQRT(Dmd_StdDev^2*Leadtime+LT_StdDev^2*Avg_Dmd^2)*Std_Cost*Inv_Cost+IF(365/I$3+Safety_Stock/Avg_Dmd&gt;Plan_Shelf,(365/I$3+Safety_Stock/Avg_Dmd-Plan_Shelf)*Avg_Dmd*Std_Cost*I$3,0)+Avg_Dmd*365/I$3/2*Std_Cost*Inv_Cost+I$3*Setup</f>
        <v>919673.46191801806</v>
      </c>
      <c r="J36" s="12">
        <f>(Sell_Price-Std_Cost)*(1-$D36)*Lost_Sale_Fact*Avg_Dmd*365+NORMSINV($D36)*SQRT(Dmd_StdDev^2*Leadtime+LT_StdDev^2*Avg_Dmd^2)*Std_Cost*Inv_Cost+IF(365/J$3+Safety_Stock/Avg_Dmd&gt;Plan_Shelf,(365/J$3+Safety_Stock/Avg_Dmd-Plan_Shelf)*Avg_Dmd*Std_Cost*J$3,0)+Avg_Dmd*365/J$3/2*Std_Cost*Inv_Cost+J$3*Setup</f>
        <v>851906.29141867708</v>
      </c>
      <c r="K36" s="12">
        <f>(Sell_Price-Std_Cost)*(1-$D36)*Lost_Sale_Fact*Avg_Dmd*365+NORMSINV($D36)*SQRT(Dmd_StdDev^2*Leadtime+LT_StdDev^2*Avg_Dmd^2)*Std_Cost*Inv_Cost+IF(365/K$3+Safety_Stock/Avg_Dmd&gt;Plan_Shelf,(365/K$3+Safety_Stock/Avg_Dmd-Plan_Shelf)*Avg_Dmd*Std_Cost*K$3,0)+Avg_Dmd*365/K$3/2*Std_Cost*Inv_Cost+K$3*Setup</f>
        <v>786085.78758600296</v>
      </c>
      <c r="L36" s="12">
        <f>(Sell_Price-Std_Cost)*(1-$D36)*Lost_Sale_Fact*Avg_Dmd*365+NORMSINV($D36)*SQRT(Dmd_StdDev^2*Leadtime+LT_StdDev^2*Avg_Dmd^2)*Std_Cost*Inv_Cost+IF(365/L$3+Safety_Stock/Avg_Dmd&gt;Plan_Shelf,(365/L$3+Safety_Stock/Avg_Dmd-Plan_Shelf)*Avg_Dmd*Std_Cost*L$3,0)+Avg_Dmd*365/L$3/2*Std_Cost*Inv_Cost+L$3*Setup</f>
        <v>721481.95041999535</v>
      </c>
      <c r="M36" s="12">
        <f>(Sell_Price-Std_Cost)*(1-$D36)*Lost_Sale_Fact*Avg_Dmd*365+NORMSINV($D36)*SQRT(Dmd_StdDev^2*Leadtime+LT_StdDev^2*Avg_Dmd^2)*Std_Cost*Inv_Cost+IF(365/M$3+Safety_Stock/Avg_Dmd&gt;Plan_Shelf,(365/M$3+Safety_Stock/Avg_Dmd-Plan_Shelf)*Avg_Dmd*Std_Cost*M$3,0)+Avg_Dmd*365/M$3/2*Std_Cost*Inv_Cost+M$3*Setup</f>
        <v>657689.22436509898</v>
      </c>
      <c r="N36" s="12">
        <f>(Sell_Price-Std_Cost)*(1-$D36)*Lost_Sale_Fact*Avg_Dmd*365+NORMSINV($D36)*SQRT(Dmd_StdDev^2*Leadtime+LT_StdDev^2*Avg_Dmd^2)*Std_Cost*Inv_Cost+IF(365/N$3+Safety_Stock/Avg_Dmd&gt;Plan_Shelf,(365/N$3+Safety_Stock/Avg_Dmd-Plan_Shelf)*Avg_Dmd*Std_Cost*N$3,0)+Avg_Dmd*365/N$3/2*Std_Cost*Inv_Cost+N$3*Setup</f>
        <v>594464.27608798025</v>
      </c>
      <c r="O36" s="12">
        <f>(Sell_Price-Std_Cost)*(1-$D36)*Lost_Sale_Fact*Avg_Dmd*365+NORMSINV($D36)*SQRT(Dmd_StdDev^2*Leadtime+LT_StdDev^2*Avg_Dmd^2)*Std_Cost*Inv_Cost+IF(365/O$3+Safety_Stock/Avg_Dmd&gt;Plan_Shelf,(365/O$3+Safety_Stock/Avg_Dmd-Plan_Shelf)*Avg_Dmd*Std_Cost*O$3,0)+Avg_Dmd*365/O$3/2*Std_Cost*Inv_Cost+O$3*Setup</f>
        <v>531652.25710379076</v>
      </c>
      <c r="P36" s="12">
        <f>(Sell_Price-Std_Cost)*(1-$D36)*Lost_Sale_Fact*Avg_Dmd*365+NORMSINV($D36)*SQRT(Dmd_StdDev^2*Leadtime+LT_StdDev^2*Avg_Dmd^2)*Std_Cost*Inv_Cost+IF(365/P$3+Safety_Stock/Avg_Dmd&gt;Plan_Shelf,(365/P$3+Safety_Stock/Avg_Dmd-Plan_Shelf)*Avg_Dmd*Std_Cost*P$3,0)+Avg_Dmd*365/P$3/2*Std_Cost*Inv_Cost+P$3*Setup</f>
        <v>469149.93508929858</v>
      </c>
      <c r="Q36" s="12">
        <f>(Sell_Price-Std_Cost)*(1-$D36)*Lost_Sale_Fact*Avg_Dmd*365+NORMSINV($D36)*SQRT(Dmd_StdDev^2*Leadtime+LT_StdDev^2*Avg_Dmd^2)*Std_Cost*Inv_Cost+IF(365/Q$3+Safety_Stock/Avg_Dmd&gt;Plan_Shelf,(365/Q$3+Safety_Stock/Avg_Dmd-Plan_Shelf)*Avg_Dmd*Std_Cost*Q$3,0)+Avg_Dmd*365/Q$3/2*Std_Cost*Inv_Cost+Q$3*Setup</f>
        <v>406885.8415130346</v>
      </c>
      <c r="R36" s="12">
        <f>(Sell_Price-Std_Cost)*(1-$D36)*Lost_Sale_Fact*Avg_Dmd*365+NORMSINV($D36)*SQRT(Dmd_StdDev^2*Leadtime+LT_StdDev^2*Avg_Dmd^2)*Std_Cost*Inv_Cost+IF(365/R$3+Safety_Stock/Avg_Dmd&gt;Plan_Shelf,(365/R$3+Safety_Stock/Avg_Dmd-Plan_Shelf)*Avg_Dmd*Std_Cost*R$3,0)+Avg_Dmd*365/R$3/2*Std_Cost*Inv_Cost+R$3*Setup</f>
        <v>344808.92742395017</v>
      </c>
      <c r="S36" s="12">
        <f>(Sell_Price-Std_Cost)*(1-$D36)*Lost_Sale_Fact*Avg_Dmd*365+NORMSINV($D36)*SQRT(Dmd_StdDev^2*Leadtime+LT_StdDev^2*Avg_Dmd^2)*Std_Cost*Inv_Cost+IF(365/S$3+Safety_Stock/Avg_Dmd&gt;Plan_Shelf,(365/S$3+Safety_Stock/Avg_Dmd-Plan_Shelf)*Avg_Dmd*Std_Cost*S$3,0)+Avg_Dmd*365/S$3/2*Std_Cost*Inv_Cost+S$3*Setup</f>
        <v>282881.75692460913</v>
      </c>
      <c r="T36" s="12">
        <f>(Sell_Price-Std_Cost)*(1-$D36)*Lost_Sale_Fact*Avg_Dmd*365+NORMSINV($D36)*SQRT(Dmd_StdDev^2*Leadtime+LT_StdDev^2*Avg_Dmd^2)*Std_Cost*Inv_Cost+IF(365/T$3+Safety_Stock/Avg_Dmd&gt;Plan_Shelf,(365/T$3+Safety_Stock/Avg_Dmd-Plan_Shelf)*Avg_Dmd*Std_Cost*T$3,0)+Avg_Dmd*365/T$3/2*Std_Cost*Inv_Cost+T$3*Setup</f>
        <v>221076.25309193484</v>
      </c>
      <c r="U36" s="12">
        <f>(Sell_Price-Std_Cost)*(1-$D36)*Lost_Sale_Fact*Avg_Dmd*365+NORMSINV($D36)*SQRT(Dmd_StdDev^2*Leadtime+LT_StdDev^2*Avg_Dmd^2)*Std_Cost*Inv_Cost+IF(365/U$3+Safety_Stock/Avg_Dmd&gt;Plan_Shelf,(365/U$3+Safety_Stock/Avg_Dmd-Plan_Shelf)*Avg_Dmd*Std_Cost*U$3,0)+Avg_Dmd*365/U$3/2*Std_Cost*Inv_Cost+U$3*Setup</f>
        <v>159370.94533769187</v>
      </c>
      <c r="V36" s="12">
        <f>(Sell_Price-Std_Cost)*(1-$D36)*Lost_Sale_Fact*Avg_Dmd*365+NORMSINV($D36)*SQRT(Dmd_StdDev^2*Leadtime+LT_StdDev^2*Avg_Dmd^2)*Std_Cost*Inv_Cost+IF(365/V$3+Safety_Stock/Avg_Dmd&gt;Plan_Shelf,(365/V$3+Safety_Stock/Avg_Dmd-Plan_Shelf)*Avg_Dmd*Std_Cost*V$3,0)+Avg_Dmd*365/V$3/2*Std_Cost*Inv_Cost+V$3*Setup</f>
        <v>97749.134315475298</v>
      </c>
      <c r="W36" s="12">
        <f>(Sell_Price-Std_Cost)*(1-$D36)*Lost_Sale_Fact*Avg_Dmd*365+NORMSINV($D36)*SQRT(Dmd_StdDev^2*Leadtime+LT_StdDev^2*Avg_Dmd^2)*Std_Cost*Inv_Cost+IF(365/W$3+Safety_Stock/Avg_Dmd&gt;Plan_Shelf,(365/W$3+Safety_Stock/Avg_Dmd-Plan_Shelf)*Avg_Dmd*Std_Cost*W$3,0)+Avg_Dmd*365/W$3/2*Std_Cost*Inv_Cost+W$3*Setup</f>
        <v>36197.636330754154</v>
      </c>
      <c r="X36" s="12">
        <f>(Sell_Price-Std_Cost)*(1-$D36)*Lost_Sale_Fact*Avg_Dmd*365+NORMSINV($D36)*SQRT(Dmd_StdDev^2*Leadtime+LT_StdDev^2*Avg_Dmd^2)*Std_Cost*Inv_Cost+IF(365/X$3+Safety_Stock/Avg_Dmd&gt;Plan_Shelf,(365/X$3+Safety_Stock/Avg_Dmd-Plan_Shelf)*Avg_Dmd*Std_Cost*X$3,0)+Avg_Dmd*365/X$3/2*Std_Cost*Inv_Cost+X$3*Setup</f>
        <v>28782.647748055861</v>
      </c>
      <c r="Y36" s="12">
        <f>(Sell_Price-Std_Cost)*(1-$D36)*Lost_Sale_Fact*Avg_Dmd*365+NORMSINV($D36)*SQRT(Dmd_StdDev^2*Leadtime+LT_StdDev^2*Avg_Dmd^2)*Std_Cost*Inv_Cost+IF(365/Y$3+Safety_Stock/Avg_Dmd&gt;Plan_Shelf,(365/Y$3+Safety_Stock/Avg_Dmd-Plan_Shelf)*Avg_Dmd*Std_Cost*Y$3,0)+Avg_Dmd*365/Y$3/2*Std_Cost*Inv_Cost+Y$3*Setup</f>
        <v>28445.981081389193</v>
      </c>
      <c r="Z36" s="12">
        <f>(Sell_Price-Std_Cost)*(1-$D36)*Lost_Sale_Fact*Avg_Dmd*365+NORMSINV($D36)*SQRT(Dmd_StdDev^2*Leadtime+LT_StdDev^2*Avg_Dmd^2)*Std_Cost*Inv_Cost+IF(365/Z$3+Safety_Stock/Avg_Dmd&gt;Plan_Shelf,(365/Z$3+Safety_Stock/Avg_Dmd-Plan_Shelf)*Avg_Dmd*Std_Cost*Z$3,0)+Avg_Dmd*365/Z$3/2*Std_Cost*Inv_Cost+Z$3*Setup</f>
        <v>28153.556838964949</v>
      </c>
      <c r="AA36" s="12">
        <f>(Sell_Price-Std_Cost)*(1-$D36)*Lost_Sale_Fact*Avg_Dmd*365+NORMSINV($D36)*SQRT(Dmd_StdDev^2*Leadtime+LT_StdDev^2*Avg_Dmd^2)*Std_Cost*Inv_Cost+IF(365/AA$3+Safety_Stock/Avg_Dmd&gt;Plan_Shelf,(365/AA$3+Safety_Stock/Avg_Dmd-Plan_Shelf)*Avg_Dmd*Std_Cost*AA$3,0)+Avg_Dmd*365/AA$3/2*Std_Cost*Inv_Cost+AA$3*Setup</f>
        <v>27899.604269794989</v>
      </c>
      <c r="AB36" s="12">
        <f>(Sell_Price-Std_Cost)*(1-$D36)*Lost_Sale_Fact*Avg_Dmd*365+NORMSINV($D36)*SQRT(Dmd_StdDev^2*Leadtime+LT_StdDev^2*Avg_Dmd^2)*Std_Cost*Inv_Cost+IF(365/AB$3+Safety_Stock/Avg_Dmd&gt;Plan_Shelf,(365/AB$3+Safety_Stock/Avg_Dmd-Plan_Shelf)*Avg_Dmd*Std_Cost*AB$3,0)+Avg_Dmd*365/AB$3/2*Std_Cost*Inv_Cost+AB$3*Setup</f>
        <v>27679.314414722525</v>
      </c>
      <c r="AC36" s="12">
        <f>(Sell_Price-Std_Cost)*(1-$D36)*Lost_Sale_Fact*Avg_Dmd*365+NORMSINV($D36)*SQRT(Dmd_StdDev^2*Leadtime+LT_StdDev^2*Avg_Dmd^2)*Std_Cost*Inv_Cost+IF(365/AC$3+Safety_Stock/Avg_Dmd&gt;Plan_Shelf,(365/AC$3+Safety_Stock/Avg_Dmd-Plan_Shelf)*Avg_Dmd*Std_Cost*AC$3,0)+Avg_Dmd*365/AC$3/2*Std_Cost*Inv_Cost+AC$3*Setup</f>
        <v>27488.647748055861</v>
      </c>
      <c r="AD36" s="12">
        <f>(Sell_Price-Std_Cost)*(1-$D36)*Lost_Sale_Fact*Avg_Dmd*365+NORMSINV($D36)*SQRT(Dmd_StdDev^2*Leadtime+LT_StdDev^2*Avg_Dmd^2)*Std_Cost*Inv_Cost+IF(365/AD$3+Safety_Stock/Avg_Dmd&gt;Plan_Shelf,(365/AD$3+Safety_Stock/Avg_Dmd-Plan_Shelf)*Avg_Dmd*Std_Cost*AD$3,0)+Avg_Dmd*365/AD$3/2*Std_Cost*Inv_Cost+AD$3*Setup</f>
        <v>27324.186209594322</v>
      </c>
      <c r="AE36" s="12">
        <f>(Sell_Price-Std_Cost)*(1-$D36)*Lost_Sale_Fact*Avg_Dmd*365+NORMSINV($D36)*SQRT(Dmd_StdDev^2*Leadtime+LT_StdDev^2*Avg_Dmd^2)*Std_Cost*Inv_Cost+IF(365/AE$3+Safety_Stock/Avg_Dmd&gt;Plan_Shelf,(365/AE$3+Safety_Stock/Avg_Dmd-Plan_Shelf)*Avg_Dmd*Std_Cost*AE$3,0)+Avg_Dmd*365/AE$3/2*Std_Cost*Inv_Cost+AE$3*Setup</f>
        <v>27183.018118426233</v>
      </c>
      <c r="AF36" s="12">
        <f>(Sell_Price-Std_Cost)*(1-$D36)*Lost_Sale_Fact*Avg_Dmd*365+NORMSINV($D36)*SQRT(Dmd_StdDev^2*Leadtime+LT_StdDev^2*Avg_Dmd^2)*Std_Cost*Inv_Cost+IF(365/AF$3+Safety_Stock/Avg_Dmd&gt;Plan_Shelf,(365/AF$3+Safety_Stock/Avg_Dmd-Plan_Shelf)*Avg_Dmd*Std_Cost*AF$3,0)+Avg_Dmd*365/AF$3/2*Std_Cost*Inv_Cost+AF$3*Setup</f>
        <v>27062.647748055861</v>
      </c>
      <c r="AG36" s="12">
        <f>(Sell_Price-Std_Cost)*(1-$D36)*Lost_Sale_Fact*Avg_Dmd*365+NORMSINV($D36)*SQRT(Dmd_StdDev^2*Leadtime+LT_StdDev^2*Avg_Dmd^2)*Std_Cost*Inv_Cost+IF(365/AG$3+Safety_Stock/Avg_Dmd&gt;Plan_Shelf,(365/AG$3+Safety_Stock/Avg_Dmd-Plan_Shelf)*Avg_Dmd*Std_Cost*AG$3,0)+Avg_Dmd*365/AG$3/2*Std_Cost*Inv_Cost+AG$3*Setup</f>
        <v>26960.923610124824</v>
      </c>
      <c r="AH36" s="12">
        <f>(Sell_Price-Std_Cost)*(1-$D36)*Lost_Sale_Fact*Avg_Dmd*365+NORMSINV($D36)*SQRT(Dmd_StdDev^2*Leadtime+LT_StdDev^2*Avg_Dmd^2)*Std_Cost*Inv_Cost+IF(365/AH$3+Safety_Stock/Avg_Dmd&gt;Plan_Shelf,(365/AH$3+Safety_Stock/Avg_Dmd-Plan_Shelf)*Avg_Dmd*Std_Cost*AH$3,0)+Avg_Dmd*365/AH$3/2*Std_Cost*Inv_Cost+AH$3*Setup</f>
        <v>26875.981081389193</v>
      </c>
      <c r="AI36" s="12">
        <f>(Sell_Price-Std_Cost)*(1-$D36)*Lost_Sale_Fact*Avg_Dmd*365+NORMSINV($D36)*SQRT(Dmd_StdDev^2*Leadtime+LT_StdDev^2*Avg_Dmd^2)*Std_Cost*Inv_Cost+IF(365/AI$3+Safety_Stock/Avg_Dmd&gt;Plan_Shelf,(365/AI$3+Safety_Stock/Avg_Dmd-Plan_Shelf)*Avg_Dmd*Std_Cost*AI$3,0)+Avg_Dmd*365/AI$3/2*Std_Cost*Inv_Cost+AI$3*Setup</f>
        <v>26806.196135152633</v>
      </c>
      <c r="AJ36" s="12">
        <f>(Sell_Price-Std_Cost)*(1-$D36)*Lost_Sale_Fact*Avg_Dmd*365+NORMSINV($D36)*SQRT(Dmd_StdDev^2*Leadtime+LT_StdDev^2*Avg_Dmd^2)*Std_Cost*Inv_Cost+IF(365/AJ$3+Safety_Stock/Avg_Dmd&gt;Plan_Shelf,(365/AJ$3+Safety_Stock/Avg_Dmd-Plan_Shelf)*Avg_Dmd*Std_Cost*AJ$3,0)+Avg_Dmd*365/AJ$3/2*Std_Cost*Inv_Cost+AJ$3*Setup</f>
        <v>26750.147748055861</v>
      </c>
      <c r="AK36" s="12">
        <f>(Sell_Price-Std_Cost)*(1-$D36)*Lost_Sale_Fact*Avg_Dmd*365+NORMSINV($D36)*SQRT(Dmd_StdDev^2*Leadtime+LT_StdDev^2*Avg_Dmd^2)*Std_Cost*Inv_Cost+IF(365/AK$3+Safety_Stock/Avg_Dmd&gt;Plan_Shelf,(365/AK$3+Safety_Stock/Avg_Dmd-Plan_Shelf)*Avg_Dmd*Std_Cost*AK$3,0)+Avg_Dmd*365/AK$3/2*Std_Cost*Inv_Cost+AK$3*Setup</f>
        <v>26706.587141995253</v>
      </c>
      <c r="AL36" s="12">
        <f>(Sell_Price-Std_Cost)*(1-$D36)*Lost_Sale_Fact*Avg_Dmd*365+NORMSINV($D36)*SQRT(Dmd_StdDev^2*Leadtime+LT_StdDev^2*Avg_Dmd^2)*Std_Cost*Inv_Cost+IF(365/AL$3+Safety_Stock/Avg_Dmd&gt;Plan_Shelf,(365/AL$3+Safety_Stock/Avg_Dmd-Plan_Shelf)*Avg_Dmd*Std_Cost*AL$3,0)+Avg_Dmd*365/AL$3/2*Std_Cost*Inv_Cost+AL$3*Setup</f>
        <v>26674.412453938214</v>
      </c>
      <c r="AM36" s="12">
        <f>(Sell_Price-Std_Cost)*(1-$D36)*Lost_Sale_Fact*Avg_Dmd*365+NORMSINV($D36)*SQRT(Dmd_StdDev^2*Leadtime+LT_StdDev^2*Avg_Dmd^2)*Std_Cost*Inv_Cost+IF(365/AM$3+Safety_Stock/Avg_Dmd&gt;Plan_Shelf,(365/AM$3+Safety_Stock/Avg_Dmd-Plan_Shelf)*Avg_Dmd*Std_Cost*AM$3,0)+Avg_Dmd*365/AM$3/2*Std_Cost*Inv_Cost+AM$3*Setup</f>
        <v>26652.647748055861</v>
      </c>
      <c r="AN36" s="12">
        <f>(Sell_Price-Std_Cost)*(1-$D36)*Lost_Sale_Fact*Avg_Dmd*365+NORMSINV($D36)*SQRT(Dmd_StdDev^2*Leadtime+LT_StdDev^2*Avg_Dmd^2)*Std_Cost*Inv_Cost+IF(365/AN$3+Safety_Stock/Avg_Dmd&gt;Plan_Shelf,(365/AN$3+Safety_Stock/Avg_Dmd-Plan_Shelf)*Avg_Dmd*Std_Cost*AN$3,0)+Avg_Dmd*365/AN$3/2*Std_Cost*Inv_Cost+AN$3*Setup</f>
        <v>26640.425525833638</v>
      </c>
      <c r="AO36" s="12">
        <f>(Sell_Price-Std_Cost)*(1-$D36)*Lost_Sale_Fact*Avg_Dmd*365+NORMSINV($D36)*SQRT(Dmd_StdDev^2*Leadtime+LT_StdDev^2*Avg_Dmd^2)*Std_Cost*Inv_Cost+IF(365/AO$3+Safety_Stock/Avg_Dmd&gt;Plan_Shelf,(365/AO$3+Safety_Stock/Avg_Dmd-Plan_Shelf)*Avg_Dmd*Std_Cost*AO$3,0)+Avg_Dmd*365/AO$3/2*Std_Cost*Inv_Cost+AO$3*Setup</f>
        <v>26636.972072380184</v>
      </c>
      <c r="AP36" s="12">
        <f>(Sell_Price-Std_Cost)*(1-$D36)*Lost_Sale_Fact*Avg_Dmd*365+NORMSINV($D36)*SQRT(Dmd_StdDev^2*Leadtime+LT_StdDev^2*Avg_Dmd^2)*Std_Cost*Inv_Cost+IF(365/AP$3+Safety_Stock/Avg_Dmd&gt;Plan_Shelf,(365/AP$3+Safety_Stock/Avg_Dmd-Plan_Shelf)*Avg_Dmd*Std_Cost*AP$3,0)+Avg_Dmd*365/AP$3/2*Std_Cost*Inv_Cost+AP$3*Setup</f>
        <v>26641.595116476914</v>
      </c>
      <c r="AQ36" s="12">
        <f>(Sell_Price-Std_Cost)*(1-$D36)*Lost_Sale_Fact*Avg_Dmd*365+NORMSINV($D36)*SQRT(Dmd_StdDev^2*Leadtime+LT_StdDev^2*Avg_Dmd^2)*Std_Cost*Inv_Cost+IF(365/AQ$3+Safety_Stock/Avg_Dmd&gt;Plan_Shelf,(365/AQ$3+Safety_Stock/Avg_Dmd-Plan_Shelf)*Avg_Dmd*Std_Cost*AQ$3,0)+Avg_Dmd*365/AQ$3/2*Std_Cost*Inv_Cost+AQ$3*Setup</f>
        <v>26653.673389081501</v>
      </c>
      <c r="AR36" s="12">
        <f>(Sell_Price-Std_Cost)*(1-$D36)*Lost_Sale_Fact*Avg_Dmd*365+NORMSINV($D36)*SQRT(Dmd_StdDev^2*Leadtime+LT_StdDev^2*Avg_Dmd^2)*Std_Cost*Inv_Cost+IF(365/AR$3+Safety_Stock/Avg_Dmd&gt;Plan_Shelf,(365/AR$3+Safety_Stock/Avg_Dmd-Plan_Shelf)*Avg_Dmd*Std_Cost*AR$3,0)+Avg_Dmd*365/AR$3/2*Std_Cost*Inv_Cost+AR$3*Setup</f>
        <v>26672.647748055861</v>
      </c>
      <c r="AS36" s="12">
        <f>(Sell_Price-Std_Cost)*(1-$D36)*Lost_Sale_Fact*Avg_Dmd*365+NORMSINV($D36)*SQRT(Dmd_StdDev^2*Leadtime+LT_StdDev^2*Avg_Dmd^2)*Std_Cost*Inv_Cost+IF(365/AS$3+Safety_Stock/Avg_Dmd&gt;Plan_Shelf,(365/AS$3+Safety_Stock/Avg_Dmd-Plan_Shelf)*Avg_Dmd*Std_Cost*AS$3,0)+Avg_Dmd*365/AS$3/2*Std_Cost*Inv_Cost+AS$3*Setup</f>
        <v>26698.013601714396</v>
      </c>
      <c r="AT36" s="12">
        <f>(Sell_Price-Std_Cost)*(1-$D36)*Lost_Sale_Fact*Avg_Dmd*365+NORMSINV($D36)*SQRT(Dmd_StdDev^2*Leadtime+LT_StdDev^2*Avg_Dmd^2)*Std_Cost*Inv_Cost+IF(365/AT$3+Safety_Stock/Avg_Dmd&gt;Plan_Shelf,(365/AT$3+Safety_Stock/Avg_Dmd-Plan_Shelf)*Avg_Dmd*Std_Cost*AT$3,0)+Avg_Dmd*365/AT$3/2*Std_Cost*Inv_Cost+AT$3*Setup</f>
        <v>26729.314414722525</v>
      </c>
      <c r="AU36" s="12">
        <f>(Sell_Price-Std_Cost)*(1-$D36)*Lost_Sale_Fact*Avg_Dmd*365+NORMSINV($D36)*SQRT(Dmd_StdDev^2*Leadtime+LT_StdDev^2*Avg_Dmd^2)*Std_Cost*Inv_Cost+IF(365/AU$3+Safety_Stock/Avg_Dmd&gt;Plan_Shelf,(365/AU$3+Safety_Stock/Avg_Dmd-Plan_Shelf)*Avg_Dmd*Std_Cost*AU$3,0)+Avg_Dmd*365/AU$3/2*Std_Cost*Inv_Cost+AU$3*Setup</f>
        <v>26766.136120148883</v>
      </c>
      <c r="AV36" s="12">
        <f>(Sell_Price-Std_Cost)*(1-$D36)*Lost_Sale_Fact*Avg_Dmd*365+NORMSINV($D36)*SQRT(Dmd_StdDev^2*Leadtime+LT_StdDev^2*Avg_Dmd^2)*Std_Cost*Inv_Cost+IF(365/AV$3+Safety_Stock/Avg_Dmd&gt;Plan_Shelf,(365/AV$3+Safety_Stock/Avg_Dmd-Plan_Shelf)*Avg_Dmd*Std_Cost*AV$3,0)+Avg_Dmd*365/AV$3/2*Std_Cost*Inv_Cost+AV$3*Setup</f>
        <v>26808.102293510405</v>
      </c>
      <c r="AW36" s="12">
        <f>(Sell_Price-Std_Cost)*(1-$D36)*Lost_Sale_Fact*Avg_Dmd*365+NORMSINV($D36)*SQRT(Dmd_StdDev^2*Leadtime+LT_StdDev^2*Avg_Dmd^2)*Std_Cost*Inv_Cost+IF(365/AW$3+Safety_Stock/Avg_Dmd&gt;Plan_Shelf,(365/AW$3+Safety_Stock/Avg_Dmd-Plan_Shelf)*Avg_Dmd*Std_Cost*AW$3,0)+Avg_Dmd*365/AW$3/2*Std_Cost*Inv_Cost+AW$3*Setup</f>
        <v>26854.869970278083</v>
      </c>
      <c r="AX36" s="12">
        <f>(Sell_Price-Std_Cost)*(1-$D36)*Lost_Sale_Fact*Avg_Dmd*365+NORMSINV($D36)*SQRT(Dmd_StdDev^2*Leadtime+LT_StdDev^2*Avg_Dmd^2)*Std_Cost*Inv_Cost+IF(365/AX$3+Safety_Stock/Avg_Dmd&gt;Plan_Shelf,(365/AX$3+Safety_Stock/Avg_Dmd-Plan_Shelf)*Avg_Dmd*Std_Cost*AX$3,0)+Avg_Dmd*365/AX$3/2*Std_Cost*Inv_Cost+AX$3*Setup</f>
        <v>26906.126008925425</v>
      </c>
      <c r="AY36" s="12">
        <f>(Sell_Price-Std_Cost)*(1-$D36)*Lost_Sale_Fact*Avg_Dmd*365+NORMSINV($D36)*SQRT(Dmd_StdDev^2*Leadtime+LT_StdDev^2*Avg_Dmd^2)*Std_Cost*Inv_Cost+IF(365/AY$3+Safety_Stock/Avg_Dmd&gt;Plan_Shelf,(365/AY$3+Safety_Stock/Avg_Dmd-Plan_Shelf)*Avg_Dmd*Std_Cost*AY$3,0)+Avg_Dmd*365/AY$3/2*Std_Cost*Inv_Cost+AY$3*Setup</f>
        <v>26961.583918268625</v>
      </c>
      <c r="AZ36" s="12">
        <f>(Sell_Price-Std_Cost)*(1-$D36)*Lost_Sale_Fact*Avg_Dmd*365+NORMSINV($D36)*SQRT(Dmd_StdDev^2*Leadtime+LT_StdDev^2*Avg_Dmd^2)*Std_Cost*Inv_Cost+IF(365/AZ$3+Safety_Stock/Avg_Dmd&gt;Plan_Shelf,(365/AZ$3+Safety_Stock/Avg_Dmd-Plan_Shelf)*Avg_Dmd*Std_Cost*AZ$3,0)+Avg_Dmd*365/AZ$3/2*Std_Cost*Inv_Cost+AZ$3*Setup</f>
        <v>27020.981081389193</v>
      </c>
      <c r="BA36" s="12">
        <f>(Sell_Price-Std_Cost)*(1-$D36)*Lost_Sale_Fact*Avg_Dmd*365+NORMSINV($D36)*SQRT(Dmd_StdDev^2*Leadtime+LT_StdDev^2*Avg_Dmd^2)*Std_Cost*Inv_Cost+IF(365/BA$3+Safety_Stock/Avg_Dmd&gt;Plan_Shelf,(365/BA$3+Safety_Stock/Avg_Dmd-Plan_Shelf)*Avg_Dmd*Std_Cost*BA$3,0)+Avg_Dmd*365/BA$3/2*Std_Cost*Inv_Cost+BA$3*Setup</f>
        <v>27084.076319484433</v>
      </c>
      <c r="BB36" s="12">
        <f>(Sell_Price-Std_Cost)*(1-$D36)*Lost_Sale_Fact*Avg_Dmd*365+NORMSINV($D36)*SQRT(Dmd_StdDev^2*Leadtime+LT_StdDev^2*Avg_Dmd^2)*Std_Cost*Inv_Cost+IF(365/BB$3+Safety_Stock/Avg_Dmd&gt;Plan_Shelf,(365/BB$3+Safety_Stock/Avg_Dmd-Plan_Shelf)*Avg_Dmd*Std_Cost*BB$3,0)+Avg_Dmd*365/BB$3/2*Std_Cost*Inv_Cost+BB$3*Setup</f>
        <v>27150.647748055861</v>
      </c>
      <c r="BC36" s="12">
        <f>(Sell_Price-Std_Cost)*(1-$D36)*Lost_Sale_Fact*Avg_Dmd*365+NORMSINV($D36)*SQRT(Dmd_StdDev^2*Leadtime+LT_StdDev^2*Avg_Dmd^2)*Std_Cost*Inv_Cost+IF(365/BC$3+Safety_Stock/Avg_Dmd&gt;Plan_Shelf,(365/BC$3+Safety_Stock/Avg_Dmd-Plan_Shelf)*Avg_Dmd*Std_Cost*BC$3,0)+Avg_Dmd*365/BC$3/2*Std_Cost*Inv_Cost+BC$3*Setup</f>
        <v>27220.490885310763</v>
      </c>
      <c r="BD36" s="12">
        <f>(Sell_Price-Std_Cost)*(1-$D36)*Lost_Sale_Fact*Avg_Dmd*365+NORMSINV($D36)*SQRT(Dmd_StdDev^2*Leadtime+LT_StdDev^2*Avg_Dmd^2)*Std_Cost*Inv_Cost+IF(365/BD$3+Safety_Stock/Avg_Dmd&gt;Plan_Shelf,(365/BD$3+Safety_Stock/Avg_Dmd-Plan_Shelf)*Avg_Dmd*Std_Cost*BD$3,0)+Avg_Dmd*365/BD$3/2*Std_Cost*Inv_Cost+BD$3*Setup</f>
        <v>27293.416978825091</v>
      </c>
      <c r="BE36" s="12">
        <f>(Sell_Price-Std_Cost)*(1-$D36)*Lost_Sale_Fact*Avg_Dmd*365+NORMSINV($D36)*SQRT(Dmd_StdDev^2*Leadtime+LT_StdDev^2*Avg_Dmd^2)*Std_Cost*Inv_Cost+IF(365/BE$3+Safety_Stock/Avg_Dmd&gt;Plan_Shelf,(365/BE$3+Safety_Stock/Avg_Dmd-Plan_Shelf)*Avg_Dmd*Std_Cost*BE$3,0)+Avg_Dmd*365/BE$3/2*Std_Cost*Inv_Cost+BE$3*Setup</f>
        <v>27369.251521640766</v>
      </c>
      <c r="BF36" s="12">
        <f>(Sell_Price-Std_Cost)*(1-$D36)*Lost_Sale_Fact*Avg_Dmd*365+NORMSINV($D36)*SQRT(Dmd_StdDev^2*Leadtime+LT_StdDev^2*Avg_Dmd^2)*Std_Cost*Inv_Cost+IF(365/BF$3+Safety_Stock/Avg_Dmd&gt;Plan_Shelf,(365/BF$3+Safety_Stock/Avg_Dmd-Plan_Shelf)*Avg_Dmd*Std_Cost*BF$3,0)+Avg_Dmd*365/BF$3/2*Std_Cost*Inv_Cost+BF$3*Setup</f>
        <v>27447.832933241047</v>
      </c>
      <c r="BG36" s="12">
        <f>(Sell_Price-Std_Cost)*(1-$D36)*Lost_Sale_Fact*Avg_Dmd*365+NORMSINV($D36)*SQRT(Dmd_StdDev^2*Leadtime+LT_StdDev^2*Avg_Dmd^2)*Std_Cost*Inv_Cost+IF(365/BG$3+Safety_Stock/Avg_Dmd&gt;Plan_Shelf,(365/BG$3+Safety_Stock/Avg_Dmd-Plan_Shelf)*Avg_Dmd*Std_Cost*BG$3,0)+Avg_Dmd*365/BG$3/2*Std_Cost*Inv_Cost+BG$3*Setup</f>
        <v>27529.011384419497</v>
      </c>
      <c r="BH36" s="12">
        <f>(Sell_Price-Std_Cost)*(1-$D36)*Lost_Sale_Fact*Avg_Dmd*365+NORMSINV($D36)*SQRT(Dmd_StdDev^2*Leadtime+LT_StdDev^2*Avg_Dmd^2)*Std_Cost*Inv_Cost+IF(365/BH$3+Safety_Stock/Avg_Dmd&gt;Plan_Shelf,(365/BH$3+Safety_Stock/Avg_Dmd-Plan_Shelf)*Avg_Dmd*Std_Cost*BH$3,0)+Avg_Dmd*365/BH$3/2*Std_Cost*Inv_Cost+BH$3*Setup</f>
        <v>27612.647748055861</v>
      </c>
      <c r="BI36" s="12">
        <f>(Sell_Price-Std_Cost)*(1-$D36)*Lost_Sale_Fact*Avg_Dmd*365+NORMSINV($D36)*SQRT(Dmd_StdDev^2*Leadtime+LT_StdDev^2*Avg_Dmd^2)*Std_Cost*Inv_Cost+IF(365/BI$3+Safety_Stock/Avg_Dmd&gt;Plan_Shelf,(365/BI$3+Safety_Stock/Avg_Dmd-Plan_Shelf)*Avg_Dmd*Std_Cost*BI$3,0)+Avg_Dmd*365/BI$3/2*Std_Cost*Inv_Cost+BI$3*Setup</f>
        <v>27698.612660336563</v>
      </c>
      <c r="BJ36" s="12">
        <f>(Sell_Price-Std_Cost)*(1-$D36)*Lost_Sale_Fact*Avg_Dmd*365+NORMSINV($D36)*SQRT(Dmd_StdDev^2*Leadtime+LT_StdDev^2*Avg_Dmd^2)*Std_Cost*Inv_Cost+IF(365/BJ$3+Safety_Stock/Avg_Dmd&gt;Plan_Shelf,(365/BJ$3+Safety_Stock/Avg_Dmd-Plan_Shelf)*Avg_Dmd*Std_Cost*BJ$3,0)+Avg_Dmd*365/BJ$3/2*Std_Cost*Inv_Cost+BJ$3*Setup</f>
        <v>27786.785679090342</v>
      </c>
      <c r="BK36" s="12">
        <f>(Sell_Price-Std_Cost)*(1-$D36)*Lost_Sale_Fact*Avg_Dmd*365+NORMSINV($D36)*SQRT(Dmd_StdDev^2*Leadtime+LT_StdDev^2*Avg_Dmd^2)*Std_Cost*Inv_Cost+IF(365/BK$3+Safety_Stock/Avg_Dmd&gt;Plan_Shelf,(365/BK$3+Safety_Stock/Avg_Dmd-Plan_Shelf)*Avg_Dmd*Std_Cost*BK$3,0)+Avg_Dmd*365/BK$3/2*Std_Cost*Inv_Cost+BK$3*Setup</f>
        <v>27877.054527716879</v>
      </c>
      <c r="BL36" s="12">
        <f>(Sell_Price-Std_Cost)*(1-$D36)*Lost_Sale_Fact*Avg_Dmd*365+NORMSINV($D36)*SQRT(Dmd_StdDev^2*Leadtime+LT_StdDev^2*Avg_Dmd^2)*Std_Cost*Inv_Cost+IF(365/BL$3+Safety_Stock/Avg_Dmd&gt;Plan_Shelf,(365/BL$3+Safety_Stock/Avg_Dmd-Plan_Shelf)*Avg_Dmd*Std_Cost*BL$3,0)+Avg_Dmd*365/BL$3/2*Std_Cost*Inv_Cost+BL$3*Setup</f>
        <v>27969.314414722528</v>
      </c>
      <c r="BM36" s="12">
        <f>(Sell_Price-Std_Cost)*(1-$D36)*Lost_Sale_Fact*Avg_Dmd*365+NORMSINV($D36)*SQRT(Dmd_StdDev^2*Leadtime+LT_StdDev^2*Avg_Dmd^2)*Std_Cost*Inv_Cost+IF(365/BM$3+Safety_Stock/Avg_Dmd&gt;Plan_Shelf,(365/BM$3+Safety_Stock/Avg_Dmd-Plan_Shelf)*Avg_Dmd*Std_Cost*BM$3,0)+Avg_Dmd*365/BM$3/2*Std_Cost*Inv_Cost+BM$3*Setup</f>
        <v>28063.467420187008</v>
      </c>
      <c r="BN36" s="12">
        <f>(Sell_Price-Std_Cost)*(1-$D36)*Lost_Sale_Fact*Avg_Dmd*365+NORMSINV($D36)*SQRT(Dmd_StdDev^2*Leadtime+LT_StdDev^2*Avg_Dmd^2)*Std_Cost*Inv_Cost+IF(365/BN$3+Safety_Stock/Avg_Dmd&gt;Plan_Shelf,(365/BN$3+Safety_Stock/Avg_Dmd-Plan_Shelf)*Avg_Dmd*Std_Cost*BN$3,0)+Avg_Dmd*365/BN$3/2*Std_Cost*Inv_Cost+BN$3*Setup</f>
        <v>28159.421941604247</v>
      </c>
      <c r="BO36" s="12">
        <f>(Sell_Price-Std_Cost)*(1-$D36)*Lost_Sale_Fact*Avg_Dmd*365+NORMSINV($D36)*SQRT(Dmd_StdDev^2*Leadtime+LT_StdDev^2*Avg_Dmd^2)*Std_Cost*Inv_Cost+IF(365/BO$3+Safety_Stock/Avg_Dmd&gt;Plan_Shelf,(365/BO$3+Safety_Stock/Avg_Dmd-Plan_Shelf)*Avg_Dmd*Std_Cost*BO$3,0)+Avg_Dmd*365/BO$3/2*Std_Cost*Inv_Cost+BO$3*Setup</f>
        <v>28257.092192500306</v>
      </c>
      <c r="BP36" s="12">
        <f>(Sell_Price-Std_Cost)*(1-$D36)*Lost_Sale_Fact*Avg_Dmd*365+NORMSINV($D36)*SQRT(Dmd_StdDev^2*Leadtime+LT_StdDev^2*Avg_Dmd^2)*Std_Cost*Inv_Cost+IF(365/BP$3+Safety_Stock/Avg_Dmd&gt;Plan_Shelf,(365/BP$3+Safety_Stock/Avg_Dmd-Plan_Shelf)*Avg_Dmd*Std_Cost*BP$3,0)+Avg_Dmd*365/BP$3/2*Std_Cost*Inv_Cost+BP$3*Setup</f>
        <v>28356.397748055861</v>
      </c>
      <c r="BQ36" s="12">
        <f>(Sell_Price-Std_Cost)*(1-$D36)*Lost_Sale_Fact*Avg_Dmd*365+NORMSINV($D36)*SQRT(Dmd_StdDev^2*Leadtime+LT_StdDev^2*Avg_Dmd^2)*Std_Cost*Inv_Cost+IF(365/BQ$3+Safety_Stock/Avg_Dmd&gt;Plan_Shelf,(365/BQ$3+Safety_Stock/Avg_Dmd-Plan_Shelf)*Avg_Dmd*Std_Cost*BQ$3,0)+Avg_Dmd*365/BQ$3/2*Std_Cost*Inv_Cost+BQ$3*Setup</f>
        <v>28457.263132671244</v>
      </c>
      <c r="BR36" s="12">
        <f>(Sell_Price-Std_Cost)*(1-$D36)*Lost_Sale_Fact*Avg_Dmd*365+NORMSINV($D36)*SQRT(Dmd_StdDev^2*Leadtime+LT_StdDev^2*Avg_Dmd^2)*Std_Cost*Inv_Cost+IF(365/BR$3+Safety_Stock/Avg_Dmd&gt;Plan_Shelf,(365/BR$3+Safety_Stock/Avg_Dmd-Plan_Shelf)*Avg_Dmd*Std_Cost*BR$3,0)+Avg_Dmd*365/BR$3/2*Std_Cost*Inv_Cost+BR$3*Setup</f>
        <v>28559.617445025557</v>
      </c>
      <c r="BS36" s="12">
        <f>(Sell_Price-Std_Cost)*(1-$D36)*Lost_Sale_Fact*Avg_Dmd*365+NORMSINV($D36)*SQRT(Dmd_StdDev^2*Leadtime+LT_StdDev^2*Avg_Dmd^2)*Std_Cost*Inv_Cost+IF(365/BS$3+Safety_Stock/Avg_Dmd&gt;Plan_Shelf,(365/BS$3+Safety_Stock/Avg_Dmd-Plan_Shelf)*Avg_Dmd*Std_Cost*BS$3,0)+Avg_Dmd*365/BS$3/2*Std_Cost*Inv_Cost+BS$3*Setup</f>
        <v>28663.394016712577</v>
      </c>
      <c r="BT36" s="12">
        <f>(Sell_Price-Std_Cost)*(1-$D36)*Lost_Sale_Fact*Avg_Dmd*365+NORMSINV($D36)*SQRT(Dmd_StdDev^2*Leadtime+LT_StdDev^2*Avg_Dmd^2)*Std_Cost*Inv_Cost+IF(365/BT$3+Safety_Stock/Avg_Dmd&gt;Plan_Shelf,(365/BT$3+Safety_Stock/Avg_Dmd-Plan_Shelf)*Avg_Dmd*Std_Cost*BT$3,0)+Avg_Dmd*365/BT$3/2*Std_Cost*Inv_Cost+BT$3*Setup</f>
        <v>28768.530100997035</v>
      </c>
      <c r="BU36" s="12">
        <f>(Sell_Price-Std_Cost)*(1-$D36)*Lost_Sale_Fact*Avg_Dmd*365+NORMSINV($D36)*SQRT(Dmd_StdDev^2*Leadtime+LT_StdDev^2*Avg_Dmd^2)*Std_Cost*Inv_Cost+IF(365/BU$3+Safety_Stock/Avg_Dmd&gt;Plan_Shelf,(365/BU$3+Safety_Stock/Avg_Dmd-Plan_Shelf)*Avg_Dmd*Std_Cost*BU$3,0)+Avg_Dmd*365/BU$3/2*Std_Cost*Inv_Cost+BU$3*Setup</f>
        <v>28874.966588635569</v>
      </c>
      <c r="BV36" s="12">
        <f>(Sell_Price-Std_Cost)*(1-$D36)*Lost_Sale_Fact*Avg_Dmd*365+NORMSINV($D36)*SQRT(Dmd_StdDev^2*Leadtime+LT_StdDev^2*Avg_Dmd^2)*Std_Cost*Inv_Cost+IF(365/BV$3+Safety_Stock/Avg_Dmd&gt;Plan_Shelf,(365/BV$3+Safety_Stock/Avg_Dmd-Plan_Shelf)*Avg_Dmd*Std_Cost*BV$3,0)+Avg_Dmd*365/BV$3/2*Std_Cost*Inv_Cost+BV$3*Setup</f>
        <v>28982.647748055861</v>
      </c>
      <c r="BW36" s="12">
        <f>(Sell_Price-Std_Cost)*(1-$D36)*Lost_Sale_Fact*Avg_Dmd*365+NORMSINV($D36)*SQRT(Dmd_StdDev^2*Leadtime+LT_StdDev^2*Avg_Dmd^2)*Std_Cost*Inv_Cost+IF(365/BW$3+Safety_Stock/Avg_Dmd&gt;Plan_Shelf,(365/BW$3+Safety_Stock/Avg_Dmd-Plan_Shelf)*Avg_Dmd*Std_Cost*BW$3,0)+Avg_Dmd*365/BW$3/2*Std_Cost*Inv_Cost+BW$3*Setup</f>
        <v>29091.52098749248</v>
      </c>
      <c r="BX36" s="12">
        <f>(Sell_Price-Std_Cost)*(1-$D36)*Lost_Sale_Fact*Avg_Dmd*365+NORMSINV($D36)*SQRT(Dmd_StdDev^2*Leadtime+LT_StdDev^2*Avg_Dmd^2)*Std_Cost*Inv_Cost+IF(365/BX$3+Safety_Stock/Avg_Dmd&gt;Plan_Shelf,(365/BX$3+Safety_Stock/Avg_Dmd-Plan_Shelf)*Avg_Dmd*Std_Cost*BX$3,0)+Avg_Dmd*365/BX$3/2*Std_Cost*Inv_Cost+BX$3*Setup</f>
        <v>29201.536636944751</v>
      </c>
      <c r="BY36" s="12">
        <f>(Sell_Price-Std_Cost)*(1-$D36)*Lost_Sale_Fact*Avg_Dmd*365+NORMSINV($D36)*SQRT(Dmd_StdDev^2*Leadtime+LT_StdDev^2*Avg_Dmd^2)*Std_Cost*Inv_Cost+IF(365/BY$3+Safety_Stock/Avg_Dmd&gt;Plan_Shelf,(365/BY$3+Safety_Stock/Avg_Dmd-Plan_Shelf)*Avg_Dmd*Std_Cost*BY$3,0)+Avg_Dmd*365/BY$3/2*Std_Cost*Inv_Cost+BY$3*Setup</f>
        <v>29312.647748055861</v>
      </c>
      <c r="BZ36" s="12">
        <f>(Sell_Price-Std_Cost)*(1-$D36)*Lost_Sale_Fact*Avg_Dmd*365+NORMSINV($D36)*SQRT(Dmd_StdDev^2*Leadtime+LT_StdDev^2*Avg_Dmd^2)*Std_Cost*Inv_Cost+IF(365/BZ$3+Safety_Stock/Avg_Dmd&gt;Plan_Shelf,(365/BZ$3+Safety_Stock/Avg_Dmd-Plan_Shelf)*Avg_Dmd*Std_Cost*BZ$3,0)+Avg_Dmd*365/BZ$3/2*Std_Cost*Inv_Cost+BZ$3*Setup</f>
        <v>29424.809910218024</v>
      </c>
      <c r="CA36" s="12">
        <f>(Sell_Price-Std_Cost)*(1-$D36)*Lost_Sale_Fact*Avg_Dmd*365+NORMSINV($D36)*SQRT(Dmd_StdDev^2*Leadtime+LT_StdDev^2*Avg_Dmd^2)*Std_Cost*Inv_Cost+IF(365/CA$3+Safety_Stock/Avg_Dmd&gt;Plan_Shelf,(365/CA$3+Safety_Stock/Avg_Dmd-Plan_Shelf)*Avg_Dmd*Std_Cost*CA$3,0)+Avg_Dmd*365/CA$3/2*Std_Cost*Inv_Cost+CA$3*Setup</f>
        <v>29537.981081389193</v>
      </c>
      <c r="CB36" s="12">
        <f>(Sell_Price-Std_Cost)*(1-$D36)*Lost_Sale_Fact*Avg_Dmd*365+NORMSINV($D36)*SQRT(Dmd_StdDev^2*Leadtime+LT_StdDev^2*Avg_Dmd^2)*Std_Cost*Inv_Cost+IF(365/CB$3+Safety_Stock/Avg_Dmd&gt;Plan_Shelf,(365/CB$3+Safety_Stock/Avg_Dmd-Plan_Shelf)*Avg_Dmd*Std_Cost*CB$3,0)+Avg_Dmd*365/CB$3/2*Std_Cost*Inv_Cost+CB$3*Setup</f>
        <v>29652.121432266387</v>
      </c>
      <c r="CC36" s="12">
        <f>(Sell_Price-Std_Cost)*(1-$D36)*Lost_Sale_Fact*Avg_Dmd*365+NORMSINV($D36)*SQRT(Dmd_StdDev^2*Leadtime+LT_StdDev^2*Avg_Dmd^2)*Std_Cost*Inv_Cost+IF(365/CC$3+Safety_Stock/Avg_Dmd&gt;Plan_Shelf,(365/CC$3+Safety_Stock/Avg_Dmd-Plan_Shelf)*Avg_Dmd*Std_Cost*CC$3,0)+Avg_Dmd*365/CC$3/2*Std_Cost*Inv_Cost+CC$3*Setup</f>
        <v>29767.193202601316</v>
      </c>
      <c r="CD36" s="12">
        <f>(Sell_Price-Std_Cost)*(1-$D36)*Lost_Sale_Fact*Avg_Dmd*365+NORMSINV($D36)*SQRT(Dmd_StdDev^2*Leadtime+LT_StdDev^2*Avg_Dmd^2)*Std_Cost*Inv_Cost+IF(365/CD$3+Safety_Stock/Avg_Dmd&gt;Plan_Shelf,(365/CD$3+Safety_Stock/Avg_Dmd-Plan_Shelf)*Avg_Dmd*Std_Cost*CD$3,0)+Avg_Dmd*365/CD$3/2*Std_Cost*Inv_Cost+CD$3*Setup</f>
        <v>29883.160568568681</v>
      </c>
      <c r="CE36" s="12">
        <f>(Sell_Price-Std_Cost)*(1-$D36)*Lost_Sale_Fact*Avg_Dmd*365+NORMSINV($D36)*SQRT(Dmd_StdDev^2*Leadtime+LT_StdDev^2*Avg_Dmd^2)*Std_Cost*Inv_Cost+IF(365/CE$3+Safety_Stock/Avg_Dmd&gt;Plan_Shelf,(365/CE$3+Safety_Stock/Avg_Dmd-Plan_Shelf)*Avg_Dmd*Std_Cost*CE$3,0)+Avg_Dmd*365/CE$3/2*Std_Cost*Inv_Cost+CE$3*Setup</f>
        <v>29999.989520207761</v>
      </c>
      <c r="CF36" s="12">
        <f>(Sell_Price-Std_Cost)*(1-$D36)*Lost_Sale_Fact*Avg_Dmd*365+NORMSINV($D36)*SQRT(Dmd_StdDev^2*Leadtime+LT_StdDev^2*Avg_Dmd^2)*Std_Cost*Inv_Cost+IF(365/CF$3+Safety_Stock/Avg_Dmd&gt;Plan_Shelf,(365/CF$3+Safety_Stock/Avg_Dmd-Plan_Shelf)*Avg_Dmd*Std_Cost*CF$3,0)+Avg_Dmd*365/CF$3/2*Std_Cost*Inv_Cost+CF$3*Setup</f>
        <v>30117.647748055861</v>
      </c>
      <c r="CG36" s="12">
        <f>(Sell_Price-Std_Cost)*(1-$D36)*Lost_Sale_Fact*Avg_Dmd*365+NORMSINV($D36)*SQRT(Dmd_StdDev^2*Leadtime+LT_StdDev^2*Avg_Dmd^2)*Std_Cost*Inv_Cost+IF(365/CG$3+Safety_Stock/Avg_Dmd&gt;Plan_Shelf,(365/CG$3+Safety_Stock/Avg_Dmd-Plan_Shelf)*Avg_Dmd*Std_Cost*CG$3,0)+Avg_Dmd*365/CG$3/2*Std_Cost*Inv_Cost+CG$3*Setup</f>
        <v>30236.104538179316</v>
      </c>
      <c r="CH36" s="12">
        <f>(Sell_Price-Std_Cost)*(1-$D36)*Lost_Sale_Fact*Avg_Dmd*365+NORMSINV($D36)*SQRT(Dmd_StdDev^2*Leadtime+LT_StdDev^2*Avg_Dmd^2)*Std_Cost*Inv_Cost+IF(365/CH$3+Safety_Stock/Avg_Dmd&gt;Plan_Shelf,(365/CH$3+Safety_Stock/Avg_Dmd-Plan_Shelf)*Avg_Dmd*Std_Cost*CH$3,0)+Avg_Dmd*365/CH$3/2*Std_Cost*Inv_Cost+CH$3*Setup</f>
        <v>30355.330674885128</v>
      </c>
      <c r="CI36" s="12">
        <f>(Sell_Price-Std_Cost)*(1-$D36)*Lost_Sale_Fact*Avg_Dmd*365+NORMSINV($D36)*SQRT(Dmd_StdDev^2*Leadtime+LT_StdDev^2*Avg_Dmd^2)*Std_Cost*Inv_Cost+IF(365/CI$3+Safety_Stock/Avg_Dmd&gt;Plan_Shelf,(365/CI$3+Safety_Stock/Avg_Dmd-Plan_Shelf)*Avg_Dmd*Std_Cost*CI$3,0)+Avg_Dmd*365/CI$3/2*Std_Cost*Inv_Cost+CI$3*Setup</f>
        <v>30475.298350465499</v>
      </c>
      <c r="CJ36" s="12">
        <f>(Sell_Price-Std_Cost)*(1-$D36)*Lost_Sale_Fact*Avg_Dmd*365+NORMSINV($D36)*SQRT(Dmd_StdDev^2*Leadtime+LT_StdDev^2*Avg_Dmd^2)*Std_Cost*Inv_Cost+IF(365/CJ$3+Safety_Stock/Avg_Dmd&gt;Plan_Shelf,(365/CJ$3+Safety_Stock/Avg_Dmd-Plan_Shelf)*Avg_Dmd*Std_Cost*CJ$3,0)+Avg_Dmd*365/CJ$3/2*Std_Cost*Inv_Cost+CJ$3*Setup</f>
        <v>30595.981081389193</v>
      </c>
      <c r="CK36" s="12">
        <f>(Sell_Price-Std_Cost)*(1-$D36)*Lost_Sale_Fact*Avg_Dmd*365+NORMSINV($D36)*SQRT(Dmd_StdDev^2*Leadtime+LT_StdDev^2*Avg_Dmd^2)*Std_Cost*Inv_Cost+IF(365/CK$3+Safety_Stock/Avg_Dmd&gt;Plan_Shelf,(365/CK$3+Safety_Stock/Avg_Dmd-Plan_Shelf)*Avg_Dmd*Std_Cost*CK$3,0)+Avg_Dmd*365/CK$3/2*Std_Cost*Inv_Cost+CK$3*Setup</f>
        <v>30717.353630408801</v>
      </c>
      <c r="CL36" s="12">
        <f>(Sell_Price-Std_Cost)*(1-$D36)*Lost_Sale_Fact*Avg_Dmd*365+NORMSINV($D36)*SQRT(Dmd_StdDev^2*Leadtime+LT_StdDev^2*Avg_Dmd^2)*Std_Cost*Inv_Cost+IF(365/CL$3+Safety_Stock/Avg_Dmd&gt;Plan_Shelf,(365/CL$3+Safety_Stock/Avg_Dmd-Plan_Shelf)*Avg_Dmd*Std_Cost*CL$3,0)+Avg_Dmd*365/CL$3/2*Std_Cost*Inv_Cost+CL$3*Setup</f>
        <v>30839.391934102372</v>
      </c>
      <c r="CM36" s="12">
        <f>(Sell_Price-Std_Cost)*(1-$D36)*Lost_Sale_Fact*Avg_Dmd*365+NORMSINV($D36)*SQRT(Dmd_StdDev^2*Leadtime+LT_StdDev^2*Avg_Dmd^2)*Std_Cost*Inv_Cost+IF(365/CM$3+Safety_Stock/Avg_Dmd&gt;Plan_Shelf,(365/CM$3+Safety_Stock/Avg_Dmd-Plan_Shelf)*Avg_Dmd*Std_Cost*CM$3,0)+Avg_Dmd*365/CM$3/2*Std_Cost*Inv_Cost+CM$3*Setup</f>
        <v>30962.073035412184</v>
      </c>
      <c r="CN36" s="12">
        <f>(Sell_Price-Std_Cost)*(1-$D36)*Lost_Sale_Fact*Avg_Dmd*365+NORMSINV($D36)*SQRT(Dmd_StdDev^2*Leadtime+LT_StdDev^2*Avg_Dmd^2)*Std_Cost*Inv_Cost+IF(365/CN$3+Safety_Stock/Avg_Dmd&gt;Plan_Shelf,(365/CN$3+Safety_Stock/Avg_Dmd-Plan_Shelf)*Avg_Dmd*Std_Cost*CN$3,0)+Avg_Dmd*365/CN$3/2*Std_Cost*Inv_Cost+CN$3*Setup</f>
        <v>31085.375020783133</v>
      </c>
      <c r="CO36" s="12">
        <f>(Sell_Price-Std_Cost)*(1-$D36)*Lost_Sale_Fact*Avg_Dmd*365+NORMSINV($D36)*SQRT(Dmd_StdDev^2*Leadtime+LT_StdDev^2*Avg_Dmd^2)*Std_Cost*Inv_Cost+IF(365/CO$3+Safety_Stock/Avg_Dmd&gt;Plan_Shelf,(365/CO$3+Safety_Stock/Avg_Dmd-Plan_Shelf)*Avg_Dmd*Std_Cost*CO$3,0)+Avg_Dmd*365/CO$3/2*Std_Cost*Inv_Cost+CO$3*Setup</f>
        <v>31209.276961539006</v>
      </c>
      <c r="CP36" s="12">
        <f>(Sell_Price-Std_Cost)*(1-$D36)*Lost_Sale_Fact*Avg_Dmd*365+NORMSINV($D36)*SQRT(Dmd_StdDev^2*Leadtime+LT_StdDev^2*Avg_Dmd^2)*Std_Cost*Inv_Cost+IF(365/CP$3+Safety_Stock/Avg_Dmd&gt;Plan_Shelf,(365/CP$3+Safety_Stock/Avg_Dmd-Plan_Shelf)*Avg_Dmd*Std_Cost*CP$3,0)+Avg_Dmd*365/CP$3/2*Std_Cost*Inv_Cost+CP$3*Setup</f>
        <v>31333.75885916697</v>
      </c>
      <c r="CQ36" s="12">
        <f>(Sell_Price-Std_Cost)*(1-$D36)*Lost_Sale_Fact*Avg_Dmd*365+NORMSINV($D36)*SQRT(Dmd_StdDev^2*Leadtime+LT_StdDev^2*Avg_Dmd^2)*Std_Cost*Inv_Cost+IF(365/CQ$3+Safety_Stock/Avg_Dmd&gt;Plan_Shelf,(365/CQ$3+Safety_Stock/Avg_Dmd-Plan_Shelf)*Avg_Dmd*Std_Cost*CQ$3,0)+Avg_Dmd*365/CQ$3/2*Std_Cost*Inv_Cost+CQ$3*Setup</f>
        <v>31458.801594209704</v>
      </c>
      <c r="CR36" s="12">
        <f>(Sell_Price-Std_Cost)*(1-$D36)*Lost_Sale_Fact*Avg_Dmd*365+NORMSINV($D36)*SQRT(Dmd_StdDev^2*Leadtime+LT_StdDev^2*Avg_Dmd^2)*Std_Cost*Inv_Cost+IF(365/CR$3+Safety_Stock/Avg_Dmd&gt;Plan_Shelf,(365/CR$3+Safety_Stock/Avg_Dmd-Plan_Shelf)*Avg_Dmd*Std_Cost*CR$3,0)+Avg_Dmd*365/CR$3/2*Std_Cost*Inv_Cost+CR$3*Setup</f>
        <v>31584.386878490644</v>
      </c>
      <c r="CS36" s="12">
        <f>(Sell_Price-Std_Cost)*(1-$D36)*Lost_Sale_Fact*Avg_Dmd*365+NORMSINV($D36)*SQRT(Dmd_StdDev^2*Leadtime+LT_StdDev^2*Avg_Dmd^2)*Std_Cost*Inv_Cost+IF(365/CS$3+Safety_Stock/Avg_Dmd&gt;Plan_Shelf,(365/CS$3+Safety_Stock/Avg_Dmd-Plan_Shelf)*Avg_Dmd*Std_Cost*CS$3,0)+Avg_Dmd*365/CS$3/2*Std_Cost*Inv_Cost+CS$3*Setup</f>
        <v>31710.497210421454</v>
      </c>
      <c r="CT36" s="12">
        <f>(Sell_Price-Std_Cost)*(1-$D36)*Lost_Sale_Fact*Avg_Dmd*365+NORMSINV($D36)*SQRT(Dmd_StdDev^2*Leadtime+LT_StdDev^2*Avg_Dmd^2)*Std_Cost*Inv_Cost+IF(365/CT$3+Safety_Stock/Avg_Dmd&gt;Plan_Shelf,(365/CT$3+Safety_Stock/Avg_Dmd-Plan_Shelf)*Avg_Dmd*Std_Cost*CT$3,0)+Avg_Dmd*365/CT$3/2*Std_Cost*Inv_Cost+CT$3*Setup</f>
        <v>31837.115833162243</v>
      </c>
      <c r="CU36" s="12">
        <f>(Sell_Price-Std_Cost)*(1-$D36)*Lost_Sale_Fact*Avg_Dmd*365+NORMSINV($D36)*SQRT(Dmd_StdDev^2*Leadtime+LT_StdDev^2*Avg_Dmd^2)*Std_Cost*Inv_Cost+IF(365/CU$3+Safety_Stock/Avg_Dmd&gt;Plan_Shelf,(365/CU$3+Safety_Stock/Avg_Dmd-Plan_Shelf)*Avg_Dmd*Std_Cost*CU$3,0)+Avg_Dmd*365/CU$3/2*Std_Cost*Inv_Cost+CU$3*Setup</f>
        <v>31964.22669542428</v>
      </c>
      <c r="CV36" s="12">
        <f>(Sell_Price-Std_Cost)*(1-$D36)*Lost_Sale_Fact*Avg_Dmd*365+NORMSINV($D36)*SQRT(Dmd_StdDev^2*Leadtime+LT_StdDev^2*Avg_Dmd^2)*Std_Cost*Inv_Cost+IF(365/CV$3+Safety_Stock/Avg_Dmd&gt;Plan_Shelf,(365/CV$3+Safety_Stock/Avg_Dmd-Plan_Shelf)*Avg_Dmd*Std_Cost*CV$3,0)+Avg_Dmd*365/CV$3/2*Std_Cost*Inv_Cost+CV$3*Setup</f>
        <v>32091.814414722528</v>
      </c>
      <c r="CW36" s="12">
        <f>(Sell_Price-Std_Cost)*(1-$D36)*Lost_Sale_Fact*Avg_Dmd*365+NORMSINV($D36)*SQRT(Dmd_StdDev^2*Leadtime+LT_StdDev^2*Avg_Dmd^2)*Std_Cost*Inv_Cost+IF(365/CW$3+Safety_Stock/Avg_Dmd&gt;Plan_Shelf,(365/CW$3+Safety_Stock/Avg_Dmd-Plan_Shelf)*Avg_Dmd*Std_Cost*CW$3,0)+Avg_Dmd*365/CW$3/2*Std_Cost*Inv_Cost+CW$3*Setup</f>
        <v>32219.864242901222</v>
      </c>
      <c r="CX36" s="12">
        <f>(Sell_Price-Std_Cost)*(1-$D36)*Lost_Sale_Fact*Avg_Dmd*365+NORMSINV($D36)*SQRT(Dmd_StdDev^2*Leadtime+LT_StdDev^2*Avg_Dmd^2)*Std_Cost*Inv_Cost+IF(365/CX$3+Safety_Stock/Avg_Dmd&gt;Plan_Shelf,(365/CX$3+Safety_Stock/Avg_Dmd-Plan_Shelf)*Avg_Dmd*Std_Cost*CX$3,0)+Avg_Dmd*365/CX$3/2*Std_Cost*Inv_Cost+CX$3*Setup</f>
        <v>32348.362033770147</v>
      </c>
      <c r="CY36" s="12">
        <f>(Sell_Price-Std_Cost)*(1-$D36)*Lost_Sale_Fact*Avg_Dmd*365+NORMSINV($D36)*SQRT(Dmd_StdDev^2*Leadtime+LT_StdDev^2*Avg_Dmd^2)*Std_Cost*Inv_Cost+IF(365/CY$3+Safety_Stock/Avg_Dmd&gt;Plan_Shelf,(365/CY$3+Safety_Stock/Avg_Dmd-Plan_Shelf)*Avg_Dmd*Std_Cost*CY$3,0)+Avg_Dmd*365/CY$3/2*Std_Cost*Inv_Cost+CY$3*Setup</f>
        <v>32477.294212702327</v>
      </c>
      <c r="CZ36" s="12">
        <f>(Sell_Price-Std_Cost)*(1-$D36)*Lost_Sale_Fact*Avg_Dmd*365+NORMSINV($D36)*SQRT(Dmd_StdDev^2*Leadtime+LT_StdDev^2*Avg_Dmd^2)*Std_Cost*Inv_Cost+IF(365/CZ$3+Safety_Stock/Avg_Dmd&gt;Plan_Shelf,(365/CZ$3+Safety_Stock/Avg_Dmd-Plan_Shelf)*Avg_Dmd*Std_Cost*CZ$3,0)+Avg_Dmd*365/CZ$3/2*Std_Cost*Inv_Cost+CZ$3*Setup</f>
        <v>32606.647748055861</v>
      </c>
      <c r="DA36" s="28">
        <f t="shared" si="0"/>
        <v>26636.972072380184</v>
      </c>
      <c r="DB36" s="43">
        <f t="shared" si="1"/>
        <v>0.96699999999999997</v>
      </c>
    </row>
    <row r="37" spans="1:106" ht="14.1" customHeight="1" x14ac:dyDescent="0.25">
      <c r="A37" s="53"/>
      <c r="B37" s="52"/>
      <c r="C37" s="52"/>
      <c r="D37" s="9">
        <v>0.96599999999999997</v>
      </c>
      <c r="E37" s="12">
        <f>(Sell_Price-Std_Cost)*(1-$D37)*Lost_Sale_Fact*Avg_Dmd*365+NORMSINV($D37)*SQRT(Dmd_StdDev^2*Leadtime+LT_StdDev^2*Avg_Dmd^2)*Std_Cost*Inv_Cost+IF(365/E$3+Safety_Stock/Avg_Dmd&gt;Plan_Shelf,(365/E$3+Safety_Stock/Avg_Dmd-Plan_Shelf)*Avg_Dmd*Std_Cost*E$3,0)+Avg_Dmd*365/E$3/2*Std_Cost*Inv_Cost+E$3*Setup</f>
        <v>1327003.9312154891</v>
      </c>
      <c r="F37" s="12">
        <f>(Sell_Price-Std_Cost)*(1-$D37)*Lost_Sale_Fact*Avg_Dmd*365+NORMSINV($D37)*SQRT(Dmd_StdDev^2*Leadtime+LT_StdDev^2*Avg_Dmd^2)*Std_Cost*Inv_Cost+IF(365/F$3+Safety_Stock/Avg_Dmd&gt;Plan_Shelf,(365/F$3+Safety_Stock/Avg_Dmd-Plan_Shelf)*Avg_Dmd*Std_Cost*F$3,0)+Avg_Dmd*365/F$3/2*Std_Cost*Inv_Cost+F$3*Setup</f>
        <v>1163850.0940494817</v>
      </c>
      <c r="G37" s="12">
        <f>(Sell_Price-Std_Cost)*(1-$D37)*Lost_Sale_Fact*Avg_Dmd*365+NORMSINV($D37)*SQRT(Dmd_StdDev^2*Leadtime+LT_StdDev^2*Avg_Dmd^2)*Std_Cost*Inv_Cost+IF(365/G$3+Safety_Stock/Avg_Dmd&gt;Plan_Shelf,(365/G$3+Safety_Stock/Avg_Dmd-Plan_Shelf)*Avg_Dmd*Std_Cost*G$3,0)+Avg_Dmd*365/G$3/2*Std_Cost*Inv_Cost+G$3*Setup</f>
        <v>1068829.5902168073</v>
      </c>
      <c r="H37" s="12">
        <f>(Sell_Price-Std_Cost)*(1-$D37)*Lost_Sale_Fact*Avg_Dmd*365+NORMSINV($D37)*SQRT(Dmd_StdDev^2*Leadtime+LT_StdDev^2*Avg_Dmd^2)*Std_Cost*Inv_Cost+IF(365/H$3+Safety_Stock/Avg_Dmd&gt;Plan_Shelf,(365/H$3+Safety_Stock/Avg_Dmd-Plan_Shelf)*Avg_Dmd*Std_Cost*H$3,0)+Avg_Dmd*365/H$3/2*Std_Cost*Inv_Cost+H$3*Setup</f>
        <v>990842.41971746646</v>
      </c>
      <c r="I37" s="12">
        <f>(Sell_Price-Std_Cost)*(1-$D37)*Lost_Sale_Fact*Avg_Dmd*365+NORMSINV($D37)*SQRT(Dmd_StdDev^2*Leadtime+LT_StdDev^2*Avg_Dmd^2)*Std_Cost*Inv_Cost+IF(365/I$3+Safety_Stock/Avg_Dmd&gt;Plan_Shelf,(365/I$3+Safety_Stock/Avg_Dmd-Plan_Shelf)*Avg_Dmd*Std_Cost*I$3,0)+Avg_Dmd*365/I$3/2*Std_Cost*Inv_Cost+I$3*Setup</f>
        <v>919668.58255145885</v>
      </c>
      <c r="J37" s="12">
        <f>(Sell_Price-Std_Cost)*(1-$D37)*Lost_Sale_Fact*Avg_Dmd*365+NORMSINV($D37)*SQRT(Dmd_StdDev^2*Leadtime+LT_StdDev^2*Avg_Dmd^2)*Std_Cost*Inv_Cost+IF(365/J$3+Safety_Stock/Avg_Dmd&gt;Plan_Shelf,(365/J$3+Safety_Stock/Avg_Dmd-Plan_Shelf)*Avg_Dmd*Std_Cost*J$3,0)+Avg_Dmd*365/J$3/2*Std_Cost*Inv_Cost+J$3*Setup</f>
        <v>851901.41205211787</v>
      </c>
      <c r="K37" s="12">
        <f>(Sell_Price-Std_Cost)*(1-$D37)*Lost_Sale_Fact*Avg_Dmd*365+NORMSINV($D37)*SQRT(Dmd_StdDev^2*Leadtime+LT_StdDev^2*Avg_Dmd^2)*Std_Cost*Inv_Cost+IF(365/K$3+Safety_Stock/Avg_Dmd&gt;Plan_Shelf,(365/K$3+Safety_Stock/Avg_Dmd-Plan_Shelf)*Avg_Dmd*Std_Cost*K$3,0)+Avg_Dmd*365/K$3/2*Std_Cost*Inv_Cost+K$3*Setup</f>
        <v>786080.90821944375</v>
      </c>
      <c r="L37" s="12">
        <f>(Sell_Price-Std_Cost)*(1-$D37)*Lost_Sale_Fact*Avg_Dmd*365+NORMSINV($D37)*SQRT(Dmd_StdDev^2*Leadtime+LT_StdDev^2*Avg_Dmd^2)*Std_Cost*Inv_Cost+IF(365/L$3+Safety_Stock/Avg_Dmd&gt;Plan_Shelf,(365/L$3+Safety_Stock/Avg_Dmd-Plan_Shelf)*Avg_Dmd*Std_Cost*L$3,0)+Avg_Dmd*365/L$3/2*Std_Cost*Inv_Cost+L$3*Setup</f>
        <v>721477.07105343614</v>
      </c>
      <c r="M37" s="12">
        <f>(Sell_Price-Std_Cost)*(1-$D37)*Lost_Sale_Fact*Avg_Dmd*365+NORMSINV($D37)*SQRT(Dmd_StdDev^2*Leadtime+LT_StdDev^2*Avg_Dmd^2)*Std_Cost*Inv_Cost+IF(365/M$3+Safety_Stock/Avg_Dmd&gt;Plan_Shelf,(365/M$3+Safety_Stock/Avg_Dmd-Plan_Shelf)*Avg_Dmd*Std_Cost*M$3,0)+Avg_Dmd*365/M$3/2*Std_Cost*Inv_Cost+M$3*Setup</f>
        <v>657684.34499853977</v>
      </c>
      <c r="N37" s="12">
        <f>(Sell_Price-Std_Cost)*(1-$D37)*Lost_Sale_Fact*Avg_Dmd*365+NORMSINV($D37)*SQRT(Dmd_StdDev^2*Leadtime+LT_StdDev^2*Avg_Dmd^2)*Std_Cost*Inv_Cost+IF(365/N$3+Safety_Stock/Avg_Dmd&gt;Plan_Shelf,(365/N$3+Safety_Stock/Avg_Dmd-Plan_Shelf)*Avg_Dmd*Std_Cost*N$3,0)+Avg_Dmd*365/N$3/2*Std_Cost*Inv_Cost+N$3*Setup</f>
        <v>594459.39672142104</v>
      </c>
      <c r="O37" s="12">
        <f>(Sell_Price-Std_Cost)*(1-$D37)*Lost_Sale_Fact*Avg_Dmd*365+NORMSINV($D37)*SQRT(Dmd_StdDev^2*Leadtime+LT_StdDev^2*Avg_Dmd^2)*Std_Cost*Inv_Cost+IF(365/O$3+Safety_Stock/Avg_Dmd&gt;Plan_Shelf,(365/O$3+Safety_Stock/Avg_Dmd-Plan_Shelf)*Avg_Dmd*Std_Cost*O$3,0)+Avg_Dmd*365/O$3/2*Std_Cost*Inv_Cost+O$3*Setup</f>
        <v>531647.37773723167</v>
      </c>
      <c r="P37" s="12">
        <f>(Sell_Price-Std_Cost)*(1-$D37)*Lost_Sale_Fact*Avg_Dmd*365+NORMSINV($D37)*SQRT(Dmd_StdDev^2*Leadtime+LT_StdDev^2*Avg_Dmd^2)*Std_Cost*Inv_Cost+IF(365/P$3+Safety_Stock/Avg_Dmd&gt;Plan_Shelf,(365/P$3+Safety_Stock/Avg_Dmd-Plan_Shelf)*Avg_Dmd*Std_Cost*P$3,0)+Avg_Dmd*365/P$3/2*Std_Cost*Inv_Cost+P$3*Setup</f>
        <v>469145.05572273943</v>
      </c>
      <c r="Q37" s="12">
        <f>(Sell_Price-Std_Cost)*(1-$D37)*Lost_Sale_Fact*Avg_Dmd*365+NORMSINV($D37)*SQRT(Dmd_StdDev^2*Leadtime+LT_StdDev^2*Avg_Dmd^2)*Std_Cost*Inv_Cost+IF(365/Q$3+Safety_Stock/Avg_Dmd&gt;Plan_Shelf,(365/Q$3+Safety_Stock/Avg_Dmd-Plan_Shelf)*Avg_Dmd*Std_Cost*Q$3,0)+Avg_Dmd*365/Q$3/2*Std_Cost*Inv_Cost+Q$3*Setup</f>
        <v>406880.96214647545</v>
      </c>
      <c r="R37" s="12">
        <f>(Sell_Price-Std_Cost)*(1-$D37)*Lost_Sale_Fact*Avg_Dmd*365+NORMSINV($D37)*SQRT(Dmd_StdDev^2*Leadtime+LT_StdDev^2*Avg_Dmd^2)*Std_Cost*Inv_Cost+IF(365/R$3+Safety_Stock/Avg_Dmd&gt;Plan_Shelf,(365/R$3+Safety_Stock/Avg_Dmd-Plan_Shelf)*Avg_Dmd*Std_Cost*R$3,0)+Avg_Dmd*365/R$3/2*Std_Cost*Inv_Cost+R$3*Setup</f>
        <v>344804.04805739102</v>
      </c>
      <c r="S37" s="12">
        <f>(Sell_Price-Std_Cost)*(1-$D37)*Lost_Sale_Fact*Avg_Dmd*365+NORMSINV($D37)*SQRT(Dmd_StdDev^2*Leadtime+LT_StdDev^2*Avg_Dmd^2)*Std_Cost*Inv_Cost+IF(365/S$3+Safety_Stock/Avg_Dmd&gt;Plan_Shelf,(365/S$3+Safety_Stock/Avg_Dmd-Plan_Shelf)*Avg_Dmd*Std_Cost*S$3,0)+Avg_Dmd*365/S$3/2*Std_Cost*Inv_Cost+S$3*Setup</f>
        <v>282876.87755804998</v>
      </c>
      <c r="T37" s="12">
        <f>(Sell_Price-Std_Cost)*(1-$D37)*Lost_Sale_Fact*Avg_Dmd*365+NORMSINV($D37)*SQRT(Dmd_StdDev^2*Leadtime+LT_StdDev^2*Avg_Dmd^2)*Std_Cost*Inv_Cost+IF(365/T$3+Safety_Stock/Avg_Dmd&gt;Plan_Shelf,(365/T$3+Safety_Stock/Avg_Dmd-Plan_Shelf)*Avg_Dmd*Std_Cost*T$3,0)+Avg_Dmd*365/T$3/2*Std_Cost*Inv_Cost+T$3*Setup</f>
        <v>221071.37372537566</v>
      </c>
      <c r="U37" s="12">
        <f>(Sell_Price-Std_Cost)*(1-$D37)*Lost_Sale_Fact*Avg_Dmd*365+NORMSINV($D37)*SQRT(Dmd_StdDev^2*Leadtime+LT_StdDev^2*Avg_Dmd^2)*Std_Cost*Inv_Cost+IF(365/U$3+Safety_Stock/Avg_Dmd&gt;Plan_Shelf,(365/U$3+Safety_Stock/Avg_Dmd-Plan_Shelf)*Avg_Dmd*Std_Cost*U$3,0)+Avg_Dmd*365/U$3/2*Std_Cost*Inv_Cost+U$3*Setup</f>
        <v>159366.06597113269</v>
      </c>
      <c r="V37" s="12">
        <f>(Sell_Price-Std_Cost)*(1-$D37)*Lost_Sale_Fact*Avg_Dmd*365+NORMSINV($D37)*SQRT(Dmd_StdDev^2*Leadtime+LT_StdDev^2*Avg_Dmd^2)*Std_Cost*Inv_Cost+IF(365/V$3+Safety_Stock/Avg_Dmd&gt;Plan_Shelf,(365/V$3+Safety_Stock/Avg_Dmd-Plan_Shelf)*Avg_Dmd*Std_Cost*V$3,0)+Avg_Dmd*365/V$3/2*Std_Cost*Inv_Cost+V$3*Setup</f>
        <v>97744.254948916117</v>
      </c>
      <c r="W37" s="12">
        <f>(Sell_Price-Std_Cost)*(1-$D37)*Lost_Sale_Fact*Avg_Dmd*365+NORMSINV($D37)*SQRT(Dmd_StdDev^2*Leadtime+LT_StdDev^2*Avg_Dmd^2)*Std_Cost*Inv_Cost+IF(365/W$3+Safety_Stock/Avg_Dmd&gt;Plan_Shelf,(365/W$3+Safety_Stock/Avg_Dmd-Plan_Shelf)*Avg_Dmd*Std_Cost*W$3,0)+Avg_Dmd*365/W$3/2*Std_Cost*Inv_Cost+W$3*Setup</f>
        <v>36192.756964194996</v>
      </c>
      <c r="X37" s="12">
        <f>(Sell_Price-Std_Cost)*(1-$D37)*Lost_Sale_Fact*Avg_Dmd*365+NORMSINV($D37)*SQRT(Dmd_StdDev^2*Leadtime+LT_StdDev^2*Avg_Dmd^2)*Std_Cost*Inv_Cost+IF(365/X$3+Safety_Stock/Avg_Dmd&gt;Plan_Shelf,(365/X$3+Safety_Stock/Avg_Dmd-Plan_Shelf)*Avg_Dmd*Std_Cost*X$3,0)+Avg_Dmd*365/X$3/2*Std_Cost*Inv_Cost+X$3*Setup</f>
        <v>28777.768381496702</v>
      </c>
      <c r="Y37" s="12">
        <f>(Sell_Price-Std_Cost)*(1-$D37)*Lost_Sale_Fact*Avg_Dmd*365+NORMSINV($D37)*SQRT(Dmd_StdDev^2*Leadtime+LT_StdDev^2*Avg_Dmd^2)*Std_Cost*Inv_Cost+IF(365/Y$3+Safety_Stock/Avg_Dmd&gt;Plan_Shelf,(365/Y$3+Safety_Stock/Avg_Dmd-Plan_Shelf)*Avg_Dmd*Std_Cost*Y$3,0)+Avg_Dmd*365/Y$3/2*Std_Cost*Inv_Cost+Y$3*Setup</f>
        <v>28441.101714830031</v>
      </c>
      <c r="Z37" s="12">
        <f>(Sell_Price-Std_Cost)*(1-$D37)*Lost_Sale_Fact*Avg_Dmd*365+NORMSINV($D37)*SQRT(Dmd_StdDev^2*Leadtime+LT_StdDev^2*Avg_Dmd^2)*Std_Cost*Inv_Cost+IF(365/Z$3+Safety_Stock/Avg_Dmd&gt;Plan_Shelf,(365/Z$3+Safety_Stock/Avg_Dmd-Plan_Shelf)*Avg_Dmd*Std_Cost*Z$3,0)+Avg_Dmd*365/Z$3/2*Std_Cost*Inv_Cost+Z$3*Setup</f>
        <v>28148.67747240579</v>
      </c>
      <c r="AA37" s="12">
        <f>(Sell_Price-Std_Cost)*(1-$D37)*Lost_Sale_Fact*Avg_Dmd*365+NORMSINV($D37)*SQRT(Dmd_StdDev^2*Leadtime+LT_StdDev^2*Avg_Dmd^2)*Std_Cost*Inv_Cost+IF(365/AA$3+Safety_Stock/Avg_Dmd&gt;Plan_Shelf,(365/AA$3+Safety_Stock/Avg_Dmd-Plan_Shelf)*Avg_Dmd*Std_Cost*AA$3,0)+Avg_Dmd*365/AA$3/2*Std_Cost*Inv_Cost+AA$3*Setup</f>
        <v>27894.72490323583</v>
      </c>
      <c r="AB37" s="12">
        <f>(Sell_Price-Std_Cost)*(1-$D37)*Lost_Sale_Fact*Avg_Dmd*365+NORMSINV($D37)*SQRT(Dmd_StdDev^2*Leadtime+LT_StdDev^2*Avg_Dmd^2)*Std_Cost*Inv_Cost+IF(365/AB$3+Safety_Stock/Avg_Dmd&gt;Plan_Shelf,(365/AB$3+Safety_Stock/Avg_Dmd-Plan_Shelf)*Avg_Dmd*Std_Cost*AB$3,0)+Avg_Dmd*365/AB$3/2*Std_Cost*Inv_Cost+AB$3*Setup</f>
        <v>27674.435048163366</v>
      </c>
      <c r="AC37" s="12">
        <f>(Sell_Price-Std_Cost)*(1-$D37)*Lost_Sale_Fact*Avg_Dmd*365+NORMSINV($D37)*SQRT(Dmd_StdDev^2*Leadtime+LT_StdDev^2*Avg_Dmd^2)*Std_Cost*Inv_Cost+IF(365/AC$3+Safety_Stock/Avg_Dmd&gt;Plan_Shelf,(365/AC$3+Safety_Stock/Avg_Dmd-Plan_Shelf)*Avg_Dmd*Std_Cost*AC$3,0)+Avg_Dmd*365/AC$3/2*Std_Cost*Inv_Cost+AC$3*Setup</f>
        <v>27483.768381496699</v>
      </c>
      <c r="AD37" s="12">
        <f>(Sell_Price-Std_Cost)*(1-$D37)*Lost_Sale_Fact*Avg_Dmd*365+NORMSINV($D37)*SQRT(Dmd_StdDev^2*Leadtime+LT_StdDev^2*Avg_Dmd^2)*Std_Cost*Inv_Cost+IF(365/AD$3+Safety_Stock/Avg_Dmd&gt;Plan_Shelf,(365/AD$3+Safety_Stock/Avg_Dmd-Plan_Shelf)*Avg_Dmd*Std_Cost*AD$3,0)+Avg_Dmd*365/AD$3/2*Std_Cost*Inv_Cost+AD$3*Setup</f>
        <v>27319.306843035163</v>
      </c>
      <c r="AE37" s="12">
        <f>(Sell_Price-Std_Cost)*(1-$D37)*Lost_Sale_Fact*Avg_Dmd*365+NORMSINV($D37)*SQRT(Dmd_StdDev^2*Leadtime+LT_StdDev^2*Avg_Dmd^2)*Std_Cost*Inv_Cost+IF(365/AE$3+Safety_Stock/Avg_Dmd&gt;Plan_Shelf,(365/AE$3+Safety_Stock/Avg_Dmd-Plan_Shelf)*Avg_Dmd*Std_Cost*AE$3,0)+Avg_Dmd*365/AE$3/2*Std_Cost*Inv_Cost+AE$3*Setup</f>
        <v>27178.138751867071</v>
      </c>
      <c r="AF37" s="12">
        <f>(Sell_Price-Std_Cost)*(1-$D37)*Lost_Sale_Fact*Avg_Dmd*365+NORMSINV($D37)*SQRT(Dmd_StdDev^2*Leadtime+LT_StdDev^2*Avg_Dmd^2)*Std_Cost*Inv_Cost+IF(365/AF$3+Safety_Stock/Avg_Dmd&gt;Plan_Shelf,(365/AF$3+Safety_Stock/Avg_Dmd-Plan_Shelf)*Avg_Dmd*Std_Cost*AF$3,0)+Avg_Dmd*365/AF$3/2*Std_Cost*Inv_Cost+AF$3*Setup</f>
        <v>27057.768381496702</v>
      </c>
      <c r="AG37" s="12">
        <f>(Sell_Price-Std_Cost)*(1-$D37)*Lost_Sale_Fact*Avg_Dmd*365+NORMSINV($D37)*SQRT(Dmd_StdDev^2*Leadtime+LT_StdDev^2*Avg_Dmd^2)*Std_Cost*Inv_Cost+IF(365/AG$3+Safety_Stock/Avg_Dmd&gt;Plan_Shelf,(365/AG$3+Safety_Stock/Avg_Dmd-Plan_Shelf)*Avg_Dmd*Std_Cost*AG$3,0)+Avg_Dmd*365/AG$3/2*Std_Cost*Inv_Cost+AG$3*Setup</f>
        <v>26956.044243565666</v>
      </c>
      <c r="AH37" s="12">
        <f>(Sell_Price-Std_Cost)*(1-$D37)*Lost_Sale_Fact*Avg_Dmd*365+NORMSINV($D37)*SQRT(Dmd_StdDev^2*Leadtime+LT_StdDev^2*Avg_Dmd^2)*Std_Cost*Inv_Cost+IF(365/AH$3+Safety_Stock/Avg_Dmd&gt;Plan_Shelf,(365/AH$3+Safety_Stock/Avg_Dmd-Plan_Shelf)*Avg_Dmd*Std_Cost*AH$3,0)+Avg_Dmd*365/AH$3/2*Std_Cost*Inv_Cost+AH$3*Setup</f>
        <v>26871.101714830034</v>
      </c>
      <c r="AI37" s="12">
        <f>(Sell_Price-Std_Cost)*(1-$D37)*Lost_Sale_Fact*Avg_Dmd*365+NORMSINV($D37)*SQRT(Dmd_StdDev^2*Leadtime+LT_StdDev^2*Avg_Dmd^2)*Std_Cost*Inv_Cost+IF(365/AI$3+Safety_Stock/Avg_Dmd&gt;Plan_Shelf,(365/AI$3+Safety_Stock/Avg_Dmd-Plan_Shelf)*Avg_Dmd*Std_Cost*AI$3,0)+Avg_Dmd*365/AI$3/2*Std_Cost*Inv_Cost+AI$3*Setup</f>
        <v>26801.316768593475</v>
      </c>
      <c r="AJ37" s="12">
        <f>(Sell_Price-Std_Cost)*(1-$D37)*Lost_Sale_Fact*Avg_Dmd*365+NORMSINV($D37)*SQRT(Dmd_StdDev^2*Leadtime+LT_StdDev^2*Avg_Dmd^2)*Std_Cost*Inv_Cost+IF(365/AJ$3+Safety_Stock/Avg_Dmd&gt;Plan_Shelf,(365/AJ$3+Safety_Stock/Avg_Dmd-Plan_Shelf)*Avg_Dmd*Std_Cost*AJ$3,0)+Avg_Dmd*365/AJ$3/2*Std_Cost*Inv_Cost+AJ$3*Setup</f>
        <v>26745.268381496702</v>
      </c>
      <c r="AK37" s="12">
        <f>(Sell_Price-Std_Cost)*(1-$D37)*Lost_Sale_Fact*Avg_Dmd*365+NORMSINV($D37)*SQRT(Dmd_StdDev^2*Leadtime+LT_StdDev^2*Avg_Dmd^2)*Std_Cost*Inv_Cost+IF(365/AK$3+Safety_Stock/Avg_Dmd&gt;Plan_Shelf,(365/AK$3+Safety_Stock/Avg_Dmd-Plan_Shelf)*Avg_Dmd*Std_Cost*AK$3,0)+Avg_Dmd*365/AK$3/2*Std_Cost*Inv_Cost+AK$3*Setup</f>
        <v>26701.707775436094</v>
      </c>
      <c r="AL37" s="12">
        <f>(Sell_Price-Std_Cost)*(1-$D37)*Lost_Sale_Fact*Avg_Dmd*365+NORMSINV($D37)*SQRT(Dmd_StdDev^2*Leadtime+LT_StdDev^2*Avg_Dmd^2)*Std_Cost*Inv_Cost+IF(365/AL$3+Safety_Stock/Avg_Dmd&gt;Plan_Shelf,(365/AL$3+Safety_Stock/Avg_Dmd-Plan_Shelf)*Avg_Dmd*Std_Cost*AL$3,0)+Avg_Dmd*365/AL$3/2*Std_Cost*Inv_Cost+AL$3*Setup</f>
        <v>26669.533087379052</v>
      </c>
      <c r="AM37" s="12">
        <f>(Sell_Price-Std_Cost)*(1-$D37)*Lost_Sale_Fact*Avg_Dmd*365+NORMSINV($D37)*SQRT(Dmd_StdDev^2*Leadtime+LT_StdDev^2*Avg_Dmd^2)*Std_Cost*Inv_Cost+IF(365/AM$3+Safety_Stock/Avg_Dmd&gt;Plan_Shelf,(365/AM$3+Safety_Stock/Avg_Dmd-Plan_Shelf)*Avg_Dmd*Std_Cost*AM$3,0)+Avg_Dmd*365/AM$3/2*Std_Cost*Inv_Cost+AM$3*Setup</f>
        <v>26647.768381496702</v>
      </c>
      <c r="AN37" s="12">
        <f>(Sell_Price-Std_Cost)*(1-$D37)*Lost_Sale_Fact*Avg_Dmd*365+NORMSINV($D37)*SQRT(Dmd_StdDev^2*Leadtime+LT_StdDev^2*Avg_Dmd^2)*Std_Cost*Inv_Cost+IF(365/AN$3+Safety_Stock/Avg_Dmd&gt;Plan_Shelf,(365/AN$3+Safety_Stock/Avg_Dmd-Plan_Shelf)*Avg_Dmd*Std_Cost*AN$3,0)+Avg_Dmd*365/AN$3/2*Std_Cost*Inv_Cost+AN$3*Setup</f>
        <v>26635.546159274476</v>
      </c>
      <c r="AO37" s="12">
        <f>(Sell_Price-Std_Cost)*(1-$D37)*Lost_Sale_Fact*Avg_Dmd*365+NORMSINV($D37)*SQRT(Dmd_StdDev^2*Leadtime+LT_StdDev^2*Avg_Dmd^2)*Std_Cost*Inv_Cost+IF(365/AO$3+Safety_Stock/Avg_Dmd&gt;Plan_Shelf,(365/AO$3+Safety_Stock/Avg_Dmd-Plan_Shelf)*Avg_Dmd*Std_Cost*AO$3,0)+Avg_Dmd*365/AO$3/2*Std_Cost*Inv_Cost+AO$3*Setup</f>
        <v>26632.092705821025</v>
      </c>
      <c r="AP37" s="12">
        <f>(Sell_Price-Std_Cost)*(1-$D37)*Lost_Sale_Fact*Avg_Dmd*365+NORMSINV($D37)*SQRT(Dmd_StdDev^2*Leadtime+LT_StdDev^2*Avg_Dmd^2)*Std_Cost*Inv_Cost+IF(365/AP$3+Safety_Stock/Avg_Dmd&gt;Plan_Shelf,(365/AP$3+Safety_Stock/Avg_Dmd-Plan_Shelf)*Avg_Dmd*Std_Cost*AP$3,0)+Avg_Dmd*365/AP$3/2*Std_Cost*Inv_Cost+AP$3*Setup</f>
        <v>26636.715749917752</v>
      </c>
      <c r="AQ37" s="12">
        <f>(Sell_Price-Std_Cost)*(1-$D37)*Lost_Sale_Fact*Avg_Dmd*365+NORMSINV($D37)*SQRT(Dmd_StdDev^2*Leadtime+LT_StdDev^2*Avg_Dmd^2)*Std_Cost*Inv_Cost+IF(365/AQ$3+Safety_Stock/Avg_Dmd&gt;Plan_Shelf,(365/AQ$3+Safety_Stock/Avg_Dmd-Plan_Shelf)*Avg_Dmd*Std_Cost*AQ$3,0)+Avg_Dmd*365/AQ$3/2*Std_Cost*Inv_Cost+AQ$3*Setup</f>
        <v>26648.794022522343</v>
      </c>
      <c r="AR37" s="12">
        <f>(Sell_Price-Std_Cost)*(1-$D37)*Lost_Sale_Fact*Avg_Dmd*365+NORMSINV($D37)*SQRT(Dmd_StdDev^2*Leadtime+LT_StdDev^2*Avg_Dmd^2)*Std_Cost*Inv_Cost+IF(365/AR$3+Safety_Stock/Avg_Dmd&gt;Plan_Shelf,(365/AR$3+Safety_Stock/Avg_Dmd-Plan_Shelf)*Avg_Dmd*Std_Cost*AR$3,0)+Avg_Dmd*365/AR$3/2*Std_Cost*Inv_Cost+AR$3*Setup</f>
        <v>26667.768381496702</v>
      </c>
      <c r="AS37" s="12">
        <f>(Sell_Price-Std_Cost)*(1-$D37)*Lost_Sale_Fact*Avg_Dmd*365+NORMSINV($D37)*SQRT(Dmd_StdDev^2*Leadtime+LT_StdDev^2*Avg_Dmd^2)*Std_Cost*Inv_Cost+IF(365/AS$3+Safety_Stock/Avg_Dmd&gt;Plan_Shelf,(365/AS$3+Safety_Stock/Avg_Dmd-Plan_Shelf)*Avg_Dmd*Std_Cost*AS$3,0)+Avg_Dmd*365/AS$3/2*Std_Cost*Inv_Cost+AS$3*Setup</f>
        <v>26693.134235155238</v>
      </c>
      <c r="AT37" s="12">
        <f>(Sell_Price-Std_Cost)*(1-$D37)*Lost_Sale_Fact*Avg_Dmd*365+NORMSINV($D37)*SQRT(Dmd_StdDev^2*Leadtime+LT_StdDev^2*Avg_Dmd^2)*Std_Cost*Inv_Cost+IF(365/AT$3+Safety_Stock/Avg_Dmd&gt;Plan_Shelf,(365/AT$3+Safety_Stock/Avg_Dmd-Plan_Shelf)*Avg_Dmd*Std_Cost*AT$3,0)+Avg_Dmd*365/AT$3/2*Std_Cost*Inv_Cost+AT$3*Setup</f>
        <v>26724.435048163366</v>
      </c>
      <c r="AU37" s="12">
        <f>(Sell_Price-Std_Cost)*(1-$D37)*Lost_Sale_Fact*Avg_Dmd*365+NORMSINV($D37)*SQRT(Dmd_StdDev^2*Leadtime+LT_StdDev^2*Avg_Dmd^2)*Std_Cost*Inv_Cost+IF(365/AU$3+Safety_Stock/Avg_Dmd&gt;Plan_Shelf,(365/AU$3+Safety_Stock/Avg_Dmd-Plan_Shelf)*Avg_Dmd*Std_Cost*AU$3,0)+Avg_Dmd*365/AU$3/2*Std_Cost*Inv_Cost+AU$3*Setup</f>
        <v>26761.256753589725</v>
      </c>
      <c r="AV37" s="12">
        <f>(Sell_Price-Std_Cost)*(1-$D37)*Lost_Sale_Fact*Avg_Dmd*365+NORMSINV($D37)*SQRT(Dmd_StdDev^2*Leadtime+LT_StdDev^2*Avg_Dmd^2)*Std_Cost*Inv_Cost+IF(365/AV$3+Safety_Stock/Avg_Dmd&gt;Plan_Shelf,(365/AV$3+Safety_Stock/Avg_Dmd-Plan_Shelf)*Avg_Dmd*Std_Cost*AV$3,0)+Avg_Dmd*365/AV$3/2*Std_Cost*Inv_Cost+AV$3*Setup</f>
        <v>26803.222926951246</v>
      </c>
      <c r="AW37" s="12">
        <f>(Sell_Price-Std_Cost)*(1-$D37)*Lost_Sale_Fact*Avg_Dmd*365+NORMSINV($D37)*SQRT(Dmd_StdDev^2*Leadtime+LT_StdDev^2*Avg_Dmd^2)*Std_Cost*Inv_Cost+IF(365/AW$3+Safety_Stock/Avg_Dmd&gt;Plan_Shelf,(365/AW$3+Safety_Stock/Avg_Dmd-Plan_Shelf)*Avg_Dmd*Std_Cost*AW$3,0)+Avg_Dmd*365/AW$3/2*Std_Cost*Inv_Cost+AW$3*Setup</f>
        <v>26849.990603718921</v>
      </c>
      <c r="AX37" s="12">
        <f>(Sell_Price-Std_Cost)*(1-$D37)*Lost_Sale_Fact*Avg_Dmd*365+NORMSINV($D37)*SQRT(Dmd_StdDev^2*Leadtime+LT_StdDev^2*Avg_Dmd^2)*Std_Cost*Inv_Cost+IF(365/AX$3+Safety_Stock/Avg_Dmd&gt;Plan_Shelf,(365/AX$3+Safety_Stock/Avg_Dmd-Plan_Shelf)*Avg_Dmd*Std_Cost*AX$3,0)+Avg_Dmd*365/AX$3/2*Std_Cost*Inv_Cost+AX$3*Setup</f>
        <v>26901.246642366266</v>
      </c>
      <c r="AY37" s="12">
        <f>(Sell_Price-Std_Cost)*(1-$D37)*Lost_Sale_Fact*Avg_Dmd*365+NORMSINV($D37)*SQRT(Dmd_StdDev^2*Leadtime+LT_StdDev^2*Avg_Dmd^2)*Std_Cost*Inv_Cost+IF(365/AY$3+Safety_Stock/Avg_Dmd&gt;Plan_Shelf,(365/AY$3+Safety_Stock/Avg_Dmd-Plan_Shelf)*Avg_Dmd*Std_Cost*AY$3,0)+Avg_Dmd*365/AY$3/2*Std_Cost*Inv_Cost+AY$3*Setup</f>
        <v>26956.704551709467</v>
      </c>
      <c r="AZ37" s="12">
        <f>(Sell_Price-Std_Cost)*(1-$D37)*Lost_Sale_Fact*Avg_Dmd*365+NORMSINV($D37)*SQRT(Dmd_StdDev^2*Leadtime+LT_StdDev^2*Avg_Dmd^2)*Std_Cost*Inv_Cost+IF(365/AZ$3+Safety_Stock/Avg_Dmd&gt;Plan_Shelf,(365/AZ$3+Safety_Stock/Avg_Dmd-Plan_Shelf)*Avg_Dmd*Std_Cost*AZ$3,0)+Avg_Dmd*365/AZ$3/2*Std_Cost*Inv_Cost+AZ$3*Setup</f>
        <v>27016.101714830034</v>
      </c>
      <c r="BA37" s="12">
        <f>(Sell_Price-Std_Cost)*(1-$D37)*Lost_Sale_Fact*Avg_Dmd*365+NORMSINV($D37)*SQRT(Dmd_StdDev^2*Leadtime+LT_StdDev^2*Avg_Dmd^2)*Std_Cost*Inv_Cost+IF(365/BA$3+Safety_Stock/Avg_Dmd&gt;Plan_Shelf,(365/BA$3+Safety_Stock/Avg_Dmd-Plan_Shelf)*Avg_Dmd*Std_Cost*BA$3,0)+Avg_Dmd*365/BA$3/2*Std_Cost*Inv_Cost+BA$3*Setup</f>
        <v>27079.196952925271</v>
      </c>
      <c r="BB37" s="12">
        <f>(Sell_Price-Std_Cost)*(1-$D37)*Lost_Sale_Fact*Avg_Dmd*365+NORMSINV($D37)*SQRT(Dmd_StdDev^2*Leadtime+LT_StdDev^2*Avg_Dmd^2)*Std_Cost*Inv_Cost+IF(365/BB$3+Safety_Stock/Avg_Dmd&gt;Plan_Shelf,(365/BB$3+Safety_Stock/Avg_Dmd-Plan_Shelf)*Avg_Dmd*Std_Cost*BB$3,0)+Avg_Dmd*365/BB$3/2*Std_Cost*Inv_Cost+BB$3*Setup</f>
        <v>27145.768381496699</v>
      </c>
      <c r="BC37" s="12">
        <f>(Sell_Price-Std_Cost)*(1-$D37)*Lost_Sale_Fact*Avg_Dmd*365+NORMSINV($D37)*SQRT(Dmd_StdDev^2*Leadtime+LT_StdDev^2*Avg_Dmd^2)*Std_Cost*Inv_Cost+IF(365/BC$3+Safety_Stock/Avg_Dmd&gt;Plan_Shelf,(365/BC$3+Safety_Stock/Avg_Dmd-Plan_Shelf)*Avg_Dmd*Std_Cost*BC$3,0)+Avg_Dmd*365/BC$3/2*Std_Cost*Inv_Cost+BC$3*Setup</f>
        <v>27215.611518751601</v>
      </c>
      <c r="BD37" s="12">
        <f>(Sell_Price-Std_Cost)*(1-$D37)*Lost_Sale_Fact*Avg_Dmd*365+NORMSINV($D37)*SQRT(Dmd_StdDev^2*Leadtime+LT_StdDev^2*Avg_Dmd^2)*Std_Cost*Inv_Cost+IF(365/BD$3+Safety_Stock/Avg_Dmd&gt;Plan_Shelf,(365/BD$3+Safety_Stock/Avg_Dmd-Plan_Shelf)*Avg_Dmd*Std_Cost*BD$3,0)+Avg_Dmd*365/BD$3/2*Std_Cost*Inv_Cost+BD$3*Setup</f>
        <v>27288.537612265929</v>
      </c>
      <c r="BE37" s="12">
        <f>(Sell_Price-Std_Cost)*(1-$D37)*Lost_Sale_Fact*Avg_Dmd*365+NORMSINV($D37)*SQRT(Dmd_StdDev^2*Leadtime+LT_StdDev^2*Avg_Dmd^2)*Std_Cost*Inv_Cost+IF(365/BE$3+Safety_Stock/Avg_Dmd&gt;Plan_Shelf,(365/BE$3+Safety_Stock/Avg_Dmd-Plan_Shelf)*Avg_Dmd*Std_Cost*BE$3,0)+Avg_Dmd*365/BE$3/2*Std_Cost*Inv_Cost+BE$3*Setup</f>
        <v>27364.372155081604</v>
      </c>
      <c r="BF37" s="12">
        <f>(Sell_Price-Std_Cost)*(1-$D37)*Lost_Sale_Fact*Avg_Dmd*365+NORMSINV($D37)*SQRT(Dmd_StdDev^2*Leadtime+LT_StdDev^2*Avg_Dmd^2)*Std_Cost*Inv_Cost+IF(365/BF$3+Safety_Stock/Avg_Dmd&gt;Plan_Shelf,(365/BF$3+Safety_Stock/Avg_Dmd-Plan_Shelf)*Avg_Dmd*Std_Cost*BF$3,0)+Avg_Dmd*365/BF$3/2*Std_Cost*Inv_Cost+BF$3*Setup</f>
        <v>27442.953566681885</v>
      </c>
      <c r="BG37" s="12">
        <f>(Sell_Price-Std_Cost)*(1-$D37)*Lost_Sale_Fact*Avg_Dmd*365+NORMSINV($D37)*SQRT(Dmd_StdDev^2*Leadtime+LT_StdDev^2*Avg_Dmd^2)*Std_Cost*Inv_Cost+IF(365/BG$3+Safety_Stock/Avg_Dmd&gt;Plan_Shelf,(365/BG$3+Safety_Stock/Avg_Dmd-Plan_Shelf)*Avg_Dmd*Std_Cost*BG$3,0)+Avg_Dmd*365/BG$3/2*Std_Cost*Inv_Cost+BG$3*Setup</f>
        <v>27524.132017860335</v>
      </c>
      <c r="BH37" s="12">
        <f>(Sell_Price-Std_Cost)*(1-$D37)*Lost_Sale_Fact*Avg_Dmd*365+NORMSINV($D37)*SQRT(Dmd_StdDev^2*Leadtime+LT_StdDev^2*Avg_Dmd^2)*Std_Cost*Inv_Cost+IF(365/BH$3+Safety_Stock/Avg_Dmd&gt;Plan_Shelf,(365/BH$3+Safety_Stock/Avg_Dmd-Plan_Shelf)*Avg_Dmd*Std_Cost*BH$3,0)+Avg_Dmd*365/BH$3/2*Std_Cost*Inv_Cost+BH$3*Setup</f>
        <v>27607.768381496702</v>
      </c>
      <c r="BI37" s="12">
        <f>(Sell_Price-Std_Cost)*(1-$D37)*Lost_Sale_Fact*Avg_Dmd*365+NORMSINV($D37)*SQRT(Dmd_StdDev^2*Leadtime+LT_StdDev^2*Avg_Dmd^2)*Std_Cost*Inv_Cost+IF(365/BI$3+Safety_Stock/Avg_Dmd&gt;Plan_Shelf,(365/BI$3+Safety_Stock/Avg_Dmd-Plan_Shelf)*Avg_Dmd*Std_Cost*BI$3,0)+Avg_Dmd*365/BI$3/2*Std_Cost*Inv_Cost+BI$3*Setup</f>
        <v>27693.733293777401</v>
      </c>
      <c r="BJ37" s="12">
        <f>(Sell_Price-Std_Cost)*(1-$D37)*Lost_Sale_Fact*Avg_Dmd*365+NORMSINV($D37)*SQRT(Dmd_StdDev^2*Leadtime+LT_StdDev^2*Avg_Dmd^2)*Std_Cost*Inv_Cost+IF(365/BJ$3+Safety_Stock/Avg_Dmd&gt;Plan_Shelf,(365/BJ$3+Safety_Stock/Avg_Dmd-Plan_Shelf)*Avg_Dmd*Std_Cost*BJ$3,0)+Avg_Dmd*365/BJ$3/2*Std_Cost*Inv_Cost+BJ$3*Setup</f>
        <v>27781.906312531184</v>
      </c>
      <c r="BK37" s="12">
        <f>(Sell_Price-Std_Cost)*(1-$D37)*Lost_Sale_Fact*Avg_Dmd*365+NORMSINV($D37)*SQRT(Dmd_StdDev^2*Leadtime+LT_StdDev^2*Avg_Dmd^2)*Std_Cost*Inv_Cost+IF(365/BK$3+Safety_Stock/Avg_Dmd&gt;Plan_Shelf,(365/BK$3+Safety_Stock/Avg_Dmd-Plan_Shelf)*Avg_Dmd*Std_Cost*BK$3,0)+Avg_Dmd*365/BK$3/2*Std_Cost*Inv_Cost+BK$3*Setup</f>
        <v>27872.175161157717</v>
      </c>
      <c r="BL37" s="12">
        <f>(Sell_Price-Std_Cost)*(1-$D37)*Lost_Sale_Fact*Avg_Dmd*365+NORMSINV($D37)*SQRT(Dmd_StdDev^2*Leadtime+LT_StdDev^2*Avg_Dmd^2)*Std_Cost*Inv_Cost+IF(365/BL$3+Safety_Stock/Avg_Dmd&gt;Plan_Shelf,(365/BL$3+Safety_Stock/Avg_Dmd-Plan_Shelf)*Avg_Dmd*Std_Cost*BL$3,0)+Avg_Dmd*365/BL$3/2*Std_Cost*Inv_Cost+BL$3*Setup</f>
        <v>27964.435048163366</v>
      </c>
      <c r="BM37" s="12">
        <f>(Sell_Price-Std_Cost)*(1-$D37)*Lost_Sale_Fact*Avg_Dmd*365+NORMSINV($D37)*SQRT(Dmd_StdDev^2*Leadtime+LT_StdDev^2*Avg_Dmd^2)*Std_Cost*Inv_Cost+IF(365/BM$3+Safety_Stock/Avg_Dmd&gt;Plan_Shelf,(365/BM$3+Safety_Stock/Avg_Dmd-Plan_Shelf)*Avg_Dmd*Std_Cost*BM$3,0)+Avg_Dmd*365/BM$3/2*Std_Cost*Inv_Cost+BM$3*Setup</f>
        <v>28058.588053627849</v>
      </c>
      <c r="BN37" s="12">
        <f>(Sell_Price-Std_Cost)*(1-$D37)*Lost_Sale_Fact*Avg_Dmd*365+NORMSINV($D37)*SQRT(Dmd_StdDev^2*Leadtime+LT_StdDev^2*Avg_Dmd^2)*Std_Cost*Inv_Cost+IF(365/BN$3+Safety_Stock/Avg_Dmd&gt;Plan_Shelf,(365/BN$3+Safety_Stock/Avg_Dmd-Plan_Shelf)*Avg_Dmd*Std_Cost*BN$3,0)+Avg_Dmd*365/BN$3/2*Std_Cost*Inv_Cost+BN$3*Setup</f>
        <v>28154.542575045089</v>
      </c>
      <c r="BO37" s="12">
        <f>(Sell_Price-Std_Cost)*(1-$D37)*Lost_Sale_Fact*Avg_Dmd*365+NORMSINV($D37)*SQRT(Dmd_StdDev^2*Leadtime+LT_StdDev^2*Avg_Dmd^2)*Std_Cost*Inv_Cost+IF(365/BO$3+Safety_Stock/Avg_Dmd&gt;Plan_Shelf,(365/BO$3+Safety_Stock/Avg_Dmd-Plan_Shelf)*Avg_Dmd*Std_Cost*BO$3,0)+Avg_Dmd*365/BO$3/2*Std_Cost*Inv_Cost+BO$3*Setup</f>
        <v>28252.212825941144</v>
      </c>
      <c r="BP37" s="12">
        <f>(Sell_Price-Std_Cost)*(1-$D37)*Lost_Sale_Fact*Avg_Dmd*365+NORMSINV($D37)*SQRT(Dmd_StdDev^2*Leadtime+LT_StdDev^2*Avg_Dmd^2)*Std_Cost*Inv_Cost+IF(365/BP$3+Safety_Stock/Avg_Dmd&gt;Plan_Shelf,(365/BP$3+Safety_Stock/Avg_Dmd-Plan_Shelf)*Avg_Dmd*Std_Cost*BP$3,0)+Avg_Dmd*365/BP$3/2*Std_Cost*Inv_Cost+BP$3*Setup</f>
        <v>28351.518381496702</v>
      </c>
      <c r="BQ37" s="12">
        <f>(Sell_Price-Std_Cost)*(1-$D37)*Lost_Sale_Fact*Avg_Dmd*365+NORMSINV($D37)*SQRT(Dmd_StdDev^2*Leadtime+LT_StdDev^2*Avg_Dmd^2)*Std_Cost*Inv_Cost+IF(365/BQ$3+Safety_Stock/Avg_Dmd&gt;Plan_Shelf,(365/BQ$3+Safety_Stock/Avg_Dmd-Plan_Shelf)*Avg_Dmd*Std_Cost*BQ$3,0)+Avg_Dmd*365/BQ$3/2*Std_Cost*Inv_Cost+BQ$3*Setup</f>
        <v>28452.383766112085</v>
      </c>
      <c r="BR37" s="12">
        <f>(Sell_Price-Std_Cost)*(1-$D37)*Lost_Sale_Fact*Avg_Dmd*365+NORMSINV($D37)*SQRT(Dmd_StdDev^2*Leadtime+LT_StdDev^2*Avg_Dmd^2)*Std_Cost*Inv_Cost+IF(365/BR$3+Safety_Stock/Avg_Dmd&gt;Plan_Shelf,(365/BR$3+Safety_Stock/Avg_Dmd-Plan_Shelf)*Avg_Dmd*Std_Cost*BR$3,0)+Avg_Dmd*365/BR$3/2*Std_Cost*Inv_Cost+BR$3*Setup</f>
        <v>28554.738078466398</v>
      </c>
      <c r="BS37" s="12">
        <f>(Sell_Price-Std_Cost)*(1-$D37)*Lost_Sale_Fact*Avg_Dmd*365+NORMSINV($D37)*SQRT(Dmd_StdDev^2*Leadtime+LT_StdDev^2*Avg_Dmd^2)*Std_Cost*Inv_Cost+IF(365/BS$3+Safety_Stock/Avg_Dmd&gt;Plan_Shelf,(365/BS$3+Safety_Stock/Avg_Dmd-Plan_Shelf)*Avg_Dmd*Std_Cost*BS$3,0)+Avg_Dmd*365/BS$3/2*Std_Cost*Inv_Cost+BS$3*Setup</f>
        <v>28658.514650153418</v>
      </c>
      <c r="BT37" s="12">
        <f>(Sell_Price-Std_Cost)*(1-$D37)*Lost_Sale_Fact*Avg_Dmd*365+NORMSINV($D37)*SQRT(Dmd_StdDev^2*Leadtime+LT_StdDev^2*Avg_Dmd^2)*Std_Cost*Inv_Cost+IF(365/BT$3+Safety_Stock/Avg_Dmd&gt;Plan_Shelf,(365/BT$3+Safety_Stock/Avg_Dmd-Plan_Shelf)*Avg_Dmd*Std_Cost*BT$3,0)+Avg_Dmd*365/BT$3/2*Std_Cost*Inv_Cost+BT$3*Setup</f>
        <v>28763.650734437877</v>
      </c>
      <c r="BU37" s="12">
        <f>(Sell_Price-Std_Cost)*(1-$D37)*Lost_Sale_Fact*Avg_Dmd*365+NORMSINV($D37)*SQRT(Dmd_StdDev^2*Leadtime+LT_StdDev^2*Avg_Dmd^2)*Std_Cost*Inv_Cost+IF(365/BU$3+Safety_Stock/Avg_Dmd&gt;Plan_Shelf,(365/BU$3+Safety_Stock/Avg_Dmd-Plan_Shelf)*Avg_Dmd*Std_Cost*BU$3,0)+Avg_Dmd*365/BU$3/2*Std_Cost*Inv_Cost+BU$3*Setup</f>
        <v>28870.08722207641</v>
      </c>
      <c r="BV37" s="12">
        <f>(Sell_Price-Std_Cost)*(1-$D37)*Lost_Sale_Fact*Avg_Dmd*365+NORMSINV($D37)*SQRT(Dmd_StdDev^2*Leadtime+LT_StdDev^2*Avg_Dmd^2)*Std_Cost*Inv_Cost+IF(365/BV$3+Safety_Stock/Avg_Dmd&gt;Plan_Shelf,(365/BV$3+Safety_Stock/Avg_Dmd-Plan_Shelf)*Avg_Dmd*Std_Cost*BV$3,0)+Avg_Dmd*365/BV$3/2*Std_Cost*Inv_Cost+BV$3*Setup</f>
        <v>28977.768381496702</v>
      </c>
      <c r="BW37" s="12">
        <f>(Sell_Price-Std_Cost)*(1-$D37)*Lost_Sale_Fact*Avg_Dmd*365+NORMSINV($D37)*SQRT(Dmd_StdDev^2*Leadtime+LT_StdDev^2*Avg_Dmd^2)*Std_Cost*Inv_Cost+IF(365/BW$3+Safety_Stock/Avg_Dmd&gt;Plan_Shelf,(365/BW$3+Safety_Stock/Avg_Dmd-Plan_Shelf)*Avg_Dmd*Std_Cost*BW$3,0)+Avg_Dmd*365/BW$3/2*Std_Cost*Inv_Cost+BW$3*Setup</f>
        <v>29086.641620933318</v>
      </c>
      <c r="BX37" s="12">
        <f>(Sell_Price-Std_Cost)*(1-$D37)*Lost_Sale_Fact*Avg_Dmd*365+NORMSINV($D37)*SQRT(Dmd_StdDev^2*Leadtime+LT_StdDev^2*Avg_Dmd^2)*Std_Cost*Inv_Cost+IF(365/BX$3+Safety_Stock/Avg_Dmd&gt;Plan_Shelf,(365/BX$3+Safety_Stock/Avg_Dmd-Plan_Shelf)*Avg_Dmd*Std_Cost*BX$3,0)+Avg_Dmd*365/BX$3/2*Std_Cost*Inv_Cost+BX$3*Setup</f>
        <v>29196.657270385589</v>
      </c>
      <c r="BY37" s="12">
        <f>(Sell_Price-Std_Cost)*(1-$D37)*Lost_Sale_Fact*Avg_Dmd*365+NORMSINV($D37)*SQRT(Dmd_StdDev^2*Leadtime+LT_StdDev^2*Avg_Dmd^2)*Std_Cost*Inv_Cost+IF(365/BY$3+Safety_Stock/Avg_Dmd&gt;Plan_Shelf,(365/BY$3+Safety_Stock/Avg_Dmd-Plan_Shelf)*Avg_Dmd*Std_Cost*BY$3,0)+Avg_Dmd*365/BY$3/2*Std_Cost*Inv_Cost+BY$3*Setup</f>
        <v>29307.768381496702</v>
      </c>
      <c r="BZ37" s="12">
        <f>(Sell_Price-Std_Cost)*(1-$D37)*Lost_Sale_Fact*Avg_Dmd*365+NORMSINV($D37)*SQRT(Dmd_StdDev^2*Leadtime+LT_StdDev^2*Avg_Dmd^2)*Std_Cost*Inv_Cost+IF(365/BZ$3+Safety_Stock/Avg_Dmd&gt;Plan_Shelf,(365/BZ$3+Safety_Stock/Avg_Dmd-Plan_Shelf)*Avg_Dmd*Std_Cost*BZ$3,0)+Avg_Dmd*365/BZ$3/2*Std_Cost*Inv_Cost+BZ$3*Setup</f>
        <v>29419.930543658862</v>
      </c>
      <c r="CA37" s="12">
        <f>(Sell_Price-Std_Cost)*(1-$D37)*Lost_Sale_Fact*Avg_Dmd*365+NORMSINV($D37)*SQRT(Dmd_StdDev^2*Leadtime+LT_StdDev^2*Avg_Dmd^2)*Std_Cost*Inv_Cost+IF(365/CA$3+Safety_Stock/Avg_Dmd&gt;Plan_Shelf,(365/CA$3+Safety_Stock/Avg_Dmd-Plan_Shelf)*Avg_Dmd*Std_Cost*CA$3,0)+Avg_Dmd*365/CA$3/2*Std_Cost*Inv_Cost+CA$3*Setup</f>
        <v>29533.101714830034</v>
      </c>
      <c r="CB37" s="12">
        <f>(Sell_Price-Std_Cost)*(1-$D37)*Lost_Sale_Fact*Avg_Dmd*365+NORMSINV($D37)*SQRT(Dmd_StdDev^2*Leadtime+LT_StdDev^2*Avg_Dmd^2)*Std_Cost*Inv_Cost+IF(365/CB$3+Safety_Stock/Avg_Dmd&gt;Plan_Shelf,(365/CB$3+Safety_Stock/Avg_Dmd-Plan_Shelf)*Avg_Dmd*Std_Cost*CB$3,0)+Avg_Dmd*365/CB$3/2*Std_Cost*Inv_Cost+CB$3*Setup</f>
        <v>29647.242065707225</v>
      </c>
      <c r="CC37" s="12">
        <f>(Sell_Price-Std_Cost)*(1-$D37)*Lost_Sale_Fact*Avg_Dmd*365+NORMSINV($D37)*SQRT(Dmd_StdDev^2*Leadtime+LT_StdDev^2*Avg_Dmd^2)*Std_Cost*Inv_Cost+IF(365/CC$3+Safety_Stock/Avg_Dmd&gt;Plan_Shelf,(365/CC$3+Safety_Stock/Avg_Dmd-Plan_Shelf)*Avg_Dmd*Std_Cost*CC$3,0)+Avg_Dmd*365/CC$3/2*Std_Cost*Inv_Cost+CC$3*Setup</f>
        <v>29762.313836042154</v>
      </c>
      <c r="CD37" s="12">
        <f>(Sell_Price-Std_Cost)*(1-$D37)*Lost_Sale_Fact*Avg_Dmd*365+NORMSINV($D37)*SQRT(Dmd_StdDev^2*Leadtime+LT_StdDev^2*Avg_Dmd^2)*Std_Cost*Inv_Cost+IF(365/CD$3+Safety_Stock/Avg_Dmd&gt;Plan_Shelf,(365/CD$3+Safety_Stock/Avg_Dmd-Plan_Shelf)*Avg_Dmd*Std_Cost*CD$3,0)+Avg_Dmd*365/CD$3/2*Std_Cost*Inv_Cost+CD$3*Setup</f>
        <v>29878.281202009523</v>
      </c>
      <c r="CE37" s="12">
        <f>(Sell_Price-Std_Cost)*(1-$D37)*Lost_Sale_Fact*Avg_Dmd*365+NORMSINV($D37)*SQRT(Dmd_StdDev^2*Leadtime+LT_StdDev^2*Avg_Dmd^2)*Std_Cost*Inv_Cost+IF(365/CE$3+Safety_Stock/Avg_Dmd&gt;Plan_Shelf,(365/CE$3+Safety_Stock/Avg_Dmd-Plan_Shelf)*Avg_Dmd*Std_Cost*CE$3,0)+Avg_Dmd*365/CE$3/2*Std_Cost*Inv_Cost+CE$3*Setup</f>
        <v>29995.110153648598</v>
      </c>
      <c r="CF37" s="12">
        <f>(Sell_Price-Std_Cost)*(1-$D37)*Lost_Sale_Fact*Avg_Dmd*365+NORMSINV($D37)*SQRT(Dmd_StdDev^2*Leadtime+LT_StdDev^2*Avg_Dmd^2)*Std_Cost*Inv_Cost+IF(365/CF$3+Safety_Stock/Avg_Dmd&gt;Plan_Shelf,(365/CF$3+Safety_Stock/Avg_Dmd-Plan_Shelf)*Avg_Dmd*Std_Cost*CF$3,0)+Avg_Dmd*365/CF$3/2*Std_Cost*Inv_Cost+CF$3*Setup</f>
        <v>30112.768381496702</v>
      </c>
      <c r="CG37" s="12">
        <f>(Sell_Price-Std_Cost)*(1-$D37)*Lost_Sale_Fact*Avg_Dmd*365+NORMSINV($D37)*SQRT(Dmd_StdDev^2*Leadtime+LT_StdDev^2*Avg_Dmd^2)*Std_Cost*Inv_Cost+IF(365/CG$3+Safety_Stock/Avg_Dmd&gt;Plan_Shelf,(365/CG$3+Safety_Stock/Avg_Dmd-Plan_Shelf)*Avg_Dmd*Std_Cost*CG$3,0)+Avg_Dmd*365/CG$3/2*Std_Cost*Inv_Cost+CG$3*Setup</f>
        <v>30231.225171620157</v>
      </c>
      <c r="CH37" s="12">
        <f>(Sell_Price-Std_Cost)*(1-$D37)*Lost_Sale_Fact*Avg_Dmd*365+NORMSINV($D37)*SQRT(Dmd_StdDev^2*Leadtime+LT_StdDev^2*Avg_Dmd^2)*Std_Cost*Inv_Cost+IF(365/CH$3+Safety_Stock/Avg_Dmd&gt;Plan_Shelf,(365/CH$3+Safety_Stock/Avg_Dmd-Plan_Shelf)*Avg_Dmd*Std_Cost*CH$3,0)+Avg_Dmd*365/CH$3/2*Std_Cost*Inv_Cost+CH$3*Setup</f>
        <v>30350.45130832597</v>
      </c>
      <c r="CI37" s="12">
        <f>(Sell_Price-Std_Cost)*(1-$D37)*Lost_Sale_Fact*Avg_Dmd*365+NORMSINV($D37)*SQRT(Dmd_StdDev^2*Leadtime+LT_StdDev^2*Avg_Dmd^2)*Std_Cost*Inv_Cost+IF(365/CI$3+Safety_Stock/Avg_Dmd&gt;Plan_Shelf,(365/CI$3+Safety_Stock/Avg_Dmd-Plan_Shelf)*Avg_Dmd*Std_Cost*CI$3,0)+Avg_Dmd*365/CI$3/2*Std_Cost*Inv_Cost+CI$3*Setup</f>
        <v>30470.41898390634</v>
      </c>
      <c r="CJ37" s="12">
        <f>(Sell_Price-Std_Cost)*(1-$D37)*Lost_Sale_Fact*Avg_Dmd*365+NORMSINV($D37)*SQRT(Dmd_StdDev^2*Leadtime+LT_StdDev^2*Avg_Dmd^2)*Std_Cost*Inv_Cost+IF(365/CJ$3+Safety_Stock/Avg_Dmd&gt;Plan_Shelf,(365/CJ$3+Safety_Stock/Avg_Dmd-Plan_Shelf)*Avg_Dmd*Std_Cost*CJ$3,0)+Avg_Dmd*365/CJ$3/2*Std_Cost*Inv_Cost+CJ$3*Setup</f>
        <v>30591.101714830034</v>
      </c>
      <c r="CK37" s="12">
        <f>(Sell_Price-Std_Cost)*(1-$D37)*Lost_Sale_Fact*Avg_Dmd*365+NORMSINV($D37)*SQRT(Dmd_StdDev^2*Leadtime+LT_StdDev^2*Avg_Dmd^2)*Std_Cost*Inv_Cost+IF(365/CK$3+Safety_Stock/Avg_Dmd&gt;Plan_Shelf,(365/CK$3+Safety_Stock/Avg_Dmd-Plan_Shelf)*Avg_Dmd*Std_Cost*CK$3,0)+Avg_Dmd*365/CK$3/2*Std_Cost*Inv_Cost+CK$3*Setup</f>
        <v>30712.474263849643</v>
      </c>
      <c r="CL37" s="12">
        <f>(Sell_Price-Std_Cost)*(1-$D37)*Lost_Sale_Fact*Avg_Dmd*365+NORMSINV($D37)*SQRT(Dmd_StdDev^2*Leadtime+LT_StdDev^2*Avg_Dmd^2)*Std_Cost*Inv_Cost+IF(365/CL$3+Safety_Stock/Avg_Dmd&gt;Plan_Shelf,(365/CL$3+Safety_Stock/Avg_Dmd-Plan_Shelf)*Avg_Dmd*Std_Cost*CL$3,0)+Avg_Dmd*365/CL$3/2*Std_Cost*Inv_Cost+CL$3*Setup</f>
        <v>30834.512567543214</v>
      </c>
      <c r="CM37" s="12">
        <f>(Sell_Price-Std_Cost)*(1-$D37)*Lost_Sale_Fact*Avg_Dmd*365+NORMSINV($D37)*SQRT(Dmd_StdDev^2*Leadtime+LT_StdDev^2*Avg_Dmd^2)*Std_Cost*Inv_Cost+IF(365/CM$3+Safety_Stock/Avg_Dmd&gt;Plan_Shelf,(365/CM$3+Safety_Stock/Avg_Dmd-Plan_Shelf)*Avg_Dmd*Std_Cost*CM$3,0)+Avg_Dmd*365/CM$3/2*Std_Cost*Inv_Cost+CM$3*Setup</f>
        <v>30957.193668853022</v>
      </c>
      <c r="CN37" s="12">
        <f>(Sell_Price-Std_Cost)*(1-$D37)*Lost_Sale_Fact*Avg_Dmd*365+NORMSINV($D37)*SQRT(Dmd_StdDev^2*Leadtime+LT_StdDev^2*Avg_Dmd^2)*Std_Cost*Inv_Cost+IF(365/CN$3+Safety_Stock/Avg_Dmd&gt;Plan_Shelf,(365/CN$3+Safety_Stock/Avg_Dmd-Plan_Shelf)*Avg_Dmd*Std_Cost*CN$3,0)+Avg_Dmd*365/CN$3/2*Std_Cost*Inv_Cost+CN$3*Setup</f>
        <v>31080.495654223974</v>
      </c>
      <c r="CO37" s="12">
        <f>(Sell_Price-Std_Cost)*(1-$D37)*Lost_Sale_Fact*Avg_Dmd*365+NORMSINV($D37)*SQRT(Dmd_StdDev^2*Leadtime+LT_StdDev^2*Avg_Dmd^2)*Std_Cost*Inv_Cost+IF(365/CO$3+Safety_Stock/Avg_Dmd&gt;Plan_Shelf,(365/CO$3+Safety_Stock/Avg_Dmd-Plan_Shelf)*Avg_Dmd*Std_Cost*CO$3,0)+Avg_Dmd*365/CO$3/2*Std_Cost*Inv_Cost+CO$3*Setup</f>
        <v>31204.397594979848</v>
      </c>
      <c r="CP37" s="12">
        <f>(Sell_Price-Std_Cost)*(1-$D37)*Lost_Sale_Fact*Avg_Dmd*365+NORMSINV($D37)*SQRT(Dmd_StdDev^2*Leadtime+LT_StdDev^2*Avg_Dmd^2)*Std_Cost*Inv_Cost+IF(365/CP$3+Safety_Stock/Avg_Dmd&gt;Plan_Shelf,(365/CP$3+Safety_Stock/Avg_Dmd-Plan_Shelf)*Avg_Dmd*Std_Cost*CP$3,0)+Avg_Dmd*365/CP$3/2*Std_Cost*Inv_Cost+CP$3*Setup</f>
        <v>31328.879492607812</v>
      </c>
      <c r="CQ37" s="12">
        <f>(Sell_Price-Std_Cost)*(1-$D37)*Lost_Sale_Fact*Avg_Dmd*365+NORMSINV($D37)*SQRT(Dmd_StdDev^2*Leadtime+LT_StdDev^2*Avg_Dmd^2)*Std_Cost*Inv_Cost+IF(365/CQ$3+Safety_Stock/Avg_Dmd&gt;Plan_Shelf,(365/CQ$3+Safety_Stock/Avg_Dmd-Plan_Shelf)*Avg_Dmd*Std_Cost*CQ$3,0)+Avg_Dmd*365/CQ$3/2*Std_Cost*Inv_Cost+CQ$3*Setup</f>
        <v>31453.922227650546</v>
      </c>
      <c r="CR37" s="12">
        <f>(Sell_Price-Std_Cost)*(1-$D37)*Lost_Sale_Fact*Avg_Dmd*365+NORMSINV($D37)*SQRT(Dmd_StdDev^2*Leadtime+LT_StdDev^2*Avg_Dmd^2)*Std_Cost*Inv_Cost+IF(365/CR$3+Safety_Stock/Avg_Dmd&gt;Plan_Shelf,(365/CR$3+Safety_Stock/Avg_Dmd-Plan_Shelf)*Avg_Dmd*Std_Cost*CR$3,0)+Avg_Dmd*365/CR$3/2*Std_Cost*Inv_Cost+CR$3*Setup</f>
        <v>31579.507511931482</v>
      </c>
      <c r="CS37" s="12">
        <f>(Sell_Price-Std_Cost)*(1-$D37)*Lost_Sale_Fact*Avg_Dmd*365+NORMSINV($D37)*SQRT(Dmd_StdDev^2*Leadtime+LT_StdDev^2*Avg_Dmd^2)*Std_Cost*Inv_Cost+IF(365/CS$3+Safety_Stock/Avg_Dmd&gt;Plan_Shelf,(365/CS$3+Safety_Stock/Avg_Dmd-Plan_Shelf)*Avg_Dmd*Std_Cost*CS$3,0)+Avg_Dmd*365/CS$3/2*Std_Cost*Inv_Cost+CS$3*Setup</f>
        <v>31705.617843862292</v>
      </c>
      <c r="CT37" s="12">
        <f>(Sell_Price-Std_Cost)*(1-$D37)*Lost_Sale_Fact*Avg_Dmd*365+NORMSINV($D37)*SQRT(Dmd_StdDev^2*Leadtime+LT_StdDev^2*Avg_Dmd^2)*Std_Cost*Inv_Cost+IF(365/CT$3+Safety_Stock/Avg_Dmd&gt;Plan_Shelf,(365/CT$3+Safety_Stock/Avg_Dmd-Plan_Shelf)*Avg_Dmd*Std_Cost*CT$3,0)+Avg_Dmd*365/CT$3/2*Std_Cost*Inv_Cost+CT$3*Setup</f>
        <v>31832.236466603084</v>
      </c>
      <c r="CU37" s="12">
        <f>(Sell_Price-Std_Cost)*(1-$D37)*Lost_Sale_Fact*Avg_Dmd*365+NORMSINV($D37)*SQRT(Dmd_StdDev^2*Leadtime+LT_StdDev^2*Avg_Dmd^2)*Std_Cost*Inv_Cost+IF(365/CU$3+Safety_Stock/Avg_Dmd&gt;Plan_Shelf,(365/CU$3+Safety_Stock/Avg_Dmd-Plan_Shelf)*Avg_Dmd*Std_Cost*CU$3,0)+Avg_Dmd*365/CU$3/2*Std_Cost*Inv_Cost+CU$3*Setup</f>
        <v>31959.347328865122</v>
      </c>
      <c r="CV37" s="12">
        <f>(Sell_Price-Std_Cost)*(1-$D37)*Lost_Sale_Fact*Avg_Dmd*365+NORMSINV($D37)*SQRT(Dmd_StdDev^2*Leadtime+LT_StdDev^2*Avg_Dmd^2)*Std_Cost*Inv_Cost+IF(365/CV$3+Safety_Stock/Avg_Dmd&gt;Plan_Shelf,(365/CV$3+Safety_Stock/Avg_Dmd-Plan_Shelf)*Avg_Dmd*Std_Cost*CV$3,0)+Avg_Dmd*365/CV$3/2*Std_Cost*Inv_Cost+CV$3*Setup</f>
        <v>32086.935048163366</v>
      </c>
      <c r="CW37" s="12">
        <f>(Sell_Price-Std_Cost)*(1-$D37)*Lost_Sale_Fact*Avg_Dmd*365+NORMSINV($D37)*SQRT(Dmd_StdDev^2*Leadtime+LT_StdDev^2*Avg_Dmd^2)*Std_Cost*Inv_Cost+IF(365/CW$3+Safety_Stock/Avg_Dmd&gt;Plan_Shelf,(365/CW$3+Safety_Stock/Avg_Dmd-Plan_Shelf)*Avg_Dmd*Std_Cost*CW$3,0)+Avg_Dmd*365/CW$3/2*Std_Cost*Inv_Cost+CW$3*Setup</f>
        <v>32214.98487634206</v>
      </c>
      <c r="CX37" s="12">
        <f>(Sell_Price-Std_Cost)*(1-$D37)*Lost_Sale_Fact*Avg_Dmd*365+NORMSINV($D37)*SQRT(Dmd_StdDev^2*Leadtime+LT_StdDev^2*Avg_Dmd^2)*Std_Cost*Inv_Cost+IF(365/CX$3+Safety_Stock/Avg_Dmd&gt;Plan_Shelf,(365/CX$3+Safety_Stock/Avg_Dmd-Plan_Shelf)*Avg_Dmd*Std_Cost*CX$3,0)+Avg_Dmd*365/CX$3/2*Std_Cost*Inv_Cost+CX$3*Setup</f>
        <v>32343.482667210985</v>
      </c>
      <c r="CY37" s="12">
        <f>(Sell_Price-Std_Cost)*(1-$D37)*Lost_Sale_Fact*Avg_Dmd*365+NORMSINV($D37)*SQRT(Dmd_StdDev^2*Leadtime+LT_StdDev^2*Avg_Dmd^2)*Std_Cost*Inv_Cost+IF(365/CY$3+Safety_Stock/Avg_Dmd&gt;Plan_Shelf,(365/CY$3+Safety_Stock/Avg_Dmd-Plan_Shelf)*Avg_Dmd*Std_Cost*CY$3,0)+Avg_Dmd*365/CY$3/2*Std_Cost*Inv_Cost+CY$3*Setup</f>
        <v>32472.414846143165</v>
      </c>
      <c r="CZ37" s="12">
        <f>(Sell_Price-Std_Cost)*(1-$D37)*Lost_Sale_Fact*Avg_Dmd*365+NORMSINV($D37)*SQRT(Dmd_StdDev^2*Leadtime+LT_StdDev^2*Avg_Dmd^2)*Std_Cost*Inv_Cost+IF(365/CZ$3+Safety_Stock/Avg_Dmd&gt;Plan_Shelf,(365/CZ$3+Safety_Stock/Avg_Dmd-Plan_Shelf)*Avg_Dmd*Std_Cost*CZ$3,0)+Avg_Dmd*365/CZ$3/2*Std_Cost*Inv_Cost+CZ$3*Setup</f>
        <v>32601.768381496699</v>
      </c>
      <c r="DA37" s="28">
        <f t="shared" si="0"/>
        <v>26632.092705821025</v>
      </c>
      <c r="DB37" s="43">
        <f t="shared" si="1"/>
        <v>0.96599999999999997</v>
      </c>
    </row>
    <row r="38" spans="1:106" ht="14.1" customHeight="1" x14ac:dyDescent="0.25">
      <c r="A38" s="53"/>
      <c r="B38" s="52"/>
      <c r="C38" s="52"/>
      <c r="D38" s="9">
        <v>0.96499999999999997</v>
      </c>
      <c r="E38" s="12">
        <f>(Sell_Price-Std_Cost)*(1-$D38)*Lost_Sale_Fact*Avg_Dmd*365+NORMSINV($D38)*SQRT(Dmd_StdDev^2*Leadtime+LT_StdDev^2*Avg_Dmd^2)*Std_Cost*Inv_Cost+IF(365/E$3+Safety_Stock/Avg_Dmd&gt;Plan_Shelf,(365/E$3+Safety_Stock/Avg_Dmd-Plan_Shelf)*Avg_Dmd*Std_Cost*E$3,0)+Avg_Dmd*365/E$3/2*Std_Cost*Inv_Cost+E$3*Setup</f>
        <v>1327001.2623624636</v>
      </c>
      <c r="F38" s="12">
        <f>(Sell_Price-Std_Cost)*(1-$D38)*Lost_Sale_Fact*Avg_Dmd*365+NORMSINV($D38)*SQRT(Dmd_StdDev^2*Leadtime+LT_StdDev^2*Avg_Dmd^2)*Std_Cost*Inv_Cost+IF(365/F$3+Safety_Stock/Avg_Dmd&gt;Plan_Shelf,(365/F$3+Safety_Stock/Avg_Dmd-Plan_Shelf)*Avg_Dmd*Std_Cost*F$3,0)+Avg_Dmd*365/F$3/2*Std_Cost*Inv_Cost+F$3*Setup</f>
        <v>1163847.425196456</v>
      </c>
      <c r="G38" s="12">
        <f>(Sell_Price-Std_Cost)*(1-$D38)*Lost_Sale_Fact*Avg_Dmd*365+NORMSINV($D38)*SQRT(Dmd_StdDev^2*Leadtime+LT_StdDev^2*Avg_Dmd^2)*Std_Cost*Inv_Cost+IF(365/G$3+Safety_Stock/Avg_Dmd&gt;Plan_Shelf,(365/G$3+Safety_Stock/Avg_Dmd-Plan_Shelf)*Avg_Dmd*Std_Cost*G$3,0)+Avg_Dmd*365/G$3/2*Std_Cost*Inv_Cost+G$3*Setup</f>
        <v>1068826.9213637819</v>
      </c>
      <c r="H38" s="12">
        <f>(Sell_Price-Std_Cost)*(1-$D38)*Lost_Sale_Fact*Avg_Dmd*365+NORMSINV($D38)*SQRT(Dmd_StdDev^2*Leadtime+LT_StdDev^2*Avg_Dmd^2)*Std_Cost*Inv_Cost+IF(365/H$3+Safety_Stock/Avg_Dmd&gt;Plan_Shelf,(365/H$3+Safety_Stock/Avg_Dmd-Plan_Shelf)*Avg_Dmd*Std_Cost*H$3,0)+Avg_Dmd*365/H$3/2*Std_Cost*Inv_Cost+H$3*Setup</f>
        <v>990839.75086444104</v>
      </c>
      <c r="I38" s="12">
        <f>(Sell_Price-Std_Cost)*(1-$D38)*Lost_Sale_Fact*Avg_Dmd*365+NORMSINV($D38)*SQRT(Dmd_StdDev^2*Leadtime+LT_StdDev^2*Avg_Dmd^2)*Std_Cost*Inv_Cost+IF(365/I$3+Safety_Stock/Avg_Dmd&gt;Plan_Shelf,(365/I$3+Safety_Stock/Avg_Dmd-Plan_Shelf)*Avg_Dmd*Std_Cost*I$3,0)+Avg_Dmd*365/I$3/2*Std_Cost*Inv_Cost+I$3*Setup</f>
        <v>919665.91369843343</v>
      </c>
      <c r="J38" s="12">
        <f>(Sell_Price-Std_Cost)*(1-$D38)*Lost_Sale_Fact*Avg_Dmd*365+NORMSINV($D38)*SQRT(Dmd_StdDev^2*Leadtime+LT_StdDev^2*Avg_Dmd^2)*Std_Cost*Inv_Cost+IF(365/J$3+Safety_Stock/Avg_Dmd&gt;Plan_Shelf,(365/J$3+Safety_Stock/Avg_Dmd-Plan_Shelf)*Avg_Dmd*Std_Cost*J$3,0)+Avg_Dmd*365/J$3/2*Std_Cost*Inv_Cost+J$3*Setup</f>
        <v>851898.74319909245</v>
      </c>
      <c r="K38" s="12">
        <f>(Sell_Price-Std_Cost)*(1-$D38)*Lost_Sale_Fact*Avg_Dmd*365+NORMSINV($D38)*SQRT(Dmd_StdDev^2*Leadtime+LT_StdDev^2*Avg_Dmd^2)*Std_Cost*Inv_Cost+IF(365/K$3+Safety_Stock/Avg_Dmd&gt;Plan_Shelf,(365/K$3+Safety_Stock/Avg_Dmd-Plan_Shelf)*Avg_Dmd*Std_Cost*K$3,0)+Avg_Dmd*365/K$3/2*Std_Cost*Inv_Cost+K$3*Setup</f>
        <v>786078.23936641833</v>
      </c>
      <c r="L38" s="12">
        <f>(Sell_Price-Std_Cost)*(1-$D38)*Lost_Sale_Fact*Avg_Dmd*365+NORMSINV($D38)*SQRT(Dmd_StdDev^2*Leadtime+LT_StdDev^2*Avg_Dmd^2)*Std_Cost*Inv_Cost+IF(365/L$3+Safety_Stock/Avg_Dmd&gt;Plan_Shelf,(365/L$3+Safety_Stock/Avg_Dmd-Plan_Shelf)*Avg_Dmd*Std_Cost*L$3,0)+Avg_Dmd*365/L$3/2*Std_Cost*Inv_Cost+L$3*Setup</f>
        <v>721474.40220041072</v>
      </c>
      <c r="M38" s="12">
        <f>(Sell_Price-Std_Cost)*(1-$D38)*Lost_Sale_Fact*Avg_Dmd*365+NORMSINV($D38)*SQRT(Dmd_StdDev^2*Leadtime+LT_StdDev^2*Avg_Dmd^2)*Std_Cost*Inv_Cost+IF(365/M$3+Safety_Stock/Avg_Dmd&gt;Plan_Shelf,(365/M$3+Safety_Stock/Avg_Dmd-Plan_Shelf)*Avg_Dmd*Std_Cost*M$3,0)+Avg_Dmd*365/M$3/2*Std_Cost*Inv_Cost+M$3*Setup</f>
        <v>657681.67614551436</v>
      </c>
      <c r="N38" s="12">
        <f>(Sell_Price-Std_Cost)*(1-$D38)*Lost_Sale_Fact*Avg_Dmd*365+NORMSINV($D38)*SQRT(Dmd_StdDev^2*Leadtime+LT_StdDev^2*Avg_Dmd^2)*Std_Cost*Inv_Cost+IF(365/N$3+Safety_Stock/Avg_Dmd&gt;Plan_Shelf,(365/N$3+Safety_Stock/Avg_Dmd-Plan_Shelf)*Avg_Dmd*Std_Cost*N$3,0)+Avg_Dmd*365/N$3/2*Std_Cost*Inv_Cost+N$3*Setup</f>
        <v>594456.72786839562</v>
      </c>
      <c r="O38" s="12">
        <f>(Sell_Price-Std_Cost)*(1-$D38)*Lost_Sale_Fact*Avg_Dmd*365+NORMSINV($D38)*SQRT(Dmd_StdDev^2*Leadtime+LT_StdDev^2*Avg_Dmd^2)*Std_Cost*Inv_Cost+IF(365/O$3+Safety_Stock/Avg_Dmd&gt;Plan_Shelf,(365/O$3+Safety_Stock/Avg_Dmd-Plan_Shelf)*Avg_Dmd*Std_Cost*O$3,0)+Avg_Dmd*365/O$3/2*Std_Cost*Inv_Cost+O$3*Setup</f>
        <v>531644.70888420613</v>
      </c>
      <c r="P38" s="12">
        <f>(Sell_Price-Std_Cost)*(1-$D38)*Lost_Sale_Fact*Avg_Dmd*365+NORMSINV($D38)*SQRT(Dmd_StdDev^2*Leadtime+LT_StdDev^2*Avg_Dmd^2)*Std_Cost*Inv_Cost+IF(365/P$3+Safety_Stock/Avg_Dmd&gt;Plan_Shelf,(365/P$3+Safety_Stock/Avg_Dmd-Plan_Shelf)*Avg_Dmd*Std_Cost*P$3,0)+Avg_Dmd*365/P$3/2*Std_Cost*Inv_Cost+P$3*Setup</f>
        <v>469142.38686971396</v>
      </c>
      <c r="Q38" s="12">
        <f>(Sell_Price-Std_Cost)*(1-$D38)*Lost_Sale_Fact*Avg_Dmd*365+NORMSINV($D38)*SQRT(Dmd_StdDev^2*Leadtime+LT_StdDev^2*Avg_Dmd^2)*Std_Cost*Inv_Cost+IF(365/Q$3+Safety_Stock/Avg_Dmd&gt;Plan_Shelf,(365/Q$3+Safety_Stock/Avg_Dmd-Plan_Shelf)*Avg_Dmd*Std_Cost*Q$3,0)+Avg_Dmd*365/Q$3/2*Std_Cost*Inv_Cost+Q$3*Setup</f>
        <v>406878.29329344997</v>
      </c>
      <c r="R38" s="12">
        <f>(Sell_Price-Std_Cost)*(1-$D38)*Lost_Sale_Fact*Avg_Dmd*365+NORMSINV($D38)*SQRT(Dmd_StdDev^2*Leadtime+LT_StdDev^2*Avg_Dmd^2)*Std_Cost*Inv_Cost+IF(365/R$3+Safety_Stock/Avg_Dmd&gt;Plan_Shelf,(365/R$3+Safety_Stock/Avg_Dmd-Plan_Shelf)*Avg_Dmd*Std_Cost*R$3,0)+Avg_Dmd*365/R$3/2*Std_Cost*Inv_Cost+R$3*Setup</f>
        <v>344801.37920436554</v>
      </c>
      <c r="S38" s="12">
        <f>(Sell_Price-Std_Cost)*(1-$D38)*Lost_Sale_Fact*Avg_Dmd*365+NORMSINV($D38)*SQRT(Dmd_StdDev^2*Leadtime+LT_StdDev^2*Avg_Dmd^2)*Std_Cost*Inv_Cost+IF(365/S$3+Safety_Stock/Avg_Dmd&gt;Plan_Shelf,(365/S$3+Safety_Stock/Avg_Dmd-Plan_Shelf)*Avg_Dmd*Std_Cost*S$3,0)+Avg_Dmd*365/S$3/2*Std_Cost*Inv_Cost+S$3*Setup</f>
        <v>282874.2087050245</v>
      </c>
      <c r="T38" s="12">
        <f>(Sell_Price-Std_Cost)*(1-$D38)*Lost_Sale_Fact*Avg_Dmd*365+NORMSINV($D38)*SQRT(Dmd_StdDev^2*Leadtime+LT_StdDev^2*Avg_Dmd^2)*Std_Cost*Inv_Cost+IF(365/T$3+Safety_Stock/Avg_Dmd&gt;Plan_Shelf,(365/T$3+Safety_Stock/Avg_Dmd-Plan_Shelf)*Avg_Dmd*Std_Cost*T$3,0)+Avg_Dmd*365/T$3/2*Std_Cost*Inv_Cost+T$3*Setup</f>
        <v>221068.70487235018</v>
      </c>
      <c r="U38" s="12">
        <f>(Sell_Price-Std_Cost)*(1-$D38)*Lost_Sale_Fact*Avg_Dmd*365+NORMSINV($D38)*SQRT(Dmd_StdDev^2*Leadtime+LT_StdDev^2*Avg_Dmd^2)*Std_Cost*Inv_Cost+IF(365/U$3+Safety_Stock/Avg_Dmd&gt;Plan_Shelf,(365/U$3+Safety_Stock/Avg_Dmd-Plan_Shelf)*Avg_Dmd*Std_Cost*U$3,0)+Avg_Dmd*365/U$3/2*Std_Cost*Inv_Cost+U$3*Setup</f>
        <v>159363.39711810721</v>
      </c>
      <c r="V38" s="12">
        <f>(Sell_Price-Std_Cost)*(1-$D38)*Lost_Sale_Fact*Avg_Dmd*365+NORMSINV($D38)*SQRT(Dmd_StdDev^2*Leadtime+LT_StdDev^2*Avg_Dmd^2)*Std_Cost*Inv_Cost+IF(365/V$3+Safety_Stock/Avg_Dmd&gt;Plan_Shelf,(365/V$3+Safety_Stock/Avg_Dmd-Plan_Shelf)*Avg_Dmd*Std_Cost*V$3,0)+Avg_Dmd*365/V$3/2*Std_Cost*Inv_Cost+V$3*Setup</f>
        <v>97741.586095890641</v>
      </c>
      <c r="W38" s="12">
        <f>(Sell_Price-Std_Cost)*(1-$D38)*Lost_Sale_Fact*Avg_Dmd*365+NORMSINV($D38)*SQRT(Dmd_StdDev^2*Leadtime+LT_StdDev^2*Avg_Dmd^2)*Std_Cost*Inv_Cost+IF(365/W$3+Safety_Stock/Avg_Dmd&gt;Plan_Shelf,(365/W$3+Safety_Stock/Avg_Dmd-Plan_Shelf)*Avg_Dmd*Std_Cost*W$3,0)+Avg_Dmd*365/W$3/2*Std_Cost*Inv_Cost+W$3*Setup</f>
        <v>36190.08811116952</v>
      </c>
      <c r="X38" s="12">
        <f>(Sell_Price-Std_Cost)*(1-$D38)*Lost_Sale_Fact*Avg_Dmd*365+NORMSINV($D38)*SQRT(Dmd_StdDev^2*Leadtime+LT_StdDev^2*Avg_Dmd^2)*Std_Cost*Inv_Cost+IF(365/X$3+Safety_Stock/Avg_Dmd&gt;Plan_Shelf,(365/X$3+Safety_Stock/Avg_Dmd-Plan_Shelf)*Avg_Dmd*Std_Cost*X$3,0)+Avg_Dmd*365/X$3/2*Std_Cost*Inv_Cost+X$3*Setup</f>
        <v>28775.099528471223</v>
      </c>
      <c r="Y38" s="12">
        <f>(Sell_Price-Std_Cost)*(1-$D38)*Lost_Sale_Fact*Avg_Dmd*365+NORMSINV($D38)*SQRT(Dmd_StdDev^2*Leadtime+LT_StdDev^2*Avg_Dmd^2)*Std_Cost*Inv_Cost+IF(365/Y$3+Safety_Stock/Avg_Dmd&gt;Plan_Shelf,(365/Y$3+Safety_Stock/Avg_Dmd-Plan_Shelf)*Avg_Dmd*Std_Cost*Y$3,0)+Avg_Dmd*365/Y$3/2*Std_Cost*Inv_Cost+Y$3*Setup</f>
        <v>28438.432861804555</v>
      </c>
      <c r="Z38" s="12">
        <f>(Sell_Price-Std_Cost)*(1-$D38)*Lost_Sale_Fact*Avg_Dmd*365+NORMSINV($D38)*SQRT(Dmd_StdDev^2*Leadtime+LT_StdDev^2*Avg_Dmd^2)*Std_Cost*Inv_Cost+IF(365/Z$3+Safety_Stock/Avg_Dmd&gt;Plan_Shelf,(365/Z$3+Safety_Stock/Avg_Dmd-Plan_Shelf)*Avg_Dmd*Std_Cost*Z$3,0)+Avg_Dmd*365/Z$3/2*Std_Cost*Inv_Cost+Z$3*Setup</f>
        <v>28146.008619380314</v>
      </c>
      <c r="AA38" s="12">
        <f>(Sell_Price-Std_Cost)*(1-$D38)*Lost_Sale_Fact*Avg_Dmd*365+NORMSINV($D38)*SQRT(Dmd_StdDev^2*Leadtime+LT_StdDev^2*Avg_Dmd^2)*Std_Cost*Inv_Cost+IF(365/AA$3+Safety_Stock/Avg_Dmd&gt;Plan_Shelf,(365/AA$3+Safety_Stock/Avg_Dmd-Plan_Shelf)*Avg_Dmd*Std_Cost*AA$3,0)+Avg_Dmd*365/AA$3/2*Std_Cost*Inv_Cost+AA$3*Setup</f>
        <v>27892.056050210354</v>
      </c>
      <c r="AB38" s="12">
        <f>(Sell_Price-Std_Cost)*(1-$D38)*Lost_Sale_Fact*Avg_Dmd*365+NORMSINV($D38)*SQRT(Dmd_StdDev^2*Leadtime+LT_StdDev^2*Avg_Dmd^2)*Std_Cost*Inv_Cost+IF(365/AB$3+Safety_Stock/Avg_Dmd&gt;Plan_Shelf,(365/AB$3+Safety_Stock/Avg_Dmd-Plan_Shelf)*Avg_Dmd*Std_Cost*AB$3,0)+Avg_Dmd*365/AB$3/2*Std_Cost*Inv_Cost+AB$3*Setup</f>
        <v>27671.76619513789</v>
      </c>
      <c r="AC38" s="12">
        <f>(Sell_Price-Std_Cost)*(1-$D38)*Lost_Sale_Fact*Avg_Dmd*365+NORMSINV($D38)*SQRT(Dmd_StdDev^2*Leadtime+LT_StdDev^2*Avg_Dmd^2)*Std_Cost*Inv_Cost+IF(365/AC$3+Safety_Stock/Avg_Dmd&gt;Plan_Shelf,(365/AC$3+Safety_Stock/Avg_Dmd-Plan_Shelf)*Avg_Dmd*Std_Cost*AC$3,0)+Avg_Dmd*365/AC$3/2*Std_Cost*Inv_Cost+AC$3*Setup</f>
        <v>27481.099528471223</v>
      </c>
      <c r="AD38" s="12">
        <f>(Sell_Price-Std_Cost)*(1-$D38)*Lost_Sale_Fact*Avg_Dmd*365+NORMSINV($D38)*SQRT(Dmd_StdDev^2*Leadtime+LT_StdDev^2*Avg_Dmd^2)*Std_Cost*Inv_Cost+IF(365/AD$3+Safety_Stock/Avg_Dmd&gt;Plan_Shelf,(365/AD$3+Safety_Stock/Avg_Dmd-Plan_Shelf)*Avg_Dmd*Std_Cost*AD$3,0)+Avg_Dmd*365/AD$3/2*Std_Cost*Inv_Cost+AD$3*Setup</f>
        <v>27316.637990009684</v>
      </c>
      <c r="AE38" s="12">
        <f>(Sell_Price-Std_Cost)*(1-$D38)*Lost_Sale_Fact*Avg_Dmd*365+NORMSINV($D38)*SQRT(Dmd_StdDev^2*Leadtime+LT_StdDev^2*Avg_Dmd^2)*Std_Cost*Inv_Cost+IF(365/AE$3+Safety_Stock/Avg_Dmd&gt;Plan_Shelf,(365/AE$3+Safety_Stock/Avg_Dmd-Plan_Shelf)*Avg_Dmd*Std_Cost*AE$3,0)+Avg_Dmd*365/AE$3/2*Std_Cost*Inv_Cost+AE$3*Setup</f>
        <v>27175.469898841591</v>
      </c>
      <c r="AF38" s="12">
        <f>(Sell_Price-Std_Cost)*(1-$D38)*Lost_Sale_Fact*Avg_Dmd*365+NORMSINV($D38)*SQRT(Dmd_StdDev^2*Leadtime+LT_StdDev^2*Avg_Dmd^2)*Std_Cost*Inv_Cost+IF(365/AF$3+Safety_Stock/Avg_Dmd&gt;Plan_Shelf,(365/AF$3+Safety_Stock/Avg_Dmd-Plan_Shelf)*Avg_Dmd*Std_Cost*AF$3,0)+Avg_Dmd*365/AF$3/2*Std_Cost*Inv_Cost+AF$3*Setup</f>
        <v>27055.099528471223</v>
      </c>
      <c r="AG38" s="12">
        <f>(Sell_Price-Std_Cost)*(1-$D38)*Lost_Sale_Fact*Avg_Dmd*365+NORMSINV($D38)*SQRT(Dmd_StdDev^2*Leadtime+LT_StdDev^2*Avg_Dmd^2)*Std_Cost*Inv_Cost+IF(365/AG$3+Safety_Stock/Avg_Dmd&gt;Plan_Shelf,(365/AG$3+Safety_Stock/Avg_Dmd-Plan_Shelf)*Avg_Dmd*Std_Cost*AG$3,0)+Avg_Dmd*365/AG$3/2*Std_Cost*Inv_Cost+AG$3*Setup</f>
        <v>26953.375390540186</v>
      </c>
      <c r="AH38" s="12">
        <f>(Sell_Price-Std_Cost)*(1-$D38)*Lost_Sale_Fact*Avg_Dmd*365+NORMSINV($D38)*SQRT(Dmd_StdDev^2*Leadtime+LT_StdDev^2*Avg_Dmd^2)*Std_Cost*Inv_Cost+IF(365/AH$3+Safety_Stock/Avg_Dmd&gt;Plan_Shelf,(365/AH$3+Safety_Stock/Avg_Dmd-Plan_Shelf)*Avg_Dmd*Std_Cost*AH$3,0)+Avg_Dmd*365/AH$3/2*Std_Cost*Inv_Cost+AH$3*Setup</f>
        <v>26868.432861804555</v>
      </c>
      <c r="AI38" s="12">
        <f>(Sell_Price-Std_Cost)*(1-$D38)*Lost_Sale_Fact*Avg_Dmd*365+NORMSINV($D38)*SQRT(Dmd_StdDev^2*Leadtime+LT_StdDev^2*Avg_Dmd^2)*Std_Cost*Inv_Cost+IF(365/AI$3+Safety_Stock/Avg_Dmd&gt;Plan_Shelf,(365/AI$3+Safety_Stock/Avg_Dmd-Plan_Shelf)*Avg_Dmd*Std_Cost*AI$3,0)+Avg_Dmd*365/AI$3/2*Std_Cost*Inv_Cost+AI$3*Setup</f>
        <v>26798.647915567999</v>
      </c>
      <c r="AJ38" s="12">
        <f>(Sell_Price-Std_Cost)*(1-$D38)*Lost_Sale_Fact*Avg_Dmd*365+NORMSINV($D38)*SQRT(Dmd_StdDev^2*Leadtime+LT_StdDev^2*Avg_Dmd^2)*Std_Cost*Inv_Cost+IF(365/AJ$3+Safety_Stock/Avg_Dmd&gt;Plan_Shelf,(365/AJ$3+Safety_Stock/Avg_Dmd-Plan_Shelf)*Avg_Dmd*Std_Cost*AJ$3,0)+Avg_Dmd*365/AJ$3/2*Std_Cost*Inv_Cost+AJ$3*Setup</f>
        <v>26742.599528471223</v>
      </c>
      <c r="AK38" s="12">
        <f>(Sell_Price-Std_Cost)*(1-$D38)*Lost_Sale_Fact*Avg_Dmd*365+NORMSINV($D38)*SQRT(Dmd_StdDev^2*Leadtime+LT_StdDev^2*Avg_Dmd^2)*Std_Cost*Inv_Cost+IF(365/AK$3+Safety_Stock/Avg_Dmd&gt;Plan_Shelf,(365/AK$3+Safety_Stock/Avg_Dmd-Plan_Shelf)*Avg_Dmd*Std_Cost*AK$3,0)+Avg_Dmd*365/AK$3/2*Std_Cost*Inv_Cost+AK$3*Setup</f>
        <v>26699.038922410615</v>
      </c>
      <c r="AL38" s="12">
        <f>(Sell_Price-Std_Cost)*(1-$D38)*Lost_Sale_Fact*Avg_Dmd*365+NORMSINV($D38)*SQRT(Dmd_StdDev^2*Leadtime+LT_StdDev^2*Avg_Dmd^2)*Std_Cost*Inv_Cost+IF(365/AL$3+Safety_Stock/Avg_Dmd&gt;Plan_Shelf,(365/AL$3+Safety_Stock/Avg_Dmd-Plan_Shelf)*Avg_Dmd*Std_Cost*AL$3,0)+Avg_Dmd*365/AL$3/2*Std_Cost*Inv_Cost+AL$3*Setup</f>
        <v>26666.864234353576</v>
      </c>
      <c r="AM38" s="12">
        <f>(Sell_Price-Std_Cost)*(1-$D38)*Lost_Sale_Fact*Avg_Dmd*365+NORMSINV($D38)*SQRT(Dmd_StdDev^2*Leadtime+LT_StdDev^2*Avg_Dmd^2)*Std_Cost*Inv_Cost+IF(365/AM$3+Safety_Stock/Avg_Dmd&gt;Plan_Shelf,(365/AM$3+Safety_Stock/Avg_Dmd-Plan_Shelf)*Avg_Dmd*Std_Cost*AM$3,0)+Avg_Dmd*365/AM$3/2*Std_Cost*Inv_Cost+AM$3*Setup</f>
        <v>26645.099528471223</v>
      </c>
      <c r="AN38" s="12">
        <f>(Sell_Price-Std_Cost)*(1-$D38)*Lost_Sale_Fact*Avg_Dmd*365+NORMSINV($D38)*SQRT(Dmd_StdDev^2*Leadtime+LT_StdDev^2*Avg_Dmd^2)*Std_Cost*Inv_Cost+IF(365/AN$3+Safety_Stock/Avg_Dmd&gt;Plan_Shelf,(365/AN$3+Safety_Stock/Avg_Dmd-Plan_Shelf)*Avg_Dmd*Std_Cost*AN$3,0)+Avg_Dmd*365/AN$3/2*Std_Cost*Inv_Cost+AN$3*Setup</f>
        <v>26632.877306249</v>
      </c>
      <c r="AO38" s="12">
        <f>(Sell_Price-Std_Cost)*(1-$D38)*Lost_Sale_Fact*Avg_Dmd*365+NORMSINV($D38)*SQRT(Dmd_StdDev^2*Leadtime+LT_StdDev^2*Avg_Dmd^2)*Std_Cost*Inv_Cost+IF(365/AO$3+Safety_Stock/Avg_Dmd&gt;Plan_Shelf,(365/AO$3+Safety_Stock/Avg_Dmd-Plan_Shelf)*Avg_Dmd*Std_Cost*AO$3,0)+Avg_Dmd*365/AO$3/2*Std_Cost*Inv_Cost+AO$3*Setup</f>
        <v>26629.423852795546</v>
      </c>
      <c r="AP38" s="12">
        <f>(Sell_Price-Std_Cost)*(1-$D38)*Lost_Sale_Fact*Avg_Dmd*365+NORMSINV($D38)*SQRT(Dmd_StdDev^2*Leadtime+LT_StdDev^2*Avg_Dmd^2)*Std_Cost*Inv_Cost+IF(365/AP$3+Safety_Stock/Avg_Dmd&gt;Plan_Shelf,(365/AP$3+Safety_Stock/Avg_Dmd-Plan_Shelf)*Avg_Dmd*Std_Cost*AP$3,0)+Avg_Dmd*365/AP$3/2*Std_Cost*Inv_Cost+AP$3*Setup</f>
        <v>26634.046896892276</v>
      </c>
      <c r="AQ38" s="12">
        <f>(Sell_Price-Std_Cost)*(1-$D38)*Lost_Sale_Fact*Avg_Dmd*365+NORMSINV($D38)*SQRT(Dmd_StdDev^2*Leadtime+LT_StdDev^2*Avg_Dmd^2)*Std_Cost*Inv_Cost+IF(365/AQ$3+Safety_Stock/Avg_Dmd&gt;Plan_Shelf,(365/AQ$3+Safety_Stock/Avg_Dmd-Plan_Shelf)*Avg_Dmd*Std_Cost*AQ$3,0)+Avg_Dmd*365/AQ$3/2*Std_Cost*Inv_Cost+AQ$3*Setup</f>
        <v>26646.125169496863</v>
      </c>
      <c r="AR38" s="12">
        <f>(Sell_Price-Std_Cost)*(1-$D38)*Lost_Sale_Fact*Avg_Dmd*365+NORMSINV($D38)*SQRT(Dmd_StdDev^2*Leadtime+LT_StdDev^2*Avg_Dmd^2)*Std_Cost*Inv_Cost+IF(365/AR$3+Safety_Stock/Avg_Dmd&gt;Plan_Shelf,(365/AR$3+Safety_Stock/Avg_Dmd-Plan_Shelf)*Avg_Dmd*Std_Cost*AR$3,0)+Avg_Dmd*365/AR$3/2*Std_Cost*Inv_Cost+AR$3*Setup</f>
        <v>26665.099528471223</v>
      </c>
      <c r="AS38" s="12">
        <f>(Sell_Price-Std_Cost)*(1-$D38)*Lost_Sale_Fact*Avg_Dmd*365+NORMSINV($D38)*SQRT(Dmd_StdDev^2*Leadtime+LT_StdDev^2*Avg_Dmd^2)*Std_Cost*Inv_Cost+IF(365/AS$3+Safety_Stock/Avg_Dmd&gt;Plan_Shelf,(365/AS$3+Safety_Stock/Avg_Dmd-Plan_Shelf)*Avg_Dmd*Std_Cost*AS$3,0)+Avg_Dmd*365/AS$3/2*Std_Cost*Inv_Cost+AS$3*Setup</f>
        <v>26690.465382129758</v>
      </c>
      <c r="AT38" s="12">
        <f>(Sell_Price-Std_Cost)*(1-$D38)*Lost_Sale_Fact*Avg_Dmd*365+NORMSINV($D38)*SQRT(Dmd_StdDev^2*Leadtime+LT_StdDev^2*Avg_Dmd^2)*Std_Cost*Inv_Cost+IF(365/AT$3+Safety_Stock/Avg_Dmd&gt;Plan_Shelf,(365/AT$3+Safety_Stock/Avg_Dmd-Plan_Shelf)*Avg_Dmd*Std_Cost*AT$3,0)+Avg_Dmd*365/AT$3/2*Std_Cost*Inv_Cost+AT$3*Setup</f>
        <v>26721.76619513789</v>
      </c>
      <c r="AU38" s="12">
        <f>(Sell_Price-Std_Cost)*(1-$D38)*Lost_Sale_Fact*Avg_Dmd*365+NORMSINV($D38)*SQRT(Dmd_StdDev^2*Leadtime+LT_StdDev^2*Avg_Dmd^2)*Std_Cost*Inv_Cost+IF(365/AU$3+Safety_Stock/Avg_Dmd&gt;Plan_Shelf,(365/AU$3+Safety_Stock/Avg_Dmd-Plan_Shelf)*Avg_Dmd*Std_Cost*AU$3,0)+Avg_Dmd*365/AU$3/2*Std_Cost*Inv_Cost+AU$3*Setup</f>
        <v>26758.587900564246</v>
      </c>
      <c r="AV38" s="12">
        <f>(Sell_Price-Std_Cost)*(1-$D38)*Lost_Sale_Fact*Avg_Dmd*365+NORMSINV($D38)*SQRT(Dmd_StdDev^2*Leadtime+LT_StdDev^2*Avg_Dmd^2)*Std_Cost*Inv_Cost+IF(365/AV$3+Safety_Stock/Avg_Dmd&gt;Plan_Shelf,(365/AV$3+Safety_Stock/Avg_Dmd-Plan_Shelf)*Avg_Dmd*Std_Cost*AV$3,0)+Avg_Dmd*365/AV$3/2*Std_Cost*Inv_Cost+AV$3*Setup</f>
        <v>26800.554073925767</v>
      </c>
      <c r="AW38" s="12">
        <f>(Sell_Price-Std_Cost)*(1-$D38)*Lost_Sale_Fact*Avg_Dmd*365+NORMSINV($D38)*SQRT(Dmd_StdDev^2*Leadtime+LT_StdDev^2*Avg_Dmd^2)*Std_Cost*Inv_Cost+IF(365/AW$3+Safety_Stock/Avg_Dmd&gt;Plan_Shelf,(365/AW$3+Safety_Stock/Avg_Dmd-Plan_Shelf)*Avg_Dmd*Std_Cost*AW$3,0)+Avg_Dmd*365/AW$3/2*Std_Cost*Inv_Cost+AW$3*Setup</f>
        <v>26847.321750693445</v>
      </c>
      <c r="AX38" s="12">
        <f>(Sell_Price-Std_Cost)*(1-$D38)*Lost_Sale_Fact*Avg_Dmd*365+NORMSINV($D38)*SQRT(Dmd_StdDev^2*Leadtime+LT_StdDev^2*Avg_Dmd^2)*Std_Cost*Inv_Cost+IF(365/AX$3+Safety_Stock/Avg_Dmd&gt;Plan_Shelf,(365/AX$3+Safety_Stock/Avg_Dmd-Plan_Shelf)*Avg_Dmd*Std_Cost*AX$3,0)+Avg_Dmd*365/AX$3/2*Std_Cost*Inv_Cost+AX$3*Setup</f>
        <v>26898.577789340787</v>
      </c>
      <c r="AY38" s="12">
        <f>(Sell_Price-Std_Cost)*(1-$D38)*Lost_Sale_Fact*Avg_Dmd*365+NORMSINV($D38)*SQRT(Dmd_StdDev^2*Leadtime+LT_StdDev^2*Avg_Dmd^2)*Std_Cost*Inv_Cost+IF(365/AY$3+Safety_Stock/Avg_Dmd&gt;Plan_Shelf,(365/AY$3+Safety_Stock/Avg_Dmd-Plan_Shelf)*Avg_Dmd*Std_Cost*AY$3,0)+Avg_Dmd*365/AY$3/2*Std_Cost*Inv_Cost+AY$3*Setup</f>
        <v>26954.035698683991</v>
      </c>
      <c r="AZ38" s="12">
        <f>(Sell_Price-Std_Cost)*(1-$D38)*Lost_Sale_Fact*Avg_Dmd*365+NORMSINV($D38)*SQRT(Dmd_StdDev^2*Leadtime+LT_StdDev^2*Avg_Dmd^2)*Std_Cost*Inv_Cost+IF(365/AZ$3+Safety_Stock/Avg_Dmd&gt;Plan_Shelf,(365/AZ$3+Safety_Stock/Avg_Dmd-Plan_Shelf)*Avg_Dmd*Std_Cost*AZ$3,0)+Avg_Dmd*365/AZ$3/2*Std_Cost*Inv_Cost+AZ$3*Setup</f>
        <v>27013.432861804555</v>
      </c>
      <c r="BA38" s="12">
        <f>(Sell_Price-Std_Cost)*(1-$D38)*Lost_Sale_Fact*Avg_Dmd*365+NORMSINV($D38)*SQRT(Dmd_StdDev^2*Leadtime+LT_StdDev^2*Avg_Dmd^2)*Std_Cost*Inv_Cost+IF(365/BA$3+Safety_Stock/Avg_Dmd&gt;Plan_Shelf,(365/BA$3+Safety_Stock/Avg_Dmd-Plan_Shelf)*Avg_Dmd*Std_Cost*BA$3,0)+Avg_Dmd*365/BA$3/2*Std_Cost*Inv_Cost+BA$3*Setup</f>
        <v>27076.528099899795</v>
      </c>
      <c r="BB38" s="12">
        <f>(Sell_Price-Std_Cost)*(1-$D38)*Lost_Sale_Fact*Avg_Dmd*365+NORMSINV($D38)*SQRT(Dmd_StdDev^2*Leadtime+LT_StdDev^2*Avg_Dmd^2)*Std_Cost*Inv_Cost+IF(365/BB$3+Safety_Stock/Avg_Dmd&gt;Plan_Shelf,(365/BB$3+Safety_Stock/Avg_Dmd-Plan_Shelf)*Avg_Dmd*Std_Cost*BB$3,0)+Avg_Dmd*365/BB$3/2*Std_Cost*Inv_Cost+BB$3*Setup</f>
        <v>27143.099528471223</v>
      </c>
      <c r="BC38" s="12">
        <f>(Sell_Price-Std_Cost)*(1-$D38)*Lost_Sale_Fact*Avg_Dmd*365+NORMSINV($D38)*SQRT(Dmd_StdDev^2*Leadtime+LT_StdDev^2*Avg_Dmd^2)*Std_Cost*Inv_Cost+IF(365/BC$3+Safety_Stock/Avg_Dmd&gt;Plan_Shelf,(365/BC$3+Safety_Stock/Avg_Dmd-Plan_Shelf)*Avg_Dmd*Std_Cost*BC$3,0)+Avg_Dmd*365/BC$3/2*Std_Cost*Inv_Cost+BC$3*Setup</f>
        <v>27212.942665726125</v>
      </c>
      <c r="BD38" s="12">
        <f>(Sell_Price-Std_Cost)*(1-$D38)*Lost_Sale_Fact*Avg_Dmd*365+NORMSINV($D38)*SQRT(Dmd_StdDev^2*Leadtime+LT_StdDev^2*Avg_Dmd^2)*Std_Cost*Inv_Cost+IF(365/BD$3+Safety_Stock/Avg_Dmd&gt;Plan_Shelf,(365/BD$3+Safety_Stock/Avg_Dmd-Plan_Shelf)*Avg_Dmd*Std_Cost*BD$3,0)+Avg_Dmd*365/BD$3/2*Std_Cost*Inv_Cost+BD$3*Setup</f>
        <v>27285.868759240453</v>
      </c>
      <c r="BE38" s="12">
        <f>(Sell_Price-Std_Cost)*(1-$D38)*Lost_Sale_Fact*Avg_Dmd*365+NORMSINV($D38)*SQRT(Dmd_StdDev^2*Leadtime+LT_StdDev^2*Avg_Dmd^2)*Std_Cost*Inv_Cost+IF(365/BE$3+Safety_Stock/Avg_Dmd&gt;Plan_Shelf,(365/BE$3+Safety_Stock/Avg_Dmd-Plan_Shelf)*Avg_Dmd*Std_Cost*BE$3,0)+Avg_Dmd*365/BE$3/2*Std_Cost*Inv_Cost+BE$3*Setup</f>
        <v>27361.703302056128</v>
      </c>
      <c r="BF38" s="12">
        <f>(Sell_Price-Std_Cost)*(1-$D38)*Lost_Sale_Fact*Avg_Dmd*365+NORMSINV($D38)*SQRT(Dmd_StdDev^2*Leadtime+LT_StdDev^2*Avg_Dmd^2)*Std_Cost*Inv_Cost+IF(365/BF$3+Safety_Stock/Avg_Dmd&gt;Plan_Shelf,(365/BF$3+Safety_Stock/Avg_Dmd-Plan_Shelf)*Avg_Dmd*Std_Cost*BF$3,0)+Avg_Dmd*365/BF$3/2*Std_Cost*Inv_Cost+BF$3*Setup</f>
        <v>27440.284713656409</v>
      </c>
      <c r="BG38" s="12">
        <f>(Sell_Price-Std_Cost)*(1-$D38)*Lost_Sale_Fact*Avg_Dmd*365+NORMSINV($D38)*SQRT(Dmd_StdDev^2*Leadtime+LT_StdDev^2*Avg_Dmd^2)*Std_Cost*Inv_Cost+IF(365/BG$3+Safety_Stock/Avg_Dmd&gt;Plan_Shelf,(365/BG$3+Safety_Stock/Avg_Dmd-Plan_Shelf)*Avg_Dmd*Std_Cost*BG$3,0)+Avg_Dmd*365/BG$3/2*Std_Cost*Inv_Cost+BG$3*Setup</f>
        <v>27521.463164834859</v>
      </c>
      <c r="BH38" s="12">
        <f>(Sell_Price-Std_Cost)*(1-$D38)*Lost_Sale_Fact*Avg_Dmd*365+NORMSINV($D38)*SQRT(Dmd_StdDev^2*Leadtime+LT_StdDev^2*Avg_Dmd^2)*Std_Cost*Inv_Cost+IF(365/BH$3+Safety_Stock/Avg_Dmd&gt;Plan_Shelf,(365/BH$3+Safety_Stock/Avg_Dmd-Plan_Shelf)*Avg_Dmd*Std_Cost*BH$3,0)+Avg_Dmd*365/BH$3/2*Std_Cost*Inv_Cost+BH$3*Setup</f>
        <v>27605.099528471223</v>
      </c>
      <c r="BI38" s="12">
        <f>(Sell_Price-Std_Cost)*(1-$D38)*Lost_Sale_Fact*Avg_Dmd*365+NORMSINV($D38)*SQRT(Dmd_StdDev^2*Leadtime+LT_StdDev^2*Avg_Dmd^2)*Std_Cost*Inv_Cost+IF(365/BI$3+Safety_Stock/Avg_Dmd&gt;Plan_Shelf,(365/BI$3+Safety_Stock/Avg_Dmd-Plan_Shelf)*Avg_Dmd*Std_Cost*BI$3,0)+Avg_Dmd*365/BI$3/2*Std_Cost*Inv_Cost+BI$3*Setup</f>
        <v>27691.064440751925</v>
      </c>
      <c r="BJ38" s="12">
        <f>(Sell_Price-Std_Cost)*(1-$D38)*Lost_Sale_Fact*Avg_Dmd*365+NORMSINV($D38)*SQRT(Dmd_StdDev^2*Leadtime+LT_StdDev^2*Avg_Dmd^2)*Std_Cost*Inv_Cost+IF(365/BJ$3+Safety_Stock/Avg_Dmd&gt;Plan_Shelf,(365/BJ$3+Safety_Stock/Avg_Dmd-Plan_Shelf)*Avg_Dmd*Std_Cost*BJ$3,0)+Avg_Dmd*365/BJ$3/2*Std_Cost*Inv_Cost+BJ$3*Setup</f>
        <v>27779.237459505704</v>
      </c>
      <c r="BK38" s="12">
        <f>(Sell_Price-Std_Cost)*(1-$D38)*Lost_Sale_Fact*Avg_Dmd*365+NORMSINV($D38)*SQRT(Dmd_StdDev^2*Leadtime+LT_StdDev^2*Avg_Dmd^2)*Std_Cost*Inv_Cost+IF(365/BK$3+Safety_Stock/Avg_Dmd&gt;Plan_Shelf,(365/BK$3+Safety_Stock/Avg_Dmd-Plan_Shelf)*Avg_Dmd*Std_Cost*BK$3,0)+Avg_Dmd*365/BK$3/2*Std_Cost*Inv_Cost+BK$3*Setup</f>
        <v>27869.506308132241</v>
      </c>
      <c r="BL38" s="12">
        <f>(Sell_Price-Std_Cost)*(1-$D38)*Lost_Sale_Fact*Avg_Dmd*365+NORMSINV($D38)*SQRT(Dmd_StdDev^2*Leadtime+LT_StdDev^2*Avg_Dmd^2)*Std_Cost*Inv_Cost+IF(365/BL$3+Safety_Stock/Avg_Dmd&gt;Plan_Shelf,(365/BL$3+Safety_Stock/Avg_Dmd-Plan_Shelf)*Avg_Dmd*Std_Cost*BL$3,0)+Avg_Dmd*365/BL$3/2*Std_Cost*Inv_Cost+BL$3*Setup</f>
        <v>27961.76619513789</v>
      </c>
      <c r="BM38" s="12">
        <f>(Sell_Price-Std_Cost)*(1-$D38)*Lost_Sale_Fact*Avg_Dmd*365+NORMSINV($D38)*SQRT(Dmd_StdDev^2*Leadtime+LT_StdDev^2*Avg_Dmd^2)*Std_Cost*Inv_Cost+IF(365/BM$3+Safety_Stock/Avg_Dmd&gt;Plan_Shelf,(365/BM$3+Safety_Stock/Avg_Dmd-Plan_Shelf)*Avg_Dmd*Std_Cost*BM$3,0)+Avg_Dmd*365/BM$3/2*Std_Cost*Inv_Cost+BM$3*Setup</f>
        <v>28055.91920060237</v>
      </c>
      <c r="BN38" s="12">
        <f>(Sell_Price-Std_Cost)*(1-$D38)*Lost_Sale_Fact*Avg_Dmd*365+NORMSINV($D38)*SQRT(Dmd_StdDev^2*Leadtime+LT_StdDev^2*Avg_Dmd^2)*Std_Cost*Inv_Cost+IF(365/BN$3+Safety_Stock/Avg_Dmd&gt;Plan_Shelf,(365/BN$3+Safety_Stock/Avg_Dmd-Plan_Shelf)*Avg_Dmd*Std_Cost*BN$3,0)+Avg_Dmd*365/BN$3/2*Std_Cost*Inv_Cost+BN$3*Setup</f>
        <v>28151.873722019609</v>
      </c>
      <c r="BO38" s="12">
        <f>(Sell_Price-Std_Cost)*(1-$D38)*Lost_Sale_Fact*Avg_Dmd*365+NORMSINV($D38)*SQRT(Dmd_StdDev^2*Leadtime+LT_StdDev^2*Avg_Dmd^2)*Std_Cost*Inv_Cost+IF(365/BO$3+Safety_Stock/Avg_Dmd&gt;Plan_Shelf,(365/BO$3+Safety_Stock/Avg_Dmd-Plan_Shelf)*Avg_Dmd*Std_Cost*BO$3,0)+Avg_Dmd*365/BO$3/2*Std_Cost*Inv_Cost+BO$3*Setup</f>
        <v>28249.543972915668</v>
      </c>
      <c r="BP38" s="12">
        <f>(Sell_Price-Std_Cost)*(1-$D38)*Lost_Sale_Fact*Avg_Dmd*365+NORMSINV($D38)*SQRT(Dmd_StdDev^2*Leadtime+LT_StdDev^2*Avg_Dmd^2)*Std_Cost*Inv_Cost+IF(365/BP$3+Safety_Stock/Avg_Dmd&gt;Plan_Shelf,(365/BP$3+Safety_Stock/Avg_Dmd-Plan_Shelf)*Avg_Dmd*Std_Cost*BP$3,0)+Avg_Dmd*365/BP$3/2*Std_Cost*Inv_Cost+BP$3*Setup</f>
        <v>28348.849528471223</v>
      </c>
      <c r="BQ38" s="12">
        <f>(Sell_Price-Std_Cost)*(1-$D38)*Lost_Sale_Fact*Avg_Dmd*365+NORMSINV($D38)*SQRT(Dmd_StdDev^2*Leadtime+LT_StdDev^2*Avg_Dmd^2)*Std_Cost*Inv_Cost+IF(365/BQ$3+Safety_Stock/Avg_Dmd&gt;Plan_Shelf,(365/BQ$3+Safety_Stock/Avg_Dmd-Plan_Shelf)*Avg_Dmd*Std_Cost*BQ$3,0)+Avg_Dmd*365/BQ$3/2*Std_Cost*Inv_Cost+BQ$3*Setup</f>
        <v>28449.714913086606</v>
      </c>
      <c r="BR38" s="12">
        <f>(Sell_Price-Std_Cost)*(1-$D38)*Lost_Sale_Fact*Avg_Dmd*365+NORMSINV($D38)*SQRT(Dmd_StdDev^2*Leadtime+LT_StdDev^2*Avg_Dmd^2)*Std_Cost*Inv_Cost+IF(365/BR$3+Safety_Stock/Avg_Dmd&gt;Plan_Shelf,(365/BR$3+Safety_Stock/Avg_Dmd-Plan_Shelf)*Avg_Dmd*Std_Cost*BR$3,0)+Avg_Dmd*365/BR$3/2*Std_Cost*Inv_Cost+BR$3*Setup</f>
        <v>28552.069225440919</v>
      </c>
      <c r="BS38" s="12">
        <f>(Sell_Price-Std_Cost)*(1-$D38)*Lost_Sale_Fact*Avg_Dmd*365+NORMSINV($D38)*SQRT(Dmd_StdDev^2*Leadtime+LT_StdDev^2*Avg_Dmd^2)*Std_Cost*Inv_Cost+IF(365/BS$3+Safety_Stock/Avg_Dmd&gt;Plan_Shelf,(365/BS$3+Safety_Stock/Avg_Dmd-Plan_Shelf)*Avg_Dmd*Std_Cost*BS$3,0)+Avg_Dmd*365/BS$3/2*Std_Cost*Inv_Cost+BS$3*Setup</f>
        <v>28655.845797127939</v>
      </c>
      <c r="BT38" s="12">
        <f>(Sell_Price-Std_Cost)*(1-$D38)*Lost_Sale_Fact*Avg_Dmd*365+NORMSINV($D38)*SQRT(Dmd_StdDev^2*Leadtime+LT_StdDev^2*Avg_Dmd^2)*Std_Cost*Inv_Cost+IF(365/BT$3+Safety_Stock/Avg_Dmd&gt;Plan_Shelf,(365/BT$3+Safety_Stock/Avg_Dmd-Plan_Shelf)*Avg_Dmd*Std_Cost*BT$3,0)+Avg_Dmd*365/BT$3/2*Std_Cost*Inv_Cost+BT$3*Setup</f>
        <v>28760.981881412397</v>
      </c>
      <c r="BU38" s="12">
        <f>(Sell_Price-Std_Cost)*(1-$D38)*Lost_Sale_Fact*Avg_Dmd*365+NORMSINV($D38)*SQRT(Dmd_StdDev^2*Leadtime+LT_StdDev^2*Avg_Dmd^2)*Std_Cost*Inv_Cost+IF(365/BU$3+Safety_Stock/Avg_Dmd&gt;Plan_Shelf,(365/BU$3+Safety_Stock/Avg_Dmd-Plan_Shelf)*Avg_Dmd*Std_Cost*BU$3,0)+Avg_Dmd*365/BU$3/2*Std_Cost*Inv_Cost+BU$3*Setup</f>
        <v>28867.418369050931</v>
      </c>
      <c r="BV38" s="12">
        <f>(Sell_Price-Std_Cost)*(1-$D38)*Lost_Sale_Fact*Avg_Dmd*365+NORMSINV($D38)*SQRT(Dmd_StdDev^2*Leadtime+LT_StdDev^2*Avg_Dmd^2)*Std_Cost*Inv_Cost+IF(365/BV$3+Safety_Stock/Avg_Dmd&gt;Plan_Shelf,(365/BV$3+Safety_Stock/Avg_Dmd-Plan_Shelf)*Avg_Dmd*Std_Cost*BV$3,0)+Avg_Dmd*365/BV$3/2*Std_Cost*Inv_Cost+BV$3*Setup</f>
        <v>28975.099528471223</v>
      </c>
      <c r="BW38" s="12">
        <f>(Sell_Price-Std_Cost)*(1-$D38)*Lost_Sale_Fact*Avg_Dmd*365+NORMSINV($D38)*SQRT(Dmd_StdDev^2*Leadtime+LT_StdDev^2*Avg_Dmd^2)*Std_Cost*Inv_Cost+IF(365/BW$3+Safety_Stock/Avg_Dmd&gt;Plan_Shelf,(365/BW$3+Safety_Stock/Avg_Dmd-Plan_Shelf)*Avg_Dmd*Std_Cost*BW$3,0)+Avg_Dmd*365/BW$3/2*Std_Cost*Inv_Cost+BW$3*Setup</f>
        <v>29083.972767907842</v>
      </c>
      <c r="BX38" s="12">
        <f>(Sell_Price-Std_Cost)*(1-$D38)*Lost_Sale_Fact*Avg_Dmd*365+NORMSINV($D38)*SQRT(Dmd_StdDev^2*Leadtime+LT_StdDev^2*Avg_Dmd^2)*Std_Cost*Inv_Cost+IF(365/BX$3+Safety_Stock/Avg_Dmd&gt;Plan_Shelf,(365/BX$3+Safety_Stock/Avg_Dmd-Plan_Shelf)*Avg_Dmd*Std_Cost*BX$3,0)+Avg_Dmd*365/BX$3/2*Std_Cost*Inv_Cost+BX$3*Setup</f>
        <v>29193.988417360109</v>
      </c>
      <c r="BY38" s="12">
        <f>(Sell_Price-Std_Cost)*(1-$D38)*Lost_Sale_Fact*Avg_Dmd*365+NORMSINV($D38)*SQRT(Dmd_StdDev^2*Leadtime+LT_StdDev^2*Avg_Dmd^2)*Std_Cost*Inv_Cost+IF(365/BY$3+Safety_Stock/Avg_Dmd&gt;Plan_Shelf,(365/BY$3+Safety_Stock/Avg_Dmd-Plan_Shelf)*Avg_Dmd*Std_Cost*BY$3,0)+Avg_Dmd*365/BY$3/2*Std_Cost*Inv_Cost+BY$3*Setup</f>
        <v>29305.099528471223</v>
      </c>
      <c r="BZ38" s="12">
        <f>(Sell_Price-Std_Cost)*(1-$D38)*Lost_Sale_Fact*Avg_Dmd*365+NORMSINV($D38)*SQRT(Dmd_StdDev^2*Leadtime+LT_StdDev^2*Avg_Dmd^2)*Std_Cost*Inv_Cost+IF(365/BZ$3+Safety_Stock/Avg_Dmd&gt;Plan_Shelf,(365/BZ$3+Safety_Stock/Avg_Dmd-Plan_Shelf)*Avg_Dmd*Std_Cost*BZ$3,0)+Avg_Dmd*365/BZ$3/2*Std_Cost*Inv_Cost+BZ$3*Setup</f>
        <v>29417.261690633386</v>
      </c>
      <c r="CA38" s="12">
        <f>(Sell_Price-Std_Cost)*(1-$D38)*Lost_Sale_Fact*Avg_Dmd*365+NORMSINV($D38)*SQRT(Dmd_StdDev^2*Leadtime+LT_StdDev^2*Avg_Dmd^2)*Std_Cost*Inv_Cost+IF(365/CA$3+Safety_Stock/Avg_Dmd&gt;Plan_Shelf,(365/CA$3+Safety_Stock/Avg_Dmd-Plan_Shelf)*Avg_Dmd*Std_Cost*CA$3,0)+Avg_Dmd*365/CA$3/2*Std_Cost*Inv_Cost+CA$3*Setup</f>
        <v>29530.432861804555</v>
      </c>
      <c r="CB38" s="12">
        <f>(Sell_Price-Std_Cost)*(1-$D38)*Lost_Sale_Fact*Avg_Dmd*365+NORMSINV($D38)*SQRT(Dmd_StdDev^2*Leadtime+LT_StdDev^2*Avg_Dmd^2)*Std_Cost*Inv_Cost+IF(365/CB$3+Safety_Stock/Avg_Dmd&gt;Plan_Shelf,(365/CB$3+Safety_Stock/Avg_Dmd-Plan_Shelf)*Avg_Dmd*Std_Cost*CB$3,0)+Avg_Dmd*365/CB$3/2*Std_Cost*Inv_Cost+CB$3*Setup</f>
        <v>29644.573212681749</v>
      </c>
      <c r="CC38" s="12">
        <f>(Sell_Price-Std_Cost)*(1-$D38)*Lost_Sale_Fact*Avg_Dmd*365+NORMSINV($D38)*SQRT(Dmd_StdDev^2*Leadtime+LT_StdDev^2*Avg_Dmd^2)*Std_Cost*Inv_Cost+IF(365/CC$3+Safety_Stock/Avg_Dmd&gt;Plan_Shelf,(365/CC$3+Safety_Stock/Avg_Dmd-Plan_Shelf)*Avg_Dmd*Std_Cost*CC$3,0)+Avg_Dmd*365/CC$3/2*Std_Cost*Inv_Cost+CC$3*Setup</f>
        <v>29759.644983016678</v>
      </c>
      <c r="CD38" s="12">
        <f>(Sell_Price-Std_Cost)*(1-$D38)*Lost_Sale_Fact*Avg_Dmd*365+NORMSINV($D38)*SQRT(Dmd_StdDev^2*Leadtime+LT_StdDev^2*Avg_Dmd^2)*Std_Cost*Inv_Cost+IF(365/CD$3+Safety_Stock/Avg_Dmd&gt;Plan_Shelf,(365/CD$3+Safety_Stock/Avg_Dmd-Plan_Shelf)*Avg_Dmd*Std_Cost*CD$3,0)+Avg_Dmd*365/CD$3/2*Std_Cost*Inv_Cost+CD$3*Setup</f>
        <v>29875.612348984043</v>
      </c>
      <c r="CE38" s="12">
        <f>(Sell_Price-Std_Cost)*(1-$D38)*Lost_Sale_Fact*Avg_Dmd*365+NORMSINV($D38)*SQRT(Dmd_StdDev^2*Leadtime+LT_StdDev^2*Avg_Dmd^2)*Std_Cost*Inv_Cost+IF(365/CE$3+Safety_Stock/Avg_Dmd&gt;Plan_Shelf,(365/CE$3+Safety_Stock/Avg_Dmd-Plan_Shelf)*Avg_Dmd*Std_Cost*CE$3,0)+Avg_Dmd*365/CE$3/2*Std_Cost*Inv_Cost+CE$3*Setup</f>
        <v>29992.441300623123</v>
      </c>
      <c r="CF38" s="12">
        <f>(Sell_Price-Std_Cost)*(1-$D38)*Lost_Sale_Fact*Avg_Dmd*365+NORMSINV($D38)*SQRT(Dmd_StdDev^2*Leadtime+LT_StdDev^2*Avg_Dmd^2)*Std_Cost*Inv_Cost+IF(365/CF$3+Safety_Stock/Avg_Dmd&gt;Plan_Shelf,(365/CF$3+Safety_Stock/Avg_Dmd-Plan_Shelf)*Avg_Dmd*Std_Cost*CF$3,0)+Avg_Dmd*365/CF$3/2*Std_Cost*Inv_Cost+CF$3*Setup</f>
        <v>30110.099528471223</v>
      </c>
      <c r="CG38" s="12">
        <f>(Sell_Price-Std_Cost)*(1-$D38)*Lost_Sale_Fact*Avg_Dmd*365+NORMSINV($D38)*SQRT(Dmd_StdDev^2*Leadtime+LT_StdDev^2*Avg_Dmd^2)*Std_Cost*Inv_Cost+IF(365/CG$3+Safety_Stock/Avg_Dmd&gt;Plan_Shelf,(365/CG$3+Safety_Stock/Avg_Dmd-Plan_Shelf)*Avg_Dmd*Std_Cost*CG$3,0)+Avg_Dmd*365/CG$3/2*Std_Cost*Inv_Cost+CG$3*Setup</f>
        <v>30228.556318594678</v>
      </c>
      <c r="CH38" s="12">
        <f>(Sell_Price-Std_Cost)*(1-$D38)*Lost_Sale_Fact*Avg_Dmd*365+NORMSINV($D38)*SQRT(Dmd_StdDev^2*Leadtime+LT_StdDev^2*Avg_Dmd^2)*Std_Cost*Inv_Cost+IF(365/CH$3+Safety_Stock/Avg_Dmd&gt;Plan_Shelf,(365/CH$3+Safety_Stock/Avg_Dmd-Plan_Shelf)*Avg_Dmd*Std_Cost*CH$3,0)+Avg_Dmd*365/CH$3/2*Std_Cost*Inv_Cost+CH$3*Setup</f>
        <v>30347.78245530049</v>
      </c>
      <c r="CI38" s="12">
        <f>(Sell_Price-Std_Cost)*(1-$D38)*Lost_Sale_Fact*Avg_Dmd*365+NORMSINV($D38)*SQRT(Dmd_StdDev^2*Leadtime+LT_StdDev^2*Avg_Dmd^2)*Std_Cost*Inv_Cost+IF(365/CI$3+Safety_Stock/Avg_Dmd&gt;Plan_Shelf,(365/CI$3+Safety_Stock/Avg_Dmd-Plan_Shelf)*Avg_Dmd*Std_Cost*CI$3,0)+Avg_Dmd*365/CI$3/2*Std_Cost*Inv_Cost+CI$3*Setup</f>
        <v>30467.750130880861</v>
      </c>
      <c r="CJ38" s="12">
        <f>(Sell_Price-Std_Cost)*(1-$D38)*Lost_Sale_Fact*Avg_Dmd*365+NORMSINV($D38)*SQRT(Dmd_StdDev^2*Leadtime+LT_StdDev^2*Avg_Dmd^2)*Std_Cost*Inv_Cost+IF(365/CJ$3+Safety_Stock/Avg_Dmd&gt;Plan_Shelf,(365/CJ$3+Safety_Stock/Avg_Dmd-Plan_Shelf)*Avg_Dmd*Std_Cost*CJ$3,0)+Avg_Dmd*365/CJ$3/2*Std_Cost*Inv_Cost+CJ$3*Setup</f>
        <v>30588.432861804555</v>
      </c>
      <c r="CK38" s="12">
        <f>(Sell_Price-Std_Cost)*(1-$D38)*Lost_Sale_Fact*Avg_Dmd*365+NORMSINV($D38)*SQRT(Dmd_StdDev^2*Leadtime+LT_StdDev^2*Avg_Dmd^2)*Std_Cost*Inv_Cost+IF(365/CK$3+Safety_Stock/Avg_Dmd&gt;Plan_Shelf,(365/CK$3+Safety_Stock/Avg_Dmd-Plan_Shelf)*Avg_Dmd*Std_Cost*CK$3,0)+Avg_Dmd*365/CK$3/2*Std_Cost*Inv_Cost+CK$3*Setup</f>
        <v>30709.805410824163</v>
      </c>
      <c r="CL38" s="12">
        <f>(Sell_Price-Std_Cost)*(1-$D38)*Lost_Sale_Fact*Avg_Dmd*365+NORMSINV($D38)*SQRT(Dmd_StdDev^2*Leadtime+LT_StdDev^2*Avg_Dmd^2)*Std_Cost*Inv_Cost+IF(365/CL$3+Safety_Stock/Avg_Dmd&gt;Plan_Shelf,(365/CL$3+Safety_Stock/Avg_Dmd-Plan_Shelf)*Avg_Dmd*Std_Cost*CL$3,0)+Avg_Dmd*365/CL$3/2*Std_Cost*Inv_Cost+CL$3*Setup</f>
        <v>30831.843714517734</v>
      </c>
      <c r="CM38" s="12">
        <f>(Sell_Price-Std_Cost)*(1-$D38)*Lost_Sale_Fact*Avg_Dmd*365+NORMSINV($D38)*SQRT(Dmd_StdDev^2*Leadtime+LT_StdDev^2*Avg_Dmd^2)*Std_Cost*Inv_Cost+IF(365/CM$3+Safety_Stock/Avg_Dmd&gt;Plan_Shelf,(365/CM$3+Safety_Stock/Avg_Dmd-Plan_Shelf)*Avg_Dmd*Std_Cost*CM$3,0)+Avg_Dmd*365/CM$3/2*Std_Cost*Inv_Cost+CM$3*Setup</f>
        <v>30954.524815827543</v>
      </c>
      <c r="CN38" s="12">
        <f>(Sell_Price-Std_Cost)*(1-$D38)*Lost_Sale_Fact*Avg_Dmd*365+NORMSINV($D38)*SQRT(Dmd_StdDev^2*Leadtime+LT_StdDev^2*Avg_Dmd^2)*Std_Cost*Inv_Cost+IF(365/CN$3+Safety_Stock/Avg_Dmd&gt;Plan_Shelf,(365/CN$3+Safety_Stock/Avg_Dmd-Plan_Shelf)*Avg_Dmd*Std_Cost*CN$3,0)+Avg_Dmd*365/CN$3/2*Std_Cost*Inv_Cost+CN$3*Setup</f>
        <v>31077.826801198495</v>
      </c>
      <c r="CO38" s="12">
        <f>(Sell_Price-Std_Cost)*(1-$D38)*Lost_Sale_Fact*Avg_Dmd*365+NORMSINV($D38)*SQRT(Dmd_StdDev^2*Leadtime+LT_StdDev^2*Avg_Dmd^2)*Std_Cost*Inv_Cost+IF(365/CO$3+Safety_Stock/Avg_Dmd&gt;Plan_Shelf,(365/CO$3+Safety_Stock/Avg_Dmd-Plan_Shelf)*Avg_Dmd*Std_Cost*CO$3,0)+Avg_Dmd*365/CO$3/2*Std_Cost*Inv_Cost+CO$3*Setup</f>
        <v>31201.728741954368</v>
      </c>
      <c r="CP38" s="12">
        <f>(Sell_Price-Std_Cost)*(1-$D38)*Lost_Sale_Fact*Avg_Dmd*365+NORMSINV($D38)*SQRT(Dmd_StdDev^2*Leadtime+LT_StdDev^2*Avg_Dmd^2)*Std_Cost*Inv_Cost+IF(365/CP$3+Safety_Stock/Avg_Dmd&gt;Plan_Shelf,(365/CP$3+Safety_Stock/Avg_Dmd-Plan_Shelf)*Avg_Dmd*Std_Cost*CP$3,0)+Avg_Dmd*365/CP$3/2*Std_Cost*Inv_Cost+CP$3*Setup</f>
        <v>31326.210639582332</v>
      </c>
      <c r="CQ38" s="12">
        <f>(Sell_Price-Std_Cost)*(1-$D38)*Lost_Sale_Fact*Avg_Dmd*365+NORMSINV($D38)*SQRT(Dmd_StdDev^2*Leadtime+LT_StdDev^2*Avg_Dmd^2)*Std_Cost*Inv_Cost+IF(365/CQ$3+Safety_Stock/Avg_Dmd&gt;Plan_Shelf,(365/CQ$3+Safety_Stock/Avg_Dmd-Plan_Shelf)*Avg_Dmd*Std_Cost*CQ$3,0)+Avg_Dmd*365/CQ$3/2*Std_Cost*Inv_Cost+CQ$3*Setup</f>
        <v>31451.25337462507</v>
      </c>
      <c r="CR38" s="12">
        <f>(Sell_Price-Std_Cost)*(1-$D38)*Lost_Sale_Fact*Avg_Dmd*365+NORMSINV($D38)*SQRT(Dmd_StdDev^2*Leadtime+LT_StdDev^2*Avg_Dmd^2)*Std_Cost*Inv_Cost+IF(365/CR$3+Safety_Stock/Avg_Dmd&gt;Plan_Shelf,(365/CR$3+Safety_Stock/Avg_Dmd-Plan_Shelf)*Avg_Dmd*Std_Cost*CR$3,0)+Avg_Dmd*365/CR$3/2*Std_Cost*Inv_Cost+CR$3*Setup</f>
        <v>31576.838658906006</v>
      </c>
      <c r="CS38" s="12">
        <f>(Sell_Price-Std_Cost)*(1-$D38)*Lost_Sale_Fact*Avg_Dmd*365+NORMSINV($D38)*SQRT(Dmd_StdDev^2*Leadtime+LT_StdDev^2*Avg_Dmd^2)*Std_Cost*Inv_Cost+IF(365/CS$3+Safety_Stock/Avg_Dmd&gt;Plan_Shelf,(365/CS$3+Safety_Stock/Avg_Dmd-Plan_Shelf)*Avg_Dmd*Std_Cost*CS$3,0)+Avg_Dmd*365/CS$3/2*Std_Cost*Inv_Cost+CS$3*Setup</f>
        <v>31702.948990836812</v>
      </c>
      <c r="CT38" s="12">
        <f>(Sell_Price-Std_Cost)*(1-$D38)*Lost_Sale_Fact*Avg_Dmd*365+NORMSINV($D38)*SQRT(Dmd_StdDev^2*Leadtime+LT_StdDev^2*Avg_Dmd^2)*Std_Cost*Inv_Cost+IF(365/CT$3+Safety_Stock/Avg_Dmd&gt;Plan_Shelf,(365/CT$3+Safety_Stock/Avg_Dmd-Plan_Shelf)*Avg_Dmd*Std_Cost*CT$3,0)+Avg_Dmd*365/CT$3/2*Std_Cost*Inv_Cost+CT$3*Setup</f>
        <v>31829.567613577605</v>
      </c>
      <c r="CU38" s="12">
        <f>(Sell_Price-Std_Cost)*(1-$D38)*Lost_Sale_Fact*Avg_Dmd*365+NORMSINV($D38)*SQRT(Dmd_StdDev^2*Leadtime+LT_StdDev^2*Avg_Dmd^2)*Std_Cost*Inv_Cost+IF(365/CU$3+Safety_Stock/Avg_Dmd&gt;Plan_Shelf,(365/CU$3+Safety_Stock/Avg_Dmd-Plan_Shelf)*Avg_Dmd*Std_Cost*CU$3,0)+Avg_Dmd*365/CU$3/2*Std_Cost*Inv_Cost+CU$3*Setup</f>
        <v>31956.678475839642</v>
      </c>
      <c r="CV38" s="12">
        <f>(Sell_Price-Std_Cost)*(1-$D38)*Lost_Sale_Fact*Avg_Dmd*365+NORMSINV($D38)*SQRT(Dmd_StdDev^2*Leadtime+LT_StdDev^2*Avg_Dmd^2)*Std_Cost*Inv_Cost+IF(365/CV$3+Safety_Stock/Avg_Dmd&gt;Plan_Shelf,(365/CV$3+Safety_Stock/Avg_Dmd-Plan_Shelf)*Avg_Dmd*Std_Cost*CV$3,0)+Avg_Dmd*365/CV$3/2*Std_Cost*Inv_Cost+CV$3*Setup</f>
        <v>32084.26619513789</v>
      </c>
      <c r="CW38" s="12">
        <f>(Sell_Price-Std_Cost)*(1-$D38)*Lost_Sale_Fact*Avg_Dmd*365+NORMSINV($D38)*SQRT(Dmd_StdDev^2*Leadtime+LT_StdDev^2*Avg_Dmd^2)*Std_Cost*Inv_Cost+IF(365/CW$3+Safety_Stock/Avg_Dmd&gt;Plan_Shelf,(365/CW$3+Safety_Stock/Avg_Dmd-Plan_Shelf)*Avg_Dmd*Std_Cost*CW$3,0)+Avg_Dmd*365/CW$3/2*Std_Cost*Inv_Cost+CW$3*Setup</f>
        <v>32212.316023316584</v>
      </c>
      <c r="CX38" s="12">
        <f>(Sell_Price-Std_Cost)*(1-$D38)*Lost_Sale_Fact*Avg_Dmd*365+NORMSINV($D38)*SQRT(Dmd_StdDev^2*Leadtime+LT_StdDev^2*Avg_Dmd^2)*Std_Cost*Inv_Cost+IF(365/CX$3+Safety_Stock/Avg_Dmd&gt;Plan_Shelf,(365/CX$3+Safety_Stock/Avg_Dmd-Plan_Shelf)*Avg_Dmd*Std_Cost*CX$3,0)+Avg_Dmd*365/CX$3/2*Std_Cost*Inv_Cost+CX$3*Setup</f>
        <v>32340.813814185509</v>
      </c>
      <c r="CY38" s="12">
        <f>(Sell_Price-Std_Cost)*(1-$D38)*Lost_Sale_Fact*Avg_Dmd*365+NORMSINV($D38)*SQRT(Dmd_StdDev^2*Leadtime+LT_StdDev^2*Avg_Dmd^2)*Std_Cost*Inv_Cost+IF(365/CY$3+Safety_Stock/Avg_Dmd&gt;Plan_Shelf,(365/CY$3+Safety_Stock/Avg_Dmd-Plan_Shelf)*Avg_Dmd*Std_Cost*CY$3,0)+Avg_Dmd*365/CY$3/2*Std_Cost*Inv_Cost+CY$3*Setup</f>
        <v>32469.745993117685</v>
      </c>
      <c r="CZ38" s="12">
        <f>(Sell_Price-Std_Cost)*(1-$D38)*Lost_Sale_Fact*Avg_Dmd*365+NORMSINV($D38)*SQRT(Dmd_StdDev^2*Leadtime+LT_StdDev^2*Avg_Dmd^2)*Std_Cost*Inv_Cost+IF(365/CZ$3+Safety_Stock/Avg_Dmd&gt;Plan_Shelf,(365/CZ$3+Safety_Stock/Avg_Dmd-Plan_Shelf)*Avg_Dmd*Std_Cost*CZ$3,0)+Avg_Dmd*365/CZ$3/2*Std_Cost*Inv_Cost+CZ$3*Setup</f>
        <v>32599.099528471223</v>
      </c>
      <c r="DA38" s="28">
        <f t="shared" si="0"/>
        <v>26629.423852795546</v>
      </c>
      <c r="DB38" s="43">
        <f t="shared" si="1"/>
        <v>0.96499999999999997</v>
      </c>
    </row>
    <row r="39" spans="1:106" ht="14.1" customHeight="1" x14ac:dyDescent="0.25">
      <c r="A39" s="53"/>
      <c r="B39" s="52"/>
      <c r="C39" s="52"/>
      <c r="D39" s="9">
        <v>0.96399999999999997</v>
      </c>
      <c r="E39" s="12">
        <f>(Sell_Price-Std_Cost)*(1-$D39)*Lost_Sale_Fact*Avg_Dmd*365+NORMSINV($D39)*SQRT(Dmd_StdDev^2*Leadtime+LT_StdDev^2*Avg_Dmd^2)*Std_Cost*Inv_Cost+IF(365/E$3+Safety_Stock/Avg_Dmd&gt;Plan_Shelf,(365/E$3+Safety_Stock/Avg_Dmd-Plan_Shelf)*Avg_Dmd*Std_Cost*E$3,0)+Avg_Dmd*365/E$3/2*Std_Cost*Inv_Cost+E$3*Setup</f>
        <v>1327000.6860335667</v>
      </c>
      <c r="F39" s="12">
        <f>(Sell_Price-Std_Cost)*(1-$D39)*Lost_Sale_Fact*Avg_Dmd*365+NORMSINV($D39)*SQRT(Dmd_StdDev^2*Leadtime+LT_StdDev^2*Avg_Dmd^2)*Std_Cost*Inv_Cost+IF(365/F$3+Safety_Stock/Avg_Dmd&gt;Plan_Shelf,(365/F$3+Safety_Stock/Avg_Dmd-Plan_Shelf)*Avg_Dmd*Std_Cost*F$3,0)+Avg_Dmd*365/F$3/2*Std_Cost*Inv_Cost+F$3*Setup</f>
        <v>1163846.8488675591</v>
      </c>
      <c r="G39" s="12">
        <f>(Sell_Price-Std_Cost)*(1-$D39)*Lost_Sale_Fact*Avg_Dmd*365+NORMSINV($D39)*SQRT(Dmd_StdDev^2*Leadtime+LT_StdDev^2*Avg_Dmd^2)*Std_Cost*Inv_Cost+IF(365/G$3+Safety_Stock/Avg_Dmd&gt;Plan_Shelf,(365/G$3+Safety_Stock/Avg_Dmd-Plan_Shelf)*Avg_Dmd*Std_Cost*G$3,0)+Avg_Dmd*365/G$3/2*Std_Cost*Inv_Cost+G$3*Setup</f>
        <v>1068826.345034885</v>
      </c>
      <c r="H39" s="12">
        <f>(Sell_Price-Std_Cost)*(1-$D39)*Lost_Sale_Fact*Avg_Dmd*365+NORMSINV($D39)*SQRT(Dmd_StdDev^2*Leadtime+LT_StdDev^2*Avg_Dmd^2)*Std_Cost*Inv_Cost+IF(365/H$3+Safety_Stock/Avg_Dmd&gt;Plan_Shelf,(365/H$3+Safety_Stock/Avg_Dmd-Plan_Shelf)*Avg_Dmd*Std_Cost*H$3,0)+Avg_Dmd*365/H$3/2*Std_Cost*Inv_Cost+H$3*Setup</f>
        <v>990839.17453554412</v>
      </c>
      <c r="I39" s="12">
        <f>(Sell_Price-Std_Cost)*(1-$D39)*Lost_Sale_Fact*Avg_Dmd*365+NORMSINV($D39)*SQRT(Dmd_StdDev^2*Leadtime+LT_StdDev^2*Avg_Dmd^2)*Std_Cost*Inv_Cost+IF(365/I$3+Safety_Stock/Avg_Dmd&gt;Plan_Shelf,(365/I$3+Safety_Stock/Avg_Dmd-Plan_Shelf)*Avg_Dmd*Std_Cost*I$3,0)+Avg_Dmd*365/I$3/2*Std_Cost*Inv_Cost+I$3*Setup</f>
        <v>919665.33736953652</v>
      </c>
      <c r="J39" s="12">
        <f>(Sell_Price-Std_Cost)*(1-$D39)*Lost_Sale_Fact*Avg_Dmd*365+NORMSINV($D39)*SQRT(Dmd_StdDev^2*Leadtime+LT_StdDev^2*Avg_Dmd^2)*Std_Cost*Inv_Cost+IF(365/J$3+Safety_Stock/Avg_Dmd&gt;Plan_Shelf,(365/J$3+Safety_Stock/Avg_Dmd-Plan_Shelf)*Avg_Dmd*Std_Cost*J$3,0)+Avg_Dmd*365/J$3/2*Std_Cost*Inv_Cost+J$3*Setup</f>
        <v>851898.16687019554</v>
      </c>
      <c r="K39" s="12">
        <f>(Sell_Price-Std_Cost)*(1-$D39)*Lost_Sale_Fact*Avg_Dmd*365+NORMSINV($D39)*SQRT(Dmd_StdDev^2*Leadtime+LT_StdDev^2*Avg_Dmd^2)*Std_Cost*Inv_Cost+IF(365/K$3+Safety_Stock/Avg_Dmd&gt;Plan_Shelf,(365/K$3+Safety_Stock/Avg_Dmd-Plan_Shelf)*Avg_Dmd*Std_Cost*K$3,0)+Avg_Dmd*365/K$3/2*Std_Cost*Inv_Cost+K$3*Setup</f>
        <v>786077.66303752142</v>
      </c>
      <c r="L39" s="12">
        <f>(Sell_Price-Std_Cost)*(1-$D39)*Lost_Sale_Fact*Avg_Dmd*365+NORMSINV($D39)*SQRT(Dmd_StdDev^2*Leadtime+LT_StdDev^2*Avg_Dmd^2)*Std_Cost*Inv_Cost+IF(365/L$3+Safety_Stock/Avg_Dmd&gt;Plan_Shelf,(365/L$3+Safety_Stock/Avg_Dmd-Plan_Shelf)*Avg_Dmd*Std_Cost*L$3,0)+Avg_Dmd*365/L$3/2*Std_Cost*Inv_Cost+L$3*Setup</f>
        <v>721473.82587151381</v>
      </c>
      <c r="M39" s="12">
        <f>(Sell_Price-Std_Cost)*(1-$D39)*Lost_Sale_Fact*Avg_Dmd*365+NORMSINV($D39)*SQRT(Dmd_StdDev^2*Leadtime+LT_StdDev^2*Avg_Dmd^2)*Std_Cost*Inv_Cost+IF(365/M$3+Safety_Stock/Avg_Dmd&gt;Plan_Shelf,(365/M$3+Safety_Stock/Avg_Dmd-Plan_Shelf)*Avg_Dmd*Std_Cost*M$3,0)+Avg_Dmd*365/M$3/2*Std_Cost*Inv_Cost+M$3*Setup</f>
        <v>657681.09981661744</v>
      </c>
      <c r="N39" s="12">
        <f>(Sell_Price-Std_Cost)*(1-$D39)*Lost_Sale_Fact*Avg_Dmd*365+NORMSINV($D39)*SQRT(Dmd_StdDev^2*Leadtime+LT_StdDev^2*Avg_Dmd^2)*Std_Cost*Inv_Cost+IF(365/N$3+Safety_Stock/Avg_Dmd&gt;Plan_Shelf,(365/N$3+Safety_Stock/Avg_Dmd-Plan_Shelf)*Avg_Dmd*Std_Cost*N$3,0)+Avg_Dmd*365/N$3/2*Std_Cost*Inv_Cost+N$3*Setup</f>
        <v>594456.15153949871</v>
      </c>
      <c r="O39" s="12">
        <f>(Sell_Price-Std_Cost)*(1-$D39)*Lost_Sale_Fact*Avg_Dmd*365+NORMSINV($D39)*SQRT(Dmd_StdDev^2*Leadtime+LT_StdDev^2*Avg_Dmd^2)*Std_Cost*Inv_Cost+IF(365/O$3+Safety_Stock/Avg_Dmd&gt;Plan_Shelf,(365/O$3+Safety_Stock/Avg_Dmd-Plan_Shelf)*Avg_Dmd*Std_Cost*O$3,0)+Avg_Dmd*365/O$3/2*Std_Cost*Inv_Cost+O$3*Setup</f>
        <v>531644.13255530922</v>
      </c>
      <c r="P39" s="12">
        <f>(Sell_Price-Std_Cost)*(1-$D39)*Lost_Sale_Fact*Avg_Dmd*365+NORMSINV($D39)*SQRT(Dmd_StdDev^2*Leadtime+LT_StdDev^2*Avg_Dmd^2)*Std_Cost*Inv_Cost+IF(365/P$3+Safety_Stock/Avg_Dmd&gt;Plan_Shelf,(365/P$3+Safety_Stock/Avg_Dmd-Plan_Shelf)*Avg_Dmd*Std_Cost*P$3,0)+Avg_Dmd*365/P$3/2*Std_Cost*Inv_Cost+P$3*Setup</f>
        <v>469141.81054081698</v>
      </c>
      <c r="Q39" s="12">
        <f>(Sell_Price-Std_Cost)*(1-$D39)*Lost_Sale_Fact*Avg_Dmd*365+NORMSINV($D39)*SQRT(Dmd_StdDev^2*Leadtime+LT_StdDev^2*Avg_Dmd^2)*Std_Cost*Inv_Cost+IF(365/Q$3+Safety_Stock/Avg_Dmd&gt;Plan_Shelf,(365/Q$3+Safety_Stock/Avg_Dmd-Plan_Shelf)*Avg_Dmd*Std_Cost*Q$3,0)+Avg_Dmd*365/Q$3/2*Std_Cost*Inv_Cost+Q$3*Setup</f>
        <v>406877.71696455299</v>
      </c>
      <c r="R39" s="12">
        <f>(Sell_Price-Std_Cost)*(1-$D39)*Lost_Sale_Fact*Avg_Dmd*365+NORMSINV($D39)*SQRT(Dmd_StdDev^2*Leadtime+LT_StdDev^2*Avg_Dmd^2)*Std_Cost*Inv_Cost+IF(365/R$3+Safety_Stock/Avg_Dmd&gt;Plan_Shelf,(365/R$3+Safety_Stock/Avg_Dmd-Plan_Shelf)*Avg_Dmd*Std_Cost*R$3,0)+Avg_Dmd*365/R$3/2*Std_Cost*Inv_Cost+R$3*Setup</f>
        <v>344800.80287546857</v>
      </c>
      <c r="S39" s="12">
        <f>(Sell_Price-Std_Cost)*(1-$D39)*Lost_Sale_Fact*Avg_Dmd*365+NORMSINV($D39)*SQRT(Dmd_StdDev^2*Leadtime+LT_StdDev^2*Avg_Dmd^2)*Std_Cost*Inv_Cost+IF(365/S$3+Safety_Stock/Avg_Dmd&gt;Plan_Shelf,(365/S$3+Safety_Stock/Avg_Dmd-Plan_Shelf)*Avg_Dmd*Std_Cost*S$3,0)+Avg_Dmd*365/S$3/2*Std_Cost*Inv_Cost+S$3*Setup</f>
        <v>282873.63237612759</v>
      </c>
      <c r="T39" s="12">
        <f>(Sell_Price-Std_Cost)*(1-$D39)*Lost_Sale_Fact*Avg_Dmd*365+NORMSINV($D39)*SQRT(Dmd_StdDev^2*Leadtime+LT_StdDev^2*Avg_Dmd^2)*Std_Cost*Inv_Cost+IF(365/T$3+Safety_Stock/Avg_Dmd&gt;Plan_Shelf,(365/T$3+Safety_Stock/Avg_Dmd-Plan_Shelf)*Avg_Dmd*Std_Cost*T$3,0)+Avg_Dmd*365/T$3/2*Std_Cost*Inv_Cost+T$3*Setup</f>
        <v>221068.12854345323</v>
      </c>
      <c r="U39" s="12">
        <f>(Sell_Price-Std_Cost)*(1-$D39)*Lost_Sale_Fact*Avg_Dmd*365+NORMSINV($D39)*SQRT(Dmd_StdDev^2*Leadtime+LT_StdDev^2*Avg_Dmd^2)*Std_Cost*Inv_Cost+IF(365/U$3+Safety_Stock/Avg_Dmd&gt;Plan_Shelf,(365/U$3+Safety_Stock/Avg_Dmd-Plan_Shelf)*Avg_Dmd*Std_Cost*U$3,0)+Avg_Dmd*365/U$3/2*Std_Cost*Inv_Cost+U$3*Setup</f>
        <v>159362.82078921027</v>
      </c>
      <c r="V39" s="12">
        <f>(Sell_Price-Std_Cost)*(1-$D39)*Lost_Sale_Fact*Avg_Dmd*365+NORMSINV($D39)*SQRT(Dmd_StdDev^2*Leadtime+LT_StdDev^2*Avg_Dmd^2)*Std_Cost*Inv_Cost+IF(365/V$3+Safety_Stock/Avg_Dmd&gt;Plan_Shelf,(365/V$3+Safety_Stock/Avg_Dmd-Plan_Shelf)*Avg_Dmd*Std_Cost*V$3,0)+Avg_Dmd*365/V$3/2*Std_Cost*Inv_Cost+V$3*Setup</f>
        <v>97741.009766993695</v>
      </c>
      <c r="W39" s="12">
        <f>(Sell_Price-Std_Cost)*(1-$D39)*Lost_Sale_Fact*Avg_Dmd*365+NORMSINV($D39)*SQRT(Dmd_StdDev^2*Leadtime+LT_StdDev^2*Avg_Dmd^2)*Std_Cost*Inv_Cost+IF(365/W$3+Safety_Stock/Avg_Dmd&gt;Plan_Shelf,(365/W$3+Safety_Stock/Avg_Dmd-Plan_Shelf)*Avg_Dmd*Std_Cost*W$3,0)+Avg_Dmd*365/W$3/2*Std_Cost*Inv_Cost+W$3*Setup</f>
        <v>36189.511782272566</v>
      </c>
      <c r="X39" s="12">
        <f>(Sell_Price-Std_Cost)*(1-$D39)*Lost_Sale_Fact*Avg_Dmd*365+NORMSINV($D39)*SQRT(Dmd_StdDev^2*Leadtime+LT_StdDev^2*Avg_Dmd^2)*Std_Cost*Inv_Cost+IF(365/X$3+Safety_Stock/Avg_Dmd&gt;Plan_Shelf,(365/X$3+Safety_Stock/Avg_Dmd-Plan_Shelf)*Avg_Dmd*Std_Cost*X$3,0)+Avg_Dmd*365/X$3/2*Std_Cost*Inv_Cost+X$3*Setup</f>
        <v>28774.523199574272</v>
      </c>
      <c r="Y39" s="12">
        <f>(Sell_Price-Std_Cost)*(1-$D39)*Lost_Sale_Fact*Avg_Dmd*365+NORMSINV($D39)*SQRT(Dmd_StdDev^2*Leadtime+LT_StdDev^2*Avg_Dmd^2)*Std_Cost*Inv_Cost+IF(365/Y$3+Safety_Stock/Avg_Dmd&gt;Plan_Shelf,(365/Y$3+Safety_Stock/Avg_Dmd-Plan_Shelf)*Avg_Dmd*Std_Cost*Y$3,0)+Avg_Dmd*365/Y$3/2*Std_Cost*Inv_Cost+Y$3*Setup</f>
        <v>28437.856532907601</v>
      </c>
      <c r="Z39" s="12">
        <f>(Sell_Price-Std_Cost)*(1-$D39)*Lost_Sale_Fact*Avg_Dmd*365+NORMSINV($D39)*SQRT(Dmd_StdDev^2*Leadtime+LT_StdDev^2*Avg_Dmd^2)*Std_Cost*Inv_Cost+IF(365/Z$3+Safety_Stock/Avg_Dmd&gt;Plan_Shelf,(365/Z$3+Safety_Stock/Avg_Dmd-Plan_Shelf)*Avg_Dmd*Std_Cost*Z$3,0)+Avg_Dmd*365/Z$3/2*Std_Cost*Inv_Cost+Z$3*Setup</f>
        <v>28145.432290483361</v>
      </c>
      <c r="AA39" s="12">
        <f>(Sell_Price-Std_Cost)*(1-$D39)*Lost_Sale_Fact*Avg_Dmd*365+NORMSINV($D39)*SQRT(Dmd_StdDev^2*Leadtime+LT_StdDev^2*Avg_Dmd^2)*Std_Cost*Inv_Cost+IF(365/AA$3+Safety_Stock/Avg_Dmd&gt;Plan_Shelf,(365/AA$3+Safety_Stock/Avg_Dmd-Plan_Shelf)*Avg_Dmd*Std_Cost*AA$3,0)+Avg_Dmd*365/AA$3/2*Std_Cost*Inv_Cost+AA$3*Setup</f>
        <v>27891.479721313401</v>
      </c>
      <c r="AB39" s="12">
        <f>(Sell_Price-Std_Cost)*(1-$D39)*Lost_Sale_Fact*Avg_Dmd*365+NORMSINV($D39)*SQRT(Dmd_StdDev^2*Leadtime+LT_StdDev^2*Avg_Dmd^2)*Std_Cost*Inv_Cost+IF(365/AB$3+Safety_Stock/Avg_Dmd&gt;Plan_Shelf,(365/AB$3+Safety_Stock/Avg_Dmd-Plan_Shelf)*Avg_Dmd*Std_Cost*AB$3,0)+Avg_Dmd*365/AB$3/2*Std_Cost*Inv_Cost+AB$3*Setup</f>
        <v>27671.189866240937</v>
      </c>
      <c r="AC39" s="12">
        <f>(Sell_Price-Std_Cost)*(1-$D39)*Lost_Sale_Fact*Avg_Dmd*365+NORMSINV($D39)*SQRT(Dmd_StdDev^2*Leadtime+LT_StdDev^2*Avg_Dmd^2)*Std_Cost*Inv_Cost+IF(365/AC$3+Safety_Stock/Avg_Dmd&gt;Plan_Shelf,(365/AC$3+Safety_Stock/Avg_Dmd-Plan_Shelf)*Avg_Dmd*Std_Cost*AC$3,0)+Avg_Dmd*365/AC$3/2*Std_Cost*Inv_Cost+AC$3*Setup</f>
        <v>27480.523199574269</v>
      </c>
      <c r="AD39" s="12">
        <f>(Sell_Price-Std_Cost)*(1-$D39)*Lost_Sale_Fact*Avg_Dmd*365+NORMSINV($D39)*SQRT(Dmd_StdDev^2*Leadtime+LT_StdDev^2*Avg_Dmd^2)*Std_Cost*Inv_Cost+IF(365/AD$3+Safety_Stock/Avg_Dmd&gt;Plan_Shelf,(365/AD$3+Safety_Stock/Avg_Dmd-Plan_Shelf)*Avg_Dmd*Std_Cost*AD$3,0)+Avg_Dmd*365/AD$3/2*Std_Cost*Inv_Cost+AD$3*Setup</f>
        <v>27316.061661112733</v>
      </c>
      <c r="AE39" s="12">
        <f>(Sell_Price-Std_Cost)*(1-$D39)*Lost_Sale_Fact*Avg_Dmd*365+NORMSINV($D39)*SQRT(Dmd_StdDev^2*Leadtime+LT_StdDev^2*Avg_Dmd^2)*Std_Cost*Inv_Cost+IF(365/AE$3+Safety_Stock/Avg_Dmd&gt;Plan_Shelf,(365/AE$3+Safety_Stock/Avg_Dmd-Plan_Shelf)*Avg_Dmd*Std_Cost*AE$3,0)+Avg_Dmd*365/AE$3/2*Std_Cost*Inv_Cost+AE$3*Setup</f>
        <v>27174.893569944641</v>
      </c>
      <c r="AF39" s="12">
        <f>(Sell_Price-Std_Cost)*(1-$D39)*Lost_Sale_Fact*Avg_Dmd*365+NORMSINV($D39)*SQRT(Dmd_StdDev^2*Leadtime+LT_StdDev^2*Avg_Dmd^2)*Std_Cost*Inv_Cost+IF(365/AF$3+Safety_Stock/Avg_Dmd&gt;Plan_Shelf,(365/AF$3+Safety_Stock/Avg_Dmd-Plan_Shelf)*Avg_Dmd*Std_Cost*AF$3,0)+Avg_Dmd*365/AF$3/2*Std_Cost*Inv_Cost+AF$3*Setup</f>
        <v>27054.523199574272</v>
      </c>
      <c r="AG39" s="12">
        <f>(Sell_Price-Std_Cost)*(1-$D39)*Lost_Sale_Fact*Avg_Dmd*365+NORMSINV($D39)*SQRT(Dmd_StdDev^2*Leadtime+LT_StdDev^2*Avg_Dmd^2)*Std_Cost*Inv_Cost+IF(365/AG$3+Safety_Stock/Avg_Dmd&gt;Plan_Shelf,(365/AG$3+Safety_Stock/Avg_Dmd-Plan_Shelf)*Avg_Dmd*Std_Cost*AG$3,0)+Avg_Dmd*365/AG$3/2*Std_Cost*Inv_Cost+AG$3*Setup</f>
        <v>26952.799061643236</v>
      </c>
      <c r="AH39" s="12">
        <f>(Sell_Price-Std_Cost)*(1-$D39)*Lost_Sale_Fact*Avg_Dmd*365+NORMSINV($D39)*SQRT(Dmd_StdDev^2*Leadtime+LT_StdDev^2*Avg_Dmd^2)*Std_Cost*Inv_Cost+IF(365/AH$3+Safety_Stock/Avg_Dmd&gt;Plan_Shelf,(365/AH$3+Safety_Stock/Avg_Dmd-Plan_Shelf)*Avg_Dmd*Std_Cost*AH$3,0)+Avg_Dmd*365/AH$3/2*Std_Cost*Inv_Cost+AH$3*Setup</f>
        <v>26867.856532907605</v>
      </c>
      <c r="AI39" s="12">
        <f>(Sell_Price-Std_Cost)*(1-$D39)*Lost_Sale_Fact*Avg_Dmd*365+NORMSINV($D39)*SQRT(Dmd_StdDev^2*Leadtime+LT_StdDev^2*Avg_Dmd^2)*Std_Cost*Inv_Cost+IF(365/AI$3+Safety_Stock/Avg_Dmd&gt;Plan_Shelf,(365/AI$3+Safety_Stock/Avg_Dmd-Plan_Shelf)*Avg_Dmd*Std_Cost*AI$3,0)+Avg_Dmd*365/AI$3/2*Std_Cost*Inv_Cost+AI$3*Setup</f>
        <v>26798.071586671045</v>
      </c>
      <c r="AJ39" s="12">
        <f>(Sell_Price-Std_Cost)*(1-$D39)*Lost_Sale_Fact*Avg_Dmd*365+NORMSINV($D39)*SQRT(Dmd_StdDev^2*Leadtime+LT_StdDev^2*Avg_Dmd^2)*Std_Cost*Inv_Cost+IF(365/AJ$3+Safety_Stock/Avg_Dmd&gt;Plan_Shelf,(365/AJ$3+Safety_Stock/Avg_Dmd-Plan_Shelf)*Avg_Dmd*Std_Cost*AJ$3,0)+Avg_Dmd*365/AJ$3/2*Std_Cost*Inv_Cost+AJ$3*Setup</f>
        <v>26742.023199574272</v>
      </c>
      <c r="AK39" s="12">
        <f>(Sell_Price-Std_Cost)*(1-$D39)*Lost_Sale_Fact*Avg_Dmd*365+NORMSINV($D39)*SQRT(Dmd_StdDev^2*Leadtime+LT_StdDev^2*Avg_Dmd^2)*Std_Cost*Inv_Cost+IF(365/AK$3+Safety_Stock/Avg_Dmd&gt;Plan_Shelf,(365/AK$3+Safety_Stock/Avg_Dmd-Plan_Shelf)*Avg_Dmd*Std_Cost*AK$3,0)+Avg_Dmd*365/AK$3/2*Std_Cost*Inv_Cost+AK$3*Setup</f>
        <v>26698.462593513665</v>
      </c>
      <c r="AL39" s="12">
        <f>(Sell_Price-Std_Cost)*(1-$D39)*Lost_Sale_Fact*Avg_Dmd*365+NORMSINV($D39)*SQRT(Dmd_StdDev^2*Leadtime+LT_StdDev^2*Avg_Dmd^2)*Std_Cost*Inv_Cost+IF(365/AL$3+Safety_Stock/Avg_Dmd&gt;Plan_Shelf,(365/AL$3+Safety_Stock/Avg_Dmd-Plan_Shelf)*Avg_Dmd*Std_Cost*AL$3,0)+Avg_Dmd*365/AL$3/2*Std_Cost*Inv_Cost+AL$3*Setup</f>
        <v>26666.287905456622</v>
      </c>
      <c r="AM39" s="12">
        <f>(Sell_Price-Std_Cost)*(1-$D39)*Lost_Sale_Fact*Avg_Dmd*365+NORMSINV($D39)*SQRT(Dmd_StdDev^2*Leadtime+LT_StdDev^2*Avg_Dmd^2)*Std_Cost*Inv_Cost+IF(365/AM$3+Safety_Stock/Avg_Dmd&gt;Plan_Shelf,(365/AM$3+Safety_Stock/Avg_Dmd-Plan_Shelf)*Avg_Dmd*Std_Cost*AM$3,0)+Avg_Dmd*365/AM$3/2*Std_Cost*Inv_Cost+AM$3*Setup</f>
        <v>26644.523199574272</v>
      </c>
      <c r="AN39" s="12">
        <f>(Sell_Price-Std_Cost)*(1-$D39)*Lost_Sale_Fact*Avg_Dmd*365+NORMSINV($D39)*SQRT(Dmd_StdDev^2*Leadtime+LT_StdDev^2*Avg_Dmd^2)*Std_Cost*Inv_Cost+IF(365/AN$3+Safety_Stock/Avg_Dmd&gt;Plan_Shelf,(365/AN$3+Safety_Stock/Avg_Dmd-Plan_Shelf)*Avg_Dmd*Std_Cost*AN$3,0)+Avg_Dmd*365/AN$3/2*Std_Cost*Inv_Cost+AN$3*Setup</f>
        <v>26632.300977352046</v>
      </c>
      <c r="AO39" s="12">
        <f>(Sell_Price-Std_Cost)*(1-$D39)*Lost_Sale_Fact*Avg_Dmd*365+NORMSINV($D39)*SQRT(Dmd_StdDev^2*Leadtime+LT_StdDev^2*Avg_Dmd^2)*Std_Cost*Inv_Cost+IF(365/AO$3+Safety_Stock/Avg_Dmd&gt;Plan_Shelf,(365/AO$3+Safety_Stock/Avg_Dmd-Plan_Shelf)*Avg_Dmd*Std_Cost*AO$3,0)+Avg_Dmd*365/AO$3/2*Std_Cost*Inv_Cost+AO$3*Setup</f>
        <v>26628.847523898596</v>
      </c>
      <c r="AP39" s="12">
        <f>(Sell_Price-Std_Cost)*(1-$D39)*Lost_Sale_Fact*Avg_Dmd*365+NORMSINV($D39)*SQRT(Dmd_StdDev^2*Leadtime+LT_StdDev^2*Avg_Dmd^2)*Std_Cost*Inv_Cost+IF(365/AP$3+Safety_Stock/Avg_Dmd&gt;Plan_Shelf,(365/AP$3+Safety_Stock/Avg_Dmd-Plan_Shelf)*Avg_Dmd*Std_Cost*AP$3,0)+Avg_Dmd*365/AP$3/2*Std_Cost*Inv_Cost+AP$3*Setup</f>
        <v>26633.470567995322</v>
      </c>
      <c r="AQ39" s="12">
        <f>(Sell_Price-Std_Cost)*(1-$D39)*Lost_Sale_Fact*Avg_Dmd*365+NORMSINV($D39)*SQRT(Dmd_StdDev^2*Leadtime+LT_StdDev^2*Avg_Dmd^2)*Std_Cost*Inv_Cost+IF(365/AQ$3+Safety_Stock/Avg_Dmd&gt;Plan_Shelf,(365/AQ$3+Safety_Stock/Avg_Dmd-Plan_Shelf)*Avg_Dmd*Std_Cost*AQ$3,0)+Avg_Dmd*365/AQ$3/2*Std_Cost*Inv_Cost+AQ$3*Setup</f>
        <v>26645.548840599913</v>
      </c>
      <c r="AR39" s="12">
        <f>(Sell_Price-Std_Cost)*(1-$D39)*Lost_Sale_Fact*Avg_Dmd*365+NORMSINV($D39)*SQRT(Dmd_StdDev^2*Leadtime+LT_StdDev^2*Avg_Dmd^2)*Std_Cost*Inv_Cost+IF(365/AR$3+Safety_Stock/Avg_Dmd&gt;Plan_Shelf,(365/AR$3+Safety_Stock/Avg_Dmd-Plan_Shelf)*Avg_Dmd*Std_Cost*AR$3,0)+Avg_Dmd*365/AR$3/2*Std_Cost*Inv_Cost+AR$3*Setup</f>
        <v>26664.523199574272</v>
      </c>
      <c r="AS39" s="12">
        <f>(Sell_Price-Std_Cost)*(1-$D39)*Lost_Sale_Fact*Avg_Dmd*365+NORMSINV($D39)*SQRT(Dmd_StdDev^2*Leadtime+LT_StdDev^2*Avg_Dmd^2)*Std_Cost*Inv_Cost+IF(365/AS$3+Safety_Stock/Avg_Dmd&gt;Plan_Shelf,(365/AS$3+Safety_Stock/Avg_Dmd-Plan_Shelf)*Avg_Dmd*Std_Cost*AS$3,0)+Avg_Dmd*365/AS$3/2*Std_Cost*Inv_Cost+AS$3*Setup</f>
        <v>26689.889053232808</v>
      </c>
      <c r="AT39" s="12">
        <f>(Sell_Price-Std_Cost)*(1-$D39)*Lost_Sale_Fact*Avg_Dmd*365+NORMSINV($D39)*SQRT(Dmd_StdDev^2*Leadtime+LT_StdDev^2*Avg_Dmd^2)*Std_Cost*Inv_Cost+IF(365/AT$3+Safety_Stock/Avg_Dmd&gt;Plan_Shelf,(365/AT$3+Safety_Stock/Avg_Dmd-Plan_Shelf)*Avg_Dmd*Std_Cost*AT$3,0)+Avg_Dmd*365/AT$3/2*Std_Cost*Inv_Cost+AT$3*Setup</f>
        <v>26721.189866240937</v>
      </c>
      <c r="AU39" s="12">
        <f>(Sell_Price-Std_Cost)*(1-$D39)*Lost_Sale_Fact*Avg_Dmd*365+NORMSINV($D39)*SQRT(Dmd_StdDev^2*Leadtime+LT_StdDev^2*Avg_Dmd^2)*Std_Cost*Inv_Cost+IF(365/AU$3+Safety_Stock/Avg_Dmd&gt;Plan_Shelf,(365/AU$3+Safety_Stock/Avg_Dmd-Plan_Shelf)*Avg_Dmd*Std_Cost*AU$3,0)+Avg_Dmd*365/AU$3/2*Std_Cost*Inv_Cost+AU$3*Setup</f>
        <v>26758.011571667295</v>
      </c>
      <c r="AV39" s="12">
        <f>(Sell_Price-Std_Cost)*(1-$D39)*Lost_Sale_Fact*Avg_Dmd*365+NORMSINV($D39)*SQRT(Dmd_StdDev^2*Leadtime+LT_StdDev^2*Avg_Dmd^2)*Std_Cost*Inv_Cost+IF(365/AV$3+Safety_Stock/Avg_Dmd&gt;Plan_Shelf,(365/AV$3+Safety_Stock/Avg_Dmd-Plan_Shelf)*Avg_Dmd*Std_Cost*AV$3,0)+Avg_Dmd*365/AV$3/2*Std_Cost*Inv_Cost+AV$3*Setup</f>
        <v>26799.977745028817</v>
      </c>
      <c r="AW39" s="12">
        <f>(Sell_Price-Std_Cost)*(1-$D39)*Lost_Sale_Fact*Avg_Dmd*365+NORMSINV($D39)*SQRT(Dmd_StdDev^2*Leadtime+LT_StdDev^2*Avg_Dmd^2)*Std_Cost*Inv_Cost+IF(365/AW$3+Safety_Stock/Avg_Dmd&gt;Plan_Shelf,(365/AW$3+Safety_Stock/Avg_Dmd-Plan_Shelf)*Avg_Dmd*Std_Cost*AW$3,0)+Avg_Dmd*365/AW$3/2*Std_Cost*Inv_Cost+AW$3*Setup</f>
        <v>26846.745421796491</v>
      </c>
      <c r="AX39" s="12">
        <f>(Sell_Price-Std_Cost)*(1-$D39)*Lost_Sale_Fact*Avg_Dmd*365+NORMSINV($D39)*SQRT(Dmd_StdDev^2*Leadtime+LT_StdDev^2*Avg_Dmd^2)*Std_Cost*Inv_Cost+IF(365/AX$3+Safety_Stock/Avg_Dmd&gt;Plan_Shelf,(365/AX$3+Safety_Stock/Avg_Dmd-Plan_Shelf)*Avg_Dmd*Std_Cost*AX$3,0)+Avg_Dmd*365/AX$3/2*Std_Cost*Inv_Cost+AX$3*Setup</f>
        <v>26898.001460443837</v>
      </c>
      <c r="AY39" s="12">
        <f>(Sell_Price-Std_Cost)*(1-$D39)*Lost_Sale_Fact*Avg_Dmd*365+NORMSINV($D39)*SQRT(Dmd_StdDev^2*Leadtime+LT_StdDev^2*Avg_Dmd^2)*Std_Cost*Inv_Cost+IF(365/AY$3+Safety_Stock/Avg_Dmd&gt;Plan_Shelf,(365/AY$3+Safety_Stock/Avg_Dmd-Plan_Shelf)*Avg_Dmd*Std_Cost*AY$3,0)+Avg_Dmd*365/AY$3/2*Std_Cost*Inv_Cost+AY$3*Setup</f>
        <v>26953.459369787037</v>
      </c>
      <c r="AZ39" s="12">
        <f>(Sell_Price-Std_Cost)*(1-$D39)*Lost_Sale_Fact*Avg_Dmd*365+NORMSINV($D39)*SQRT(Dmd_StdDev^2*Leadtime+LT_StdDev^2*Avg_Dmd^2)*Std_Cost*Inv_Cost+IF(365/AZ$3+Safety_Stock/Avg_Dmd&gt;Plan_Shelf,(365/AZ$3+Safety_Stock/Avg_Dmd-Plan_Shelf)*Avg_Dmd*Std_Cost*AZ$3,0)+Avg_Dmd*365/AZ$3/2*Std_Cost*Inv_Cost+AZ$3*Setup</f>
        <v>27012.856532907605</v>
      </c>
      <c r="BA39" s="12">
        <f>(Sell_Price-Std_Cost)*(1-$D39)*Lost_Sale_Fact*Avg_Dmd*365+NORMSINV($D39)*SQRT(Dmd_StdDev^2*Leadtime+LT_StdDev^2*Avg_Dmd^2)*Std_Cost*Inv_Cost+IF(365/BA$3+Safety_Stock/Avg_Dmd&gt;Plan_Shelf,(365/BA$3+Safety_Stock/Avg_Dmd-Plan_Shelf)*Avg_Dmd*Std_Cost*BA$3,0)+Avg_Dmd*365/BA$3/2*Std_Cost*Inv_Cost+BA$3*Setup</f>
        <v>27075.951771002841</v>
      </c>
      <c r="BB39" s="12">
        <f>(Sell_Price-Std_Cost)*(1-$D39)*Lost_Sale_Fact*Avg_Dmd*365+NORMSINV($D39)*SQRT(Dmd_StdDev^2*Leadtime+LT_StdDev^2*Avg_Dmd^2)*Std_Cost*Inv_Cost+IF(365/BB$3+Safety_Stock/Avg_Dmd&gt;Plan_Shelf,(365/BB$3+Safety_Stock/Avg_Dmd-Plan_Shelf)*Avg_Dmd*Std_Cost*BB$3,0)+Avg_Dmd*365/BB$3/2*Std_Cost*Inv_Cost+BB$3*Setup</f>
        <v>27142.523199574269</v>
      </c>
      <c r="BC39" s="12">
        <f>(Sell_Price-Std_Cost)*(1-$D39)*Lost_Sale_Fact*Avg_Dmd*365+NORMSINV($D39)*SQRT(Dmd_StdDev^2*Leadtime+LT_StdDev^2*Avg_Dmd^2)*Std_Cost*Inv_Cost+IF(365/BC$3+Safety_Stock/Avg_Dmd&gt;Plan_Shelf,(365/BC$3+Safety_Stock/Avg_Dmd-Plan_Shelf)*Avg_Dmd*Std_Cost*BC$3,0)+Avg_Dmd*365/BC$3/2*Std_Cost*Inv_Cost+BC$3*Setup</f>
        <v>27212.366336829171</v>
      </c>
      <c r="BD39" s="12">
        <f>(Sell_Price-Std_Cost)*(1-$D39)*Lost_Sale_Fact*Avg_Dmd*365+NORMSINV($D39)*SQRT(Dmd_StdDev^2*Leadtime+LT_StdDev^2*Avg_Dmd^2)*Std_Cost*Inv_Cost+IF(365/BD$3+Safety_Stock/Avg_Dmd&gt;Plan_Shelf,(365/BD$3+Safety_Stock/Avg_Dmd-Plan_Shelf)*Avg_Dmd*Std_Cost*BD$3,0)+Avg_Dmd*365/BD$3/2*Std_Cost*Inv_Cost+BD$3*Setup</f>
        <v>27285.292430343499</v>
      </c>
      <c r="BE39" s="12">
        <f>(Sell_Price-Std_Cost)*(1-$D39)*Lost_Sale_Fact*Avg_Dmd*365+NORMSINV($D39)*SQRT(Dmd_StdDev^2*Leadtime+LT_StdDev^2*Avg_Dmd^2)*Std_Cost*Inv_Cost+IF(365/BE$3+Safety_Stock/Avg_Dmd&gt;Plan_Shelf,(365/BE$3+Safety_Stock/Avg_Dmd-Plan_Shelf)*Avg_Dmd*Std_Cost*BE$3,0)+Avg_Dmd*365/BE$3/2*Std_Cost*Inv_Cost+BE$3*Setup</f>
        <v>27361.126973159175</v>
      </c>
      <c r="BF39" s="12">
        <f>(Sell_Price-Std_Cost)*(1-$D39)*Lost_Sale_Fact*Avg_Dmd*365+NORMSINV($D39)*SQRT(Dmd_StdDev^2*Leadtime+LT_StdDev^2*Avg_Dmd^2)*Std_Cost*Inv_Cost+IF(365/BF$3+Safety_Stock/Avg_Dmd&gt;Plan_Shelf,(365/BF$3+Safety_Stock/Avg_Dmd-Plan_Shelf)*Avg_Dmd*Std_Cost*BF$3,0)+Avg_Dmd*365/BF$3/2*Std_Cost*Inv_Cost+BF$3*Setup</f>
        <v>27439.708384759455</v>
      </c>
      <c r="BG39" s="12">
        <f>(Sell_Price-Std_Cost)*(1-$D39)*Lost_Sale_Fact*Avg_Dmd*365+NORMSINV($D39)*SQRT(Dmd_StdDev^2*Leadtime+LT_StdDev^2*Avg_Dmd^2)*Std_Cost*Inv_Cost+IF(365/BG$3+Safety_Stock/Avg_Dmd&gt;Plan_Shelf,(365/BG$3+Safety_Stock/Avg_Dmd-Plan_Shelf)*Avg_Dmd*Std_Cost*BG$3,0)+Avg_Dmd*365/BG$3/2*Std_Cost*Inv_Cost+BG$3*Setup</f>
        <v>27520.886835937905</v>
      </c>
      <c r="BH39" s="12">
        <f>(Sell_Price-Std_Cost)*(1-$D39)*Lost_Sale_Fact*Avg_Dmd*365+NORMSINV($D39)*SQRT(Dmd_StdDev^2*Leadtime+LT_StdDev^2*Avg_Dmd^2)*Std_Cost*Inv_Cost+IF(365/BH$3+Safety_Stock/Avg_Dmd&gt;Plan_Shelf,(365/BH$3+Safety_Stock/Avg_Dmd-Plan_Shelf)*Avg_Dmd*Std_Cost*BH$3,0)+Avg_Dmd*365/BH$3/2*Std_Cost*Inv_Cost+BH$3*Setup</f>
        <v>27604.523199574272</v>
      </c>
      <c r="BI39" s="12">
        <f>(Sell_Price-Std_Cost)*(1-$D39)*Lost_Sale_Fact*Avg_Dmd*365+NORMSINV($D39)*SQRT(Dmd_StdDev^2*Leadtime+LT_StdDev^2*Avg_Dmd^2)*Std_Cost*Inv_Cost+IF(365/BI$3+Safety_Stock/Avg_Dmd&gt;Plan_Shelf,(365/BI$3+Safety_Stock/Avg_Dmd-Plan_Shelf)*Avg_Dmd*Std_Cost*BI$3,0)+Avg_Dmd*365/BI$3/2*Std_Cost*Inv_Cost+BI$3*Setup</f>
        <v>27690.488111854971</v>
      </c>
      <c r="BJ39" s="12">
        <f>(Sell_Price-Std_Cost)*(1-$D39)*Lost_Sale_Fact*Avg_Dmd*365+NORMSINV($D39)*SQRT(Dmd_StdDev^2*Leadtime+LT_StdDev^2*Avg_Dmd^2)*Std_Cost*Inv_Cost+IF(365/BJ$3+Safety_Stock/Avg_Dmd&gt;Plan_Shelf,(365/BJ$3+Safety_Stock/Avg_Dmd-Plan_Shelf)*Avg_Dmd*Std_Cost*BJ$3,0)+Avg_Dmd*365/BJ$3/2*Std_Cost*Inv_Cost+BJ$3*Setup</f>
        <v>27778.661130608754</v>
      </c>
      <c r="BK39" s="12">
        <f>(Sell_Price-Std_Cost)*(1-$D39)*Lost_Sale_Fact*Avg_Dmd*365+NORMSINV($D39)*SQRT(Dmd_StdDev^2*Leadtime+LT_StdDev^2*Avg_Dmd^2)*Std_Cost*Inv_Cost+IF(365/BK$3+Safety_Stock/Avg_Dmd&gt;Plan_Shelf,(365/BK$3+Safety_Stock/Avg_Dmd-Plan_Shelf)*Avg_Dmd*Std_Cost*BK$3,0)+Avg_Dmd*365/BK$3/2*Std_Cost*Inv_Cost+BK$3*Setup</f>
        <v>27868.929979235287</v>
      </c>
      <c r="BL39" s="12">
        <f>(Sell_Price-Std_Cost)*(1-$D39)*Lost_Sale_Fact*Avg_Dmd*365+NORMSINV($D39)*SQRT(Dmd_StdDev^2*Leadtime+LT_StdDev^2*Avg_Dmd^2)*Std_Cost*Inv_Cost+IF(365/BL$3+Safety_Stock/Avg_Dmd&gt;Plan_Shelf,(365/BL$3+Safety_Stock/Avg_Dmd-Plan_Shelf)*Avg_Dmd*Std_Cost*BL$3,0)+Avg_Dmd*365/BL$3/2*Std_Cost*Inv_Cost+BL$3*Setup</f>
        <v>27961.189866240937</v>
      </c>
      <c r="BM39" s="12">
        <f>(Sell_Price-Std_Cost)*(1-$D39)*Lost_Sale_Fact*Avg_Dmd*365+NORMSINV($D39)*SQRT(Dmd_StdDev^2*Leadtime+LT_StdDev^2*Avg_Dmd^2)*Std_Cost*Inv_Cost+IF(365/BM$3+Safety_Stock/Avg_Dmd&gt;Plan_Shelf,(365/BM$3+Safety_Stock/Avg_Dmd-Plan_Shelf)*Avg_Dmd*Std_Cost*BM$3,0)+Avg_Dmd*365/BM$3/2*Std_Cost*Inv_Cost+BM$3*Setup</f>
        <v>28055.342871705419</v>
      </c>
      <c r="BN39" s="12">
        <f>(Sell_Price-Std_Cost)*(1-$D39)*Lost_Sale_Fact*Avg_Dmd*365+NORMSINV($D39)*SQRT(Dmd_StdDev^2*Leadtime+LT_StdDev^2*Avg_Dmd^2)*Std_Cost*Inv_Cost+IF(365/BN$3+Safety_Stock/Avg_Dmd&gt;Plan_Shelf,(365/BN$3+Safety_Stock/Avg_Dmd-Plan_Shelf)*Avg_Dmd*Std_Cost*BN$3,0)+Avg_Dmd*365/BN$3/2*Std_Cost*Inv_Cost+BN$3*Setup</f>
        <v>28151.297393122659</v>
      </c>
      <c r="BO39" s="12">
        <f>(Sell_Price-Std_Cost)*(1-$D39)*Lost_Sale_Fact*Avg_Dmd*365+NORMSINV($D39)*SQRT(Dmd_StdDev^2*Leadtime+LT_StdDev^2*Avg_Dmd^2)*Std_Cost*Inv_Cost+IF(365/BO$3+Safety_Stock/Avg_Dmd&gt;Plan_Shelf,(365/BO$3+Safety_Stock/Avg_Dmd-Plan_Shelf)*Avg_Dmd*Std_Cost*BO$3,0)+Avg_Dmd*365/BO$3/2*Std_Cost*Inv_Cost+BO$3*Setup</f>
        <v>28248.967644018714</v>
      </c>
      <c r="BP39" s="12">
        <f>(Sell_Price-Std_Cost)*(1-$D39)*Lost_Sale_Fact*Avg_Dmd*365+NORMSINV($D39)*SQRT(Dmd_StdDev^2*Leadtime+LT_StdDev^2*Avg_Dmd^2)*Std_Cost*Inv_Cost+IF(365/BP$3+Safety_Stock/Avg_Dmd&gt;Plan_Shelf,(365/BP$3+Safety_Stock/Avg_Dmd-Plan_Shelf)*Avg_Dmd*Std_Cost*BP$3,0)+Avg_Dmd*365/BP$3/2*Std_Cost*Inv_Cost+BP$3*Setup</f>
        <v>28348.273199574272</v>
      </c>
      <c r="BQ39" s="12">
        <f>(Sell_Price-Std_Cost)*(1-$D39)*Lost_Sale_Fact*Avg_Dmd*365+NORMSINV($D39)*SQRT(Dmd_StdDev^2*Leadtime+LT_StdDev^2*Avg_Dmd^2)*Std_Cost*Inv_Cost+IF(365/BQ$3+Safety_Stock/Avg_Dmd&gt;Plan_Shelf,(365/BQ$3+Safety_Stock/Avg_Dmd-Plan_Shelf)*Avg_Dmd*Std_Cost*BQ$3,0)+Avg_Dmd*365/BQ$3/2*Std_Cost*Inv_Cost+BQ$3*Setup</f>
        <v>28449.138584189655</v>
      </c>
      <c r="BR39" s="12">
        <f>(Sell_Price-Std_Cost)*(1-$D39)*Lost_Sale_Fact*Avg_Dmd*365+NORMSINV($D39)*SQRT(Dmd_StdDev^2*Leadtime+LT_StdDev^2*Avg_Dmd^2)*Std_Cost*Inv_Cost+IF(365/BR$3+Safety_Stock/Avg_Dmd&gt;Plan_Shelf,(365/BR$3+Safety_Stock/Avg_Dmd-Plan_Shelf)*Avg_Dmd*Std_Cost*BR$3,0)+Avg_Dmd*365/BR$3/2*Std_Cost*Inv_Cost+BR$3*Setup</f>
        <v>28551.492896543969</v>
      </c>
      <c r="BS39" s="12">
        <f>(Sell_Price-Std_Cost)*(1-$D39)*Lost_Sale_Fact*Avg_Dmd*365+NORMSINV($D39)*SQRT(Dmd_StdDev^2*Leadtime+LT_StdDev^2*Avg_Dmd^2)*Std_Cost*Inv_Cost+IF(365/BS$3+Safety_Stock/Avg_Dmd&gt;Plan_Shelf,(365/BS$3+Safety_Stock/Avg_Dmd-Plan_Shelf)*Avg_Dmd*Std_Cost*BS$3,0)+Avg_Dmd*365/BS$3/2*Std_Cost*Inv_Cost+BS$3*Setup</f>
        <v>28655.269468230988</v>
      </c>
      <c r="BT39" s="12">
        <f>(Sell_Price-Std_Cost)*(1-$D39)*Lost_Sale_Fact*Avg_Dmd*365+NORMSINV($D39)*SQRT(Dmd_StdDev^2*Leadtime+LT_StdDev^2*Avg_Dmd^2)*Std_Cost*Inv_Cost+IF(365/BT$3+Safety_Stock/Avg_Dmd&gt;Plan_Shelf,(365/BT$3+Safety_Stock/Avg_Dmd-Plan_Shelf)*Avg_Dmd*Std_Cost*BT$3,0)+Avg_Dmd*365/BT$3/2*Std_Cost*Inv_Cost+BT$3*Setup</f>
        <v>28760.405552515447</v>
      </c>
      <c r="BU39" s="12">
        <f>(Sell_Price-Std_Cost)*(1-$D39)*Lost_Sale_Fact*Avg_Dmd*365+NORMSINV($D39)*SQRT(Dmd_StdDev^2*Leadtime+LT_StdDev^2*Avg_Dmd^2)*Std_Cost*Inv_Cost+IF(365/BU$3+Safety_Stock/Avg_Dmd&gt;Plan_Shelf,(365/BU$3+Safety_Stock/Avg_Dmd-Plan_Shelf)*Avg_Dmd*Std_Cost*BU$3,0)+Avg_Dmd*365/BU$3/2*Std_Cost*Inv_Cost+BU$3*Setup</f>
        <v>28866.842040153981</v>
      </c>
      <c r="BV39" s="12">
        <f>(Sell_Price-Std_Cost)*(1-$D39)*Lost_Sale_Fact*Avg_Dmd*365+NORMSINV($D39)*SQRT(Dmd_StdDev^2*Leadtime+LT_StdDev^2*Avg_Dmd^2)*Std_Cost*Inv_Cost+IF(365/BV$3+Safety_Stock/Avg_Dmd&gt;Plan_Shelf,(365/BV$3+Safety_Stock/Avg_Dmd-Plan_Shelf)*Avg_Dmd*Std_Cost*BV$3,0)+Avg_Dmd*365/BV$3/2*Std_Cost*Inv_Cost+BV$3*Setup</f>
        <v>28974.523199574272</v>
      </c>
      <c r="BW39" s="12">
        <f>(Sell_Price-Std_Cost)*(1-$D39)*Lost_Sale_Fact*Avg_Dmd*365+NORMSINV($D39)*SQRT(Dmd_StdDev^2*Leadtime+LT_StdDev^2*Avg_Dmd^2)*Std_Cost*Inv_Cost+IF(365/BW$3+Safety_Stock/Avg_Dmd&gt;Plan_Shelf,(365/BW$3+Safety_Stock/Avg_Dmd-Plan_Shelf)*Avg_Dmd*Std_Cost*BW$3,0)+Avg_Dmd*365/BW$3/2*Std_Cost*Inv_Cost+BW$3*Setup</f>
        <v>29083.396439010889</v>
      </c>
      <c r="BX39" s="12">
        <f>(Sell_Price-Std_Cost)*(1-$D39)*Lost_Sale_Fact*Avg_Dmd*365+NORMSINV($D39)*SQRT(Dmd_StdDev^2*Leadtime+LT_StdDev^2*Avg_Dmd^2)*Std_Cost*Inv_Cost+IF(365/BX$3+Safety_Stock/Avg_Dmd&gt;Plan_Shelf,(365/BX$3+Safety_Stock/Avg_Dmd-Plan_Shelf)*Avg_Dmd*Std_Cost*BX$3,0)+Avg_Dmd*365/BX$3/2*Std_Cost*Inv_Cost+BX$3*Setup</f>
        <v>29193.412088463159</v>
      </c>
      <c r="BY39" s="12">
        <f>(Sell_Price-Std_Cost)*(1-$D39)*Lost_Sale_Fact*Avg_Dmd*365+NORMSINV($D39)*SQRT(Dmd_StdDev^2*Leadtime+LT_StdDev^2*Avg_Dmd^2)*Std_Cost*Inv_Cost+IF(365/BY$3+Safety_Stock/Avg_Dmd&gt;Plan_Shelf,(365/BY$3+Safety_Stock/Avg_Dmd-Plan_Shelf)*Avg_Dmd*Std_Cost*BY$3,0)+Avg_Dmd*365/BY$3/2*Std_Cost*Inv_Cost+BY$3*Setup</f>
        <v>29304.523199574272</v>
      </c>
      <c r="BZ39" s="12">
        <f>(Sell_Price-Std_Cost)*(1-$D39)*Lost_Sale_Fact*Avg_Dmd*365+NORMSINV($D39)*SQRT(Dmd_StdDev^2*Leadtime+LT_StdDev^2*Avg_Dmd^2)*Std_Cost*Inv_Cost+IF(365/BZ$3+Safety_Stock/Avg_Dmd&gt;Plan_Shelf,(365/BZ$3+Safety_Stock/Avg_Dmd-Plan_Shelf)*Avg_Dmd*Std_Cost*BZ$3,0)+Avg_Dmd*365/BZ$3/2*Std_Cost*Inv_Cost+BZ$3*Setup</f>
        <v>29416.685361736432</v>
      </c>
      <c r="CA39" s="12">
        <f>(Sell_Price-Std_Cost)*(1-$D39)*Lost_Sale_Fact*Avg_Dmd*365+NORMSINV($D39)*SQRT(Dmd_StdDev^2*Leadtime+LT_StdDev^2*Avg_Dmd^2)*Std_Cost*Inv_Cost+IF(365/CA$3+Safety_Stock/Avg_Dmd&gt;Plan_Shelf,(365/CA$3+Safety_Stock/Avg_Dmd-Plan_Shelf)*Avg_Dmd*Std_Cost*CA$3,0)+Avg_Dmd*365/CA$3/2*Std_Cost*Inv_Cost+CA$3*Setup</f>
        <v>29529.856532907605</v>
      </c>
      <c r="CB39" s="12">
        <f>(Sell_Price-Std_Cost)*(1-$D39)*Lost_Sale_Fact*Avg_Dmd*365+NORMSINV($D39)*SQRT(Dmd_StdDev^2*Leadtime+LT_StdDev^2*Avg_Dmd^2)*Std_Cost*Inv_Cost+IF(365/CB$3+Safety_Stock/Avg_Dmd&gt;Plan_Shelf,(365/CB$3+Safety_Stock/Avg_Dmd-Plan_Shelf)*Avg_Dmd*Std_Cost*CB$3,0)+Avg_Dmd*365/CB$3/2*Std_Cost*Inv_Cost+CB$3*Setup</f>
        <v>29643.996883784796</v>
      </c>
      <c r="CC39" s="12">
        <f>(Sell_Price-Std_Cost)*(1-$D39)*Lost_Sale_Fact*Avg_Dmd*365+NORMSINV($D39)*SQRT(Dmd_StdDev^2*Leadtime+LT_StdDev^2*Avg_Dmd^2)*Std_Cost*Inv_Cost+IF(365/CC$3+Safety_Stock/Avg_Dmd&gt;Plan_Shelf,(365/CC$3+Safety_Stock/Avg_Dmd-Plan_Shelf)*Avg_Dmd*Std_Cost*CC$3,0)+Avg_Dmd*365/CC$3/2*Std_Cost*Inv_Cost+CC$3*Setup</f>
        <v>29759.068654119725</v>
      </c>
      <c r="CD39" s="12">
        <f>(Sell_Price-Std_Cost)*(1-$D39)*Lost_Sale_Fact*Avg_Dmd*365+NORMSINV($D39)*SQRT(Dmd_StdDev^2*Leadtime+LT_StdDev^2*Avg_Dmd^2)*Std_Cost*Inv_Cost+IF(365/CD$3+Safety_Stock/Avg_Dmd&gt;Plan_Shelf,(365/CD$3+Safety_Stock/Avg_Dmd-Plan_Shelf)*Avg_Dmd*Std_Cost*CD$3,0)+Avg_Dmd*365/CD$3/2*Std_Cost*Inv_Cost+CD$3*Setup</f>
        <v>29875.036020087093</v>
      </c>
      <c r="CE39" s="12">
        <f>(Sell_Price-Std_Cost)*(1-$D39)*Lost_Sale_Fact*Avg_Dmd*365+NORMSINV($D39)*SQRT(Dmd_StdDev^2*Leadtime+LT_StdDev^2*Avg_Dmd^2)*Std_Cost*Inv_Cost+IF(365/CE$3+Safety_Stock/Avg_Dmd&gt;Plan_Shelf,(365/CE$3+Safety_Stock/Avg_Dmd-Plan_Shelf)*Avg_Dmd*Std_Cost*CE$3,0)+Avg_Dmd*365/CE$3/2*Std_Cost*Inv_Cost+CE$3*Setup</f>
        <v>29991.864971726169</v>
      </c>
      <c r="CF39" s="12">
        <f>(Sell_Price-Std_Cost)*(1-$D39)*Lost_Sale_Fact*Avg_Dmd*365+NORMSINV($D39)*SQRT(Dmd_StdDev^2*Leadtime+LT_StdDev^2*Avg_Dmd^2)*Std_Cost*Inv_Cost+IF(365/CF$3+Safety_Stock/Avg_Dmd&gt;Plan_Shelf,(365/CF$3+Safety_Stock/Avg_Dmd-Plan_Shelf)*Avg_Dmd*Std_Cost*CF$3,0)+Avg_Dmd*365/CF$3/2*Std_Cost*Inv_Cost+CF$3*Setup</f>
        <v>30109.523199574272</v>
      </c>
      <c r="CG39" s="12">
        <f>(Sell_Price-Std_Cost)*(1-$D39)*Lost_Sale_Fact*Avg_Dmd*365+NORMSINV($D39)*SQRT(Dmd_StdDev^2*Leadtime+LT_StdDev^2*Avg_Dmd^2)*Std_Cost*Inv_Cost+IF(365/CG$3+Safety_Stock/Avg_Dmd&gt;Plan_Shelf,(365/CG$3+Safety_Stock/Avg_Dmd-Plan_Shelf)*Avg_Dmd*Std_Cost*CG$3,0)+Avg_Dmd*365/CG$3/2*Std_Cost*Inv_Cost+CG$3*Setup</f>
        <v>30227.979989697727</v>
      </c>
      <c r="CH39" s="12">
        <f>(Sell_Price-Std_Cost)*(1-$D39)*Lost_Sale_Fact*Avg_Dmd*365+NORMSINV($D39)*SQRT(Dmd_StdDev^2*Leadtime+LT_StdDev^2*Avg_Dmd^2)*Std_Cost*Inv_Cost+IF(365/CH$3+Safety_Stock/Avg_Dmd&gt;Plan_Shelf,(365/CH$3+Safety_Stock/Avg_Dmd-Plan_Shelf)*Avg_Dmd*Std_Cost*CH$3,0)+Avg_Dmd*365/CH$3/2*Std_Cost*Inv_Cost+CH$3*Setup</f>
        <v>30347.20612640354</v>
      </c>
      <c r="CI39" s="12">
        <f>(Sell_Price-Std_Cost)*(1-$D39)*Lost_Sale_Fact*Avg_Dmd*365+NORMSINV($D39)*SQRT(Dmd_StdDev^2*Leadtime+LT_StdDev^2*Avg_Dmd^2)*Std_Cost*Inv_Cost+IF(365/CI$3+Safety_Stock/Avg_Dmd&gt;Plan_Shelf,(365/CI$3+Safety_Stock/Avg_Dmd-Plan_Shelf)*Avg_Dmd*Std_Cost*CI$3,0)+Avg_Dmd*365/CI$3/2*Std_Cost*Inv_Cost+CI$3*Setup</f>
        <v>30467.17380198391</v>
      </c>
      <c r="CJ39" s="12">
        <f>(Sell_Price-Std_Cost)*(1-$D39)*Lost_Sale_Fact*Avg_Dmd*365+NORMSINV($D39)*SQRT(Dmd_StdDev^2*Leadtime+LT_StdDev^2*Avg_Dmd^2)*Std_Cost*Inv_Cost+IF(365/CJ$3+Safety_Stock/Avg_Dmd&gt;Plan_Shelf,(365/CJ$3+Safety_Stock/Avg_Dmd-Plan_Shelf)*Avg_Dmd*Std_Cost*CJ$3,0)+Avg_Dmd*365/CJ$3/2*Std_Cost*Inv_Cost+CJ$3*Setup</f>
        <v>30587.856532907605</v>
      </c>
      <c r="CK39" s="12">
        <f>(Sell_Price-Std_Cost)*(1-$D39)*Lost_Sale_Fact*Avg_Dmd*365+NORMSINV($D39)*SQRT(Dmd_StdDev^2*Leadtime+LT_StdDev^2*Avg_Dmd^2)*Std_Cost*Inv_Cost+IF(365/CK$3+Safety_Stock/Avg_Dmd&gt;Plan_Shelf,(365/CK$3+Safety_Stock/Avg_Dmd-Plan_Shelf)*Avg_Dmd*Std_Cost*CK$3,0)+Avg_Dmd*365/CK$3/2*Std_Cost*Inv_Cost+CK$3*Setup</f>
        <v>30709.229081927213</v>
      </c>
      <c r="CL39" s="12">
        <f>(Sell_Price-Std_Cost)*(1-$D39)*Lost_Sale_Fact*Avg_Dmd*365+NORMSINV($D39)*SQRT(Dmd_StdDev^2*Leadtime+LT_StdDev^2*Avg_Dmd^2)*Std_Cost*Inv_Cost+IF(365/CL$3+Safety_Stock/Avg_Dmd&gt;Plan_Shelf,(365/CL$3+Safety_Stock/Avg_Dmd-Plan_Shelf)*Avg_Dmd*Std_Cost*CL$3,0)+Avg_Dmd*365/CL$3/2*Std_Cost*Inv_Cost+CL$3*Setup</f>
        <v>30831.267385620784</v>
      </c>
      <c r="CM39" s="12">
        <f>(Sell_Price-Std_Cost)*(1-$D39)*Lost_Sale_Fact*Avg_Dmd*365+NORMSINV($D39)*SQRT(Dmd_StdDev^2*Leadtime+LT_StdDev^2*Avg_Dmd^2)*Std_Cost*Inv_Cost+IF(365/CM$3+Safety_Stock/Avg_Dmd&gt;Plan_Shelf,(365/CM$3+Safety_Stock/Avg_Dmd-Plan_Shelf)*Avg_Dmd*Std_Cost*CM$3,0)+Avg_Dmd*365/CM$3/2*Std_Cost*Inv_Cost+CM$3*Setup</f>
        <v>30953.948486930592</v>
      </c>
      <c r="CN39" s="12">
        <f>(Sell_Price-Std_Cost)*(1-$D39)*Lost_Sale_Fact*Avg_Dmd*365+NORMSINV($D39)*SQRT(Dmd_StdDev^2*Leadtime+LT_StdDev^2*Avg_Dmd^2)*Std_Cost*Inv_Cost+IF(365/CN$3+Safety_Stock/Avg_Dmd&gt;Plan_Shelf,(365/CN$3+Safety_Stock/Avg_Dmd-Plan_Shelf)*Avg_Dmd*Std_Cost*CN$3,0)+Avg_Dmd*365/CN$3/2*Std_Cost*Inv_Cost+CN$3*Setup</f>
        <v>31077.250472301545</v>
      </c>
      <c r="CO39" s="12">
        <f>(Sell_Price-Std_Cost)*(1-$D39)*Lost_Sale_Fact*Avg_Dmd*365+NORMSINV($D39)*SQRT(Dmd_StdDev^2*Leadtime+LT_StdDev^2*Avg_Dmd^2)*Std_Cost*Inv_Cost+IF(365/CO$3+Safety_Stock/Avg_Dmd&gt;Plan_Shelf,(365/CO$3+Safety_Stock/Avg_Dmd-Plan_Shelf)*Avg_Dmd*Std_Cost*CO$3,0)+Avg_Dmd*365/CO$3/2*Std_Cost*Inv_Cost+CO$3*Setup</f>
        <v>31201.152413057418</v>
      </c>
      <c r="CP39" s="12">
        <f>(Sell_Price-Std_Cost)*(1-$D39)*Lost_Sale_Fact*Avg_Dmd*365+NORMSINV($D39)*SQRT(Dmd_StdDev^2*Leadtime+LT_StdDev^2*Avg_Dmd^2)*Std_Cost*Inv_Cost+IF(365/CP$3+Safety_Stock/Avg_Dmd&gt;Plan_Shelf,(365/CP$3+Safety_Stock/Avg_Dmd-Plan_Shelf)*Avg_Dmd*Std_Cost*CP$3,0)+Avg_Dmd*365/CP$3/2*Std_Cost*Inv_Cost+CP$3*Setup</f>
        <v>31325.634310685382</v>
      </c>
      <c r="CQ39" s="12">
        <f>(Sell_Price-Std_Cost)*(1-$D39)*Lost_Sale_Fact*Avg_Dmd*365+NORMSINV($D39)*SQRT(Dmd_StdDev^2*Leadtime+LT_StdDev^2*Avg_Dmd^2)*Std_Cost*Inv_Cost+IF(365/CQ$3+Safety_Stock/Avg_Dmd&gt;Plan_Shelf,(365/CQ$3+Safety_Stock/Avg_Dmd-Plan_Shelf)*Avg_Dmd*Std_Cost*CQ$3,0)+Avg_Dmd*365/CQ$3/2*Std_Cost*Inv_Cost+CQ$3*Setup</f>
        <v>31450.677045728116</v>
      </c>
      <c r="CR39" s="12">
        <f>(Sell_Price-Std_Cost)*(1-$D39)*Lost_Sale_Fact*Avg_Dmd*365+NORMSINV($D39)*SQRT(Dmd_StdDev^2*Leadtime+LT_StdDev^2*Avg_Dmd^2)*Std_Cost*Inv_Cost+IF(365/CR$3+Safety_Stock/Avg_Dmd&gt;Plan_Shelf,(365/CR$3+Safety_Stock/Avg_Dmd-Plan_Shelf)*Avg_Dmd*Std_Cost*CR$3,0)+Avg_Dmd*365/CR$3/2*Std_Cost*Inv_Cost+CR$3*Setup</f>
        <v>31576.262330009053</v>
      </c>
      <c r="CS39" s="12">
        <f>(Sell_Price-Std_Cost)*(1-$D39)*Lost_Sale_Fact*Avg_Dmd*365+NORMSINV($D39)*SQRT(Dmd_StdDev^2*Leadtime+LT_StdDev^2*Avg_Dmd^2)*Std_Cost*Inv_Cost+IF(365/CS$3+Safety_Stock/Avg_Dmd&gt;Plan_Shelf,(365/CS$3+Safety_Stock/Avg_Dmd-Plan_Shelf)*Avg_Dmd*Std_Cost*CS$3,0)+Avg_Dmd*365/CS$3/2*Std_Cost*Inv_Cost+CS$3*Setup</f>
        <v>31702.372661939862</v>
      </c>
      <c r="CT39" s="12">
        <f>(Sell_Price-Std_Cost)*(1-$D39)*Lost_Sale_Fact*Avg_Dmd*365+NORMSINV($D39)*SQRT(Dmd_StdDev^2*Leadtime+LT_StdDev^2*Avg_Dmd^2)*Std_Cost*Inv_Cost+IF(365/CT$3+Safety_Stock/Avg_Dmd&gt;Plan_Shelf,(365/CT$3+Safety_Stock/Avg_Dmd-Plan_Shelf)*Avg_Dmd*Std_Cost*CT$3,0)+Avg_Dmd*365/CT$3/2*Std_Cost*Inv_Cost+CT$3*Setup</f>
        <v>31828.991284680655</v>
      </c>
      <c r="CU39" s="12">
        <f>(Sell_Price-Std_Cost)*(1-$D39)*Lost_Sale_Fact*Avg_Dmd*365+NORMSINV($D39)*SQRT(Dmd_StdDev^2*Leadtime+LT_StdDev^2*Avg_Dmd^2)*Std_Cost*Inv_Cost+IF(365/CU$3+Safety_Stock/Avg_Dmd&gt;Plan_Shelf,(365/CU$3+Safety_Stock/Avg_Dmd-Plan_Shelf)*Avg_Dmd*Std_Cost*CU$3,0)+Avg_Dmd*365/CU$3/2*Std_Cost*Inv_Cost+CU$3*Setup</f>
        <v>31956.102146942692</v>
      </c>
      <c r="CV39" s="12">
        <f>(Sell_Price-Std_Cost)*(1-$D39)*Lost_Sale_Fact*Avg_Dmd*365+NORMSINV($D39)*SQRT(Dmd_StdDev^2*Leadtime+LT_StdDev^2*Avg_Dmd^2)*Std_Cost*Inv_Cost+IF(365/CV$3+Safety_Stock/Avg_Dmd&gt;Plan_Shelf,(365/CV$3+Safety_Stock/Avg_Dmd-Plan_Shelf)*Avg_Dmd*Std_Cost*CV$3,0)+Avg_Dmd*365/CV$3/2*Std_Cost*Inv_Cost+CV$3*Setup</f>
        <v>32083.689866240937</v>
      </c>
      <c r="CW39" s="12">
        <f>(Sell_Price-Std_Cost)*(1-$D39)*Lost_Sale_Fact*Avg_Dmd*365+NORMSINV($D39)*SQRT(Dmd_StdDev^2*Leadtime+LT_StdDev^2*Avg_Dmd^2)*Std_Cost*Inv_Cost+IF(365/CW$3+Safety_Stock/Avg_Dmd&gt;Plan_Shelf,(365/CW$3+Safety_Stock/Avg_Dmd-Plan_Shelf)*Avg_Dmd*Std_Cost*CW$3,0)+Avg_Dmd*365/CW$3/2*Std_Cost*Inv_Cost+CW$3*Setup</f>
        <v>32211.73969441963</v>
      </c>
      <c r="CX39" s="12">
        <f>(Sell_Price-Std_Cost)*(1-$D39)*Lost_Sale_Fact*Avg_Dmd*365+NORMSINV($D39)*SQRT(Dmd_StdDev^2*Leadtime+LT_StdDev^2*Avg_Dmd^2)*Std_Cost*Inv_Cost+IF(365/CX$3+Safety_Stock/Avg_Dmd&gt;Plan_Shelf,(365/CX$3+Safety_Stock/Avg_Dmd-Plan_Shelf)*Avg_Dmd*Std_Cost*CX$3,0)+Avg_Dmd*365/CX$3/2*Std_Cost*Inv_Cost+CX$3*Setup</f>
        <v>32340.237485288555</v>
      </c>
      <c r="CY39" s="12">
        <f>(Sell_Price-Std_Cost)*(1-$D39)*Lost_Sale_Fact*Avg_Dmd*365+NORMSINV($D39)*SQRT(Dmd_StdDev^2*Leadtime+LT_StdDev^2*Avg_Dmd^2)*Std_Cost*Inv_Cost+IF(365/CY$3+Safety_Stock/Avg_Dmd&gt;Plan_Shelf,(365/CY$3+Safety_Stock/Avg_Dmd-Plan_Shelf)*Avg_Dmd*Std_Cost*CY$3,0)+Avg_Dmd*365/CY$3/2*Std_Cost*Inv_Cost+CY$3*Setup</f>
        <v>32469.169664220735</v>
      </c>
      <c r="CZ39" s="12">
        <f>(Sell_Price-Std_Cost)*(1-$D39)*Lost_Sale_Fact*Avg_Dmd*365+NORMSINV($D39)*SQRT(Dmd_StdDev^2*Leadtime+LT_StdDev^2*Avg_Dmd^2)*Std_Cost*Inv_Cost+IF(365/CZ$3+Safety_Stock/Avg_Dmd&gt;Plan_Shelf,(365/CZ$3+Safety_Stock/Avg_Dmd-Plan_Shelf)*Avg_Dmd*Std_Cost*CZ$3,0)+Avg_Dmd*365/CZ$3/2*Std_Cost*Inv_Cost+CZ$3*Setup</f>
        <v>32598.523199574269</v>
      </c>
      <c r="DA39" s="28">
        <f t="shared" si="0"/>
        <v>26628.847523898596</v>
      </c>
      <c r="DB39" s="43">
        <f t="shared" si="1"/>
        <v>0.96399999999999997</v>
      </c>
    </row>
    <row r="40" spans="1:106" ht="14.1" customHeight="1" x14ac:dyDescent="0.25">
      <c r="A40" s="53"/>
      <c r="B40" s="52"/>
      <c r="C40" s="52"/>
      <c r="D40" s="9">
        <v>0.96299999999999997</v>
      </c>
      <c r="E40" s="12">
        <f>(Sell_Price-Std_Cost)*(1-$D40)*Lost_Sale_Fact*Avg_Dmd*365+NORMSINV($D40)*SQRT(Dmd_StdDev^2*Leadtime+LT_StdDev^2*Avg_Dmd^2)*Std_Cost*Inv_Cost+IF(365/E$3+Safety_Stock/Avg_Dmd&gt;Plan_Shelf,(365/E$3+Safety_Stock/Avg_Dmd-Plan_Shelf)*Avg_Dmd*Std_Cost*E$3,0)+Avg_Dmd*365/E$3/2*Std_Cost*Inv_Cost+E$3*Setup</f>
        <v>1327002.093617152</v>
      </c>
      <c r="F40" s="12">
        <f>(Sell_Price-Std_Cost)*(1-$D40)*Lost_Sale_Fact*Avg_Dmd*365+NORMSINV($D40)*SQRT(Dmd_StdDev^2*Leadtime+LT_StdDev^2*Avg_Dmd^2)*Std_Cost*Inv_Cost+IF(365/F$3+Safety_Stock/Avg_Dmd&gt;Plan_Shelf,(365/F$3+Safety_Stock/Avg_Dmd-Plan_Shelf)*Avg_Dmd*Std_Cost*F$3,0)+Avg_Dmd*365/F$3/2*Std_Cost*Inv_Cost+F$3*Setup</f>
        <v>1163848.2564511446</v>
      </c>
      <c r="G40" s="12">
        <f>(Sell_Price-Std_Cost)*(1-$D40)*Lost_Sale_Fact*Avg_Dmd*365+NORMSINV($D40)*SQRT(Dmd_StdDev^2*Leadtime+LT_StdDev^2*Avg_Dmd^2)*Std_Cost*Inv_Cost+IF(365/G$3+Safety_Stock/Avg_Dmd&gt;Plan_Shelf,(365/G$3+Safety_Stock/Avg_Dmd-Plan_Shelf)*Avg_Dmd*Std_Cost*G$3,0)+Avg_Dmd*365/G$3/2*Std_Cost*Inv_Cost+G$3*Setup</f>
        <v>1068827.7526184702</v>
      </c>
      <c r="H40" s="12">
        <f>(Sell_Price-Std_Cost)*(1-$D40)*Lost_Sale_Fact*Avg_Dmd*365+NORMSINV($D40)*SQRT(Dmd_StdDev^2*Leadtime+LT_StdDev^2*Avg_Dmd^2)*Std_Cost*Inv_Cost+IF(365/H$3+Safety_Stock/Avg_Dmd&gt;Plan_Shelf,(365/H$3+Safety_Stock/Avg_Dmd-Plan_Shelf)*Avg_Dmd*Std_Cost*H$3,0)+Avg_Dmd*365/H$3/2*Std_Cost*Inv_Cost+H$3*Setup</f>
        <v>990840.58211912948</v>
      </c>
      <c r="I40" s="12">
        <f>(Sell_Price-Std_Cost)*(1-$D40)*Lost_Sale_Fact*Avg_Dmd*365+NORMSINV($D40)*SQRT(Dmd_StdDev^2*Leadtime+LT_StdDev^2*Avg_Dmd^2)*Std_Cost*Inv_Cost+IF(365/I$3+Safety_Stock/Avg_Dmd&gt;Plan_Shelf,(365/I$3+Safety_Stock/Avg_Dmd-Plan_Shelf)*Avg_Dmd*Std_Cost*I$3,0)+Avg_Dmd*365/I$3/2*Std_Cost*Inv_Cost+I$3*Setup</f>
        <v>919666.74495312187</v>
      </c>
      <c r="J40" s="12">
        <f>(Sell_Price-Std_Cost)*(1-$D40)*Lost_Sale_Fact*Avg_Dmd*365+NORMSINV($D40)*SQRT(Dmd_StdDev^2*Leadtime+LT_StdDev^2*Avg_Dmd^2)*Std_Cost*Inv_Cost+IF(365/J$3+Safety_Stock/Avg_Dmd&gt;Plan_Shelf,(365/J$3+Safety_Stock/Avg_Dmd-Plan_Shelf)*Avg_Dmd*Std_Cost*J$3,0)+Avg_Dmd*365/J$3/2*Std_Cost*Inv_Cost+J$3*Setup</f>
        <v>851899.57445378089</v>
      </c>
      <c r="K40" s="12">
        <f>(Sell_Price-Std_Cost)*(1-$D40)*Lost_Sale_Fact*Avg_Dmd*365+NORMSINV($D40)*SQRT(Dmd_StdDev^2*Leadtime+LT_StdDev^2*Avg_Dmd^2)*Std_Cost*Inv_Cost+IF(365/K$3+Safety_Stock/Avg_Dmd&gt;Plan_Shelf,(365/K$3+Safety_Stock/Avg_Dmd-Plan_Shelf)*Avg_Dmd*Std_Cost*K$3,0)+Avg_Dmd*365/K$3/2*Std_Cost*Inv_Cost+K$3*Setup</f>
        <v>786079.07062110677</v>
      </c>
      <c r="L40" s="12">
        <f>(Sell_Price-Std_Cost)*(1-$D40)*Lost_Sale_Fact*Avg_Dmd*365+NORMSINV($D40)*SQRT(Dmd_StdDev^2*Leadtime+LT_StdDev^2*Avg_Dmd^2)*Std_Cost*Inv_Cost+IF(365/L$3+Safety_Stock/Avg_Dmd&gt;Plan_Shelf,(365/L$3+Safety_Stock/Avg_Dmd-Plan_Shelf)*Avg_Dmd*Std_Cost*L$3,0)+Avg_Dmd*365/L$3/2*Std_Cost*Inv_Cost+L$3*Setup</f>
        <v>721475.23345509917</v>
      </c>
      <c r="M40" s="12">
        <f>(Sell_Price-Std_Cost)*(1-$D40)*Lost_Sale_Fact*Avg_Dmd*365+NORMSINV($D40)*SQRT(Dmd_StdDev^2*Leadtime+LT_StdDev^2*Avg_Dmd^2)*Std_Cost*Inv_Cost+IF(365/M$3+Safety_Stock/Avg_Dmd&gt;Plan_Shelf,(365/M$3+Safety_Stock/Avg_Dmd-Plan_Shelf)*Avg_Dmd*Std_Cost*M$3,0)+Avg_Dmd*365/M$3/2*Std_Cost*Inv_Cost+M$3*Setup</f>
        <v>657682.5074002028</v>
      </c>
      <c r="N40" s="12">
        <f>(Sell_Price-Std_Cost)*(1-$D40)*Lost_Sale_Fact*Avg_Dmd*365+NORMSINV($D40)*SQRT(Dmd_StdDev^2*Leadtime+LT_StdDev^2*Avg_Dmd^2)*Std_Cost*Inv_Cost+IF(365/N$3+Safety_Stock/Avg_Dmd&gt;Plan_Shelf,(365/N$3+Safety_Stock/Avg_Dmd-Plan_Shelf)*Avg_Dmd*Std_Cost*N$3,0)+Avg_Dmd*365/N$3/2*Std_Cost*Inv_Cost+N$3*Setup</f>
        <v>594457.55912308407</v>
      </c>
      <c r="O40" s="12">
        <f>(Sell_Price-Std_Cost)*(1-$D40)*Lost_Sale_Fact*Avg_Dmd*365+NORMSINV($D40)*SQRT(Dmd_StdDev^2*Leadtime+LT_StdDev^2*Avg_Dmd^2)*Std_Cost*Inv_Cost+IF(365/O$3+Safety_Stock/Avg_Dmd&gt;Plan_Shelf,(365/O$3+Safety_Stock/Avg_Dmd-Plan_Shelf)*Avg_Dmd*Std_Cost*O$3,0)+Avg_Dmd*365/O$3/2*Std_Cost*Inv_Cost+O$3*Setup</f>
        <v>531645.54013889458</v>
      </c>
      <c r="P40" s="12">
        <f>(Sell_Price-Std_Cost)*(1-$D40)*Lost_Sale_Fact*Avg_Dmd*365+NORMSINV($D40)*SQRT(Dmd_StdDev^2*Leadtime+LT_StdDev^2*Avg_Dmd^2)*Std_Cost*Inv_Cost+IF(365/P$3+Safety_Stock/Avg_Dmd&gt;Plan_Shelf,(365/P$3+Safety_Stock/Avg_Dmd-Plan_Shelf)*Avg_Dmd*Std_Cost*P$3,0)+Avg_Dmd*365/P$3/2*Std_Cost*Inv_Cost+P$3*Setup</f>
        <v>469143.2181244024</v>
      </c>
      <c r="Q40" s="12">
        <f>(Sell_Price-Std_Cost)*(1-$D40)*Lost_Sale_Fact*Avg_Dmd*365+NORMSINV($D40)*SQRT(Dmd_StdDev^2*Leadtime+LT_StdDev^2*Avg_Dmd^2)*Std_Cost*Inv_Cost+IF(365/Q$3+Safety_Stock/Avg_Dmd&gt;Plan_Shelf,(365/Q$3+Safety_Stock/Avg_Dmd-Plan_Shelf)*Avg_Dmd*Std_Cost*Q$3,0)+Avg_Dmd*365/Q$3/2*Std_Cost*Inv_Cost+Q$3*Setup</f>
        <v>406879.12454813841</v>
      </c>
      <c r="R40" s="12">
        <f>(Sell_Price-Std_Cost)*(1-$D40)*Lost_Sale_Fact*Avg_Dmd*365+NORMSINV($D40)*SQRT(Dmd_StdDev^2*Leadtime+LT_StdDev^2*Avg_Dmd^2)*Std_Cost*Inv_Cost+IF(365/R$3+Safety_Stock/Avg_Dmd&gt;Plan_Shelf,(365/R$3+Safety_Stock/Avg_Dmd-Plan_Shelf)*Avg_Dmd*Std_Cost*R$3,0)+Avg_Dmd*365/R$3/2*Std_Cost*Inv_Cost+R$3*Setup</f>
        <v>344802.21045905398</v>
      </c>
      <c r="S40" s="12">
        <f>(Sell_Price-Std_Cost)*(1-$D40)*Lost_Sale_Fact*Avg_Dmd*365+NORMSINV($D40)*SQRT(Dmd_StdDev^2*Leadtime+LT_StdDev^2*Avg_Dmd^2)*Std_Cost*Inv_Cost+IF(365/S$3+Safety_Stock/Avg_Dmd&gt;Plan_Shelf,(365/S$3+Safety_Stock/Avg_Dmd-Plan_Shelf)*Avg_Dmd*Std_Cost*S$3,0)+Avg_Dmd*365/S$3/2*Std_Cost*Inv_Cost+S$3*Setup</f>
        <v>282875.03995971294</v>
      </c>
      <c r="T40" s="12">
        <f>(Sell_Price-Std_Cost)*(1-$D40)*Lost_Sale_Fact*Avg_Dmd*365+NORMSINV($D40)*SQRT(Dmd_StdDev^2*Leadtime+LT_StdDev^2*Avg_Dmd^2)*Std_Cost*Inv_Cost+IF(365/T$3+Safety_Stock/Avg_Dmd&gt;Plan_Shelf,(365/T$3+Safety_Stock/Avg_Dmd-Plan_Shelf)*Avg_Dmd*Std_Cost*T$3,0)+Avg_Dmd*365/T$3/2*Std_Cost*Inv_Cost+T$3*Setup</f>
        <v>221069.53612703862</v>
      </c>
      <c r="U40" s="12">
        <f>(Sell_Price-Std_Cost)*(1-$D40)*Lost_Sale_Fact*Avg_Dmd*365+NORMSINV($D40)*SQRT(Dmd_StdDev^2*Leadtime+LT_StdDev^2*Avg_Dmd^2)*Std_Cost*Inv_Cost+IF(365/U$3+Safety_Stock/Avg_Dmd&gt;Plan_Shelf,(365/U$3+Safety_Stock/Avg_Dmd-Plan_Shelf)*Avg_Dmd*Std_Cost*U$3,0)+Avg_Dmd*365/U$3/2*Std_Cost*Inv_Cost+U$3*Setup</f>
        <v>159364.22837279565</v>
      </c>
      <c r="V40" s="12">
        <f>(Sell_Price-Std_Cost)*(1-$D40)*Lost_Sale_Fact*Avg_Dmd*365+NORMSINV($D40)*SQRT(Dmd_StdDev^2*Leadtime+LT_StdDev^2*Avg_Dmd^2)*Std_Cost*Inv_Cost+IF(365/V$3+Safety_Stock/Avg_Dmd&gt;Plan_Shelf,(365/V$3+Safety_Stock/Avg_Dmd-Plan_Shelf)*Avg_Dmd*Std_Cost*V$3,0)+Avg_Dmd*365/V$3/2*Std_Cost*Inv_Cost+V$3*Setup</f>
        <v>97742.417350579082</v>
      </c>
      <c r="W40" s="12">
        <f>(Sell_Price-Std_Cost)*(1-$D40)*Lost_Sale_Fact*Avg_Dmd*365+NORMSINV($D40)*SQRT(Dmd_StdDev^2*Leadtime+LT_StdDev^2*Avg_Dmd^2)*Std_Cost*Inv_Cost+IF(365/W$3+Safety_Stock/Avg_Dmd&gt;Plan_Shelf,(365/W$3+Safety_Stock/Avg_Dmd-Plan_Shelf)*Avg_Dmd*Std_Cost*W$3,0)+Avg_Dmd*365/W$3/2*Std_Cost*Inv_Cost+W$3*Setup</f>
        <v>36190.919365857953</v>
      </c>
      <c r="X40" s="12">
        <f>(Sell_Price-Std_Cost)*(1-$D40)*Lost_Sale_Fact*Avg_Dmd*365+NORMSINV($D40)*SQRT(Dmd_StdDev^2*Leadtime+LT_StdDev^2*Avg_Dmd^2)*Std_Cost*Inv_Cost+IF(365/X$3+Safety_Stock/Avg_Dmd&gt;Plan_Shelf,(365/X$3+Safety_Stock/Avg_Dmd-Plan_Shelf)*Avg_Dmd*Std_Cost*X$3,0)+Avg_Dmd*365/X$3/2*Std_Cost*Inv_Cost+X$3*Setup</f>
        <v>28775.93078315966</v>
      </c>
      <c r="Y40" s="12">
        <f>(Sell_Price-Std_Cost)*(1-$D40)*Lost_Sale_Fact*Avg_Dmd*365+NORMSINV($D40)*SQRT(Dmd_StdDev^2*Leadtime+LT_StdDev^2*Avg_Dmd^2)*Std_Cost*Inv_Cost+IF(365/Y$3+Safety_Stock/Avg_Dmd&gt;Plan_Shelf,(365/Y$3+Safety_Stock/Avg_Dmd-Plan_Shelf)*Avg_Dmd*Std_Cost*Y$3,0)+Avg_Dmd*365/Y$3/2*Std_Cost*Inv_Cost+Y$3*Setup</f>
        <v>28439.264116492988</v>
      </c>
      <c r="Z40" s="12">
        <f>(Sell_Price-Std_Cost)*(1-$D40)*Lost_Sale_Fact*Avg_Dmd*365+NORMSINV($D40)*SQRT(Dmd_StdDev^2*Leadtime+LT_StdDev^2*Avg_Dmd^2)*Std_Cost*Inv_Cost+IF(365/Z$3+Safety_Stock/Avg_Dmd&gt;Plan_Shelf,(365/Z$3+Safety_Stock/Avg_Dmd-Plan_Shelf)*Avg_Dmd*Std_Cost*Z$3,0)+Avg_Dmd*365/Z$3/2*Std_Cost*Inv_Cost+Z$3*Setup</f>
        <v>28146.839874068748</v>
      </c>
      <c r="AA40" s="12">
        <f>(Sell_Price-Std_Cost)*(1-$D40)*Lost_Sale_Fact*Avg_Dmd*365+NORMSINV($D40)*SQRT(Dmd_StdDev^2*Leadtime+LT_StdDev^2*Avg_Dmd^2)*Std_Cost*Inv_Cost+IF(365/AA$3+Safety_Stock/Avg_Dmd&gt;Plan_Shelf,(365/AA$3+Safety_Stock/Avg_Dmd-Plan_Shelf)*Avg_Dmd*Std_Cost*AA$3,0)+Avg_Dmd*365/AA$3/2*Std_Cost*Inv_Cost+AA$3*Setup</f>
        <v>27892.887304898788</v>
      </c>
      <c r="AB40" s="12">
        <f>(Sell_Price-Std_Cost)*(1-$D40)*Lost_Sale_Fact*Avg_Dmd*365+NORMSINV($D40)*SQRT(Dmd_StdDev^2*Leadtime+LT_StdDev^2*Avg_Dmd^2)*Std_Cost*Inv_Cost+IF(365/AB$3+Safety_Stock/Avg_Dmd&gt;Plan_Shelf,(365/AB$3+Safety_Stock/Avg_Dmd-Plan_Shelf)*Avg_Dmd*Std_Cost*AB$3,0)+Avg_Dmd*365/AB$3/2*Std_Cost*Inv_Cost+AB$3*Setup</f>
        <v>27672.597449826324</v>
      </c>
      <c r="AC40" s="12">
        <f>(Sell_Price-Std_Cost)*(1-$D40)*Lost_Sale_Fact*Avg_Dmd*365+NORMSINV($D40)*SQRT(Dmd_StdDev^2*Leadtime+LT_StdDev^2*Avg_Dmd^2)*Std_Cost*Inv_Cost+IF(365/AC$3+Safety_Stock/Avg_Dmd&gt;Plan_Shelf,(365/AC$3+Safety_Stock/Avg_Dmd-Plan_Shelf)*Avg_Dmd*Std_Cost*AC$3,0)+Avg_Dmd*365/AC$3/2*Std_Cost*Inv_Cost+AC$3*Setup</f>
        <v>27481.930783159656</v>
      </c>
      <c r="AD40" s="12">
        <f>(Sell_Price-Std_Cost)*(1-$D40)*Lost_Sale_Fact*Avg_Dmd*365+NORMSINV($D40)*SQRT(Dmd_StdDev^2*Leadtime+LT_StdDev^2*Avg_Dmd^2)*Std_Cost*Inv_Cost+IF(365/AD$3+Safety_Stock/Avg_Dmd&gt;Plan_Shelf,(365/AD$3+Safety_Stock/Avg_Dmd-Plan_Shelf)*Avg_Dmd*Std_Cost*AD$3,0)+Avg_Dmd*365/AD$3/2*Std_Cost*Inv_Cost+AD$3*Setup</f>
        <v>27317.469244698121</v>
      </c>
      <c r="AE40" s="12">
        <f>(Sell_Price-Std_Cost)*(1-$D40)*Lost_Sale_Fact*Avg_Dmd*365+NORMSINV($D40)*SQRT(Dmd_StdDev^2*Leadtime+LT_StdDev^2*Avg_Dmd^2)*Std_Cost*Inv_Cost+IF(365/AE$3+Safety_Stock/Avg_Dmd&gt;Plan_Shelf,(365/AE$3+Safety_Stock/Avg_Dmd-Plan_Shelf)*Avg_Dmd*Std_Cost*AE$3,0)+Avg_Dmd*365/AE$3/2*Std_Cost*Inv_Cost+AE$3*Setup</f>
        <v>27176.301153530028</v>
      </c>
      <c r="AF40" s="12">
        <f>(Sell_Price-Std_Cost)*(1-$D40)*Lost_Sale_Fact*Avg_Dmd*365+NORMSINV($D40)*SQRT(Dmd_StdDev^2*Leadtime+LT_StdDev^2*Avg_Dmd^2)*Std_Cost*Inv_Cost+IF(365/AF$3+Safety_Stock/Avg_Dmd&gt;Plan_Shelf,(365/AF$3+Safety_Stock/Avg_Dmd-Plan_Shelf)*Avg_Dmd*Std_Cost*AF$3,0)+Avg_Dmd*365/AF$3/2*Std_Cost*Inv_Cost+AF$3*Setup</f>
        <v>27055.93078315966</v>
      </c>
      <c r="AG40" s="12">
        <f>(Sell_Price-Std_Cost)*(1-$D40)*Lost_Sale_Fact*Avg_Dmd*365+NORMSINV($D40)*SQRT(Dmd_StdDev^2*Leadtime+LT_StdDev^2*Avg_Dmd^2)*Std_Cost*Inv_Cost+IF(365/AG$3+Safety_Stock/Avg_Dmd&gt;Plan_Shelf,(365/AG$3+Safety_Stock/Avg_Dmd-Plan_Shelf)*Avg_Dmd*Std_Cost*AG$3,0)+Avg_Dmd*365/AG$3/2*Std_Cost*Inv_Cost+AG$3*Setup</f>
        <v>26954.206645228624</v>
      </c>
      <c r="AH40" s="12">
        <f>(Sell_Price-Std_Cost)*(1-$D40)*Lost_Sale_Fact*Avg_Dmd*365+NORMSINV($D40)*SQRT(Dmd_StdDev^2*Leadtime+LT_StdDev^2*Avg_Dmd^2)*Std_Cost*Inv_Cost+IF(365/AH$3+Safety_Stock/Avg_Dmd&gt;Plan_Shelf,(365/AH$3+Safety_Stock/Avg_Dmd-Plan_Shelf)*Avg_Dmd*Std_Cost*AH$3,0)+Avg_Dmd*365/AH$3/2*Std_Cost*Inv_Cost+AH$3*Setup</f>
        <v>26869.264116492992</v>
      </c>
      <c r="AI40" s="12">
        <f>(Sell_Price-Std_Cost)*(1-$D40)*Lost_Sale_Fact*Avg_Dmd*365+NORMSINV($D40)*SQRT(Dmd_StdDev^2*Leadtime+LT_StdDev^2*Avg_Dmd^2)*Std_Cost*Inv_Cost+IF(365/AI$3+Safety_Stock/Avg_Dmd&gt;Plan_Shelf,(365/AI$3+Safety_Stock/Avg_Dmd-Plan_Shelf)*Avg_Dmd*Std_Cost*AI$3,0)+Avg_Dmd*365/AI$3/2*Std_Cost*Inv_Cost+AI$3*Setup</f>
        <v>26799.479170256433</v>
      </c>
      <c r="AJ40" s="12">
        <f>(Sell_Price-Std_Cost)*(1-$D40)*Lost_Sale_Fact*Avg_Dmd*365+NORMSINV($D40)*SQRT(Dmd_StdDev^2*Leadtime+LT_StdDev^2*Avg_Dmd^2)*Std_Cost*Inv_Cost+IF(365/AJ$3+Safety_Stock/Avg_Dmd&gt;Plan_Shelf,(365/AJ$3+Safety_Stock/Avg_Dmd-Plan_Shelf)*Avg_Dmd*Std_Cost*AJ$3,0)+Avg_Dmd*365/AJ$3/2*Std_Cost*Inv_Cost+AJ$3*Setup</f>
        <v>26743.43078315966</v>
      </c>
      <c r="AK40" s="12">
        <f>(Sell_Price-Std_Cost)*(1-$D40)*Lost_Sale_Fact*Avg_Dmd*365+NORMSINV($D40)*SQRT(Dmd_StdDev^2*Leadtime+LT_StdDev^2*Avg_Dmd^2)*Std_Cost*Inv_Cost+IF(365/AK$3+Safety_Stock/Avg_Dmd&gt;Plan_Shelf,(365/AK$3+Safety_Stock/Avg_Dmd-Plan_Shelf)*Avg_Dmd*Std_Cost*AK$3,0)+Avg_Dmd*365/AK$3/2*Std_Cost*Inv_Cost+AK$3*Setup</f>
        <v>26699.870177099052</v>
      </c>
      <c r="AL40" s="12">
        <f>(Sell_Price-Std_Cost)*(1-$D40)*Lost_Sale_Fact*Avg_Dmd*365+NORMSINV($D40)*SQRT(Dmd_StdDev^2*Leadtime+LT_StdDev^2*Avg_Dmd^2)*Std_Cost*Inv_Cost+IF(365/AL$3+Safety_Stock/Avg_Dmd&gt;Plan_Shelf,(365/AL$3+Safety_Stock/Avg_Dmd-Plan_Shelf)*Avg_Dmd*Std_Cost*AL$3,0)+Avg_Dmd*365/AL$3/2*Std_Cost*Inv_Cost+AL$3*Setup</f>
        <v>26667.695489042009</v>
      </c>
      <c r="AM40" s="12">
        <f>(Sell_Price-Std_Cost)*(1-$D40)*Lost_Sale_Fact*Avg_Dmd*365+NORMSINV($D40)*SQRT(Dmd_StdDev^2*Leadtime+LT_StdDev^2*Avg_Dmd^2)*Std_Cost*Inv_Cost+IF(365/AM$3+Safety_Stock/Avg_Dmd&gt;Plan_Shelf,(365/AM$3+Safety_Stock/Avg_Dmd-Plan_Shelf)*Avg_Dmd*Std_Cost*AM$3,0)+Avg_Dmd*365/AM$3/2*Std_Cost*Inv_Cost+AM$3*Setup</f>
        <v>26645.93078315966</v>
      </c>
      <c r="AN40" s="12">
        <f>(Sell_Price-Std_Cost)*(1-$D40)*Lost_Sale_Fact*Avg_Dmd*365+NORMSINV($D40)*SQRT(Dmd_StdDev^2*Leadtime+LT_StdDev^2*Avg_Dmd^2)*Std_Cost*Inv_Cost+IF(365/AN$3+Safety_Stock/Avg_Dmd&gt;Plan_Shelf,(365/AN$3+Safety_Stock/Avg_Dmd-Plan_Shelf)*Avg_Dmd*Std_Cost*AN$3,0)+Avg_Dmd*365/AN$3/2*Std_Cost*Inv_Cost+AN$3*Setup</f>
        <v>26633.708560937434</v>
      </c>
      <c r="AO40" s="12">
        <f>(Sell_Price-Std_Cost)*(1-$D40)*Lost_Sale_Fact*Avg_Dmd*365+NORMSINV($D40)*SQRT(Dmd_StdDev^2*Leadtime+LT_StdDev^2*Avg_Dmd^2)*Std_Cost*Inv_Cost+IF(365/AO$3+Safety_Stock/Avg_Dmd&gt;Plan_Shelf,(365/AO$3+Safety_Stock/Avg_Dmd-Plan_Shelf)*Avg_Dmd*Std_Cost*AO$3,0)+Avg_Dmd*365/AO$3/2*Std_Cost*Inv_Cost+AO$3*Setup</f>
        <v>26630.255107483983</v>
      </c>
      <c r="AP40" s="12">
        <f>(Sell_Price-Std_Cost)*(1-$D40)*Lost_Sale_Fact*Avg_Dmd*365+NORMSINV($D40)*SQRT(Dmd_StdDev^2*Leadtime+LT_StdDev^2*Avg_Dmd^2)*Std_Cost*Inv_Cost+IF(365/AP$3+Safety_Stock/Avg_Dmd&gt;Plan_Shelf,(365/AP$3+Safety_Stock/Avg_Dmd-Plan_Shelf)*Avg_Dmd*Std_Cost*AP$3,0)+Avg_Dmd*365/AP$3/2*Std_Cost*Inv_Cost+AP$3*Setup</f>
        <v>26634.87815158071</v>
      </c>
      <c r="AQ40" s="12">
        <f>(Sell_Price-Std_Cost)*(1-$D40)*Lost_Sale_Fact*Avg_Dmd*365+NORMSINV($D40)*SQRT(Dmd_StdDev^2*Leadtime+LT_StdDev^2*Avg_Dmd^2)*Std_Cost*Inv_Cost+IF(365/AQ$3+Safety_Stock/Avg_Dmd&gt;Plan_Shelf,(365/AQ$3+Safety_Stock/Avg_Dmd-Plan_Shelf)*Avg_Dmd*Std_Cost*AQ$3,0)+Avg_Dmd*365/AQ$3/2*Std_Cost*Inv_Cost+AQ$3*Setup</f>
        <v>26646.9564241853</v>
      </c>
      <c r="AR40" s="12">
        <f>(Sell_Price-Std_Cost)*(1-$D40)*Lost_Sale_Fact*Avg_Dmd*365+NORMSINV($D40)*SQRT(Dmd_StdDev^2*Leadtime+LT_StdDev^2*Avg_Dmd^2)*Std_Cost*Inv_Cost+IF(365/AR$3+Safety_Stock/Avg_Dmd&gt;Plan_Shelf,(365/AR$3+Safety_Stock/Avg_Dmd-Plan_Shelf)*Avg_Dmd*Std_Cost*AR$3,0)+Avg_Dmd*365/AR$3/2*Std_Cost*Inv_Cost+AR$3*Setup</f>
        <v>26665.93078315966</v>
      </c>
      <c r="AS40" s="12">
        <f>(Sell_Price-Std_Cost)*(1-$D40)*Lost_Sale_Fact*Avg_Dmd*365+NORMSINV($D40)*SQRT(Dmd_StdDev^2*Leadtime+LT_StdDev^2*Avg_Dmd^2)*Std_Cost*Inv_Cost+IF(365/AS$3+Safety_Stock/Avg_Dmd&gt;Plan_Shelf,(365/AS$3+Safety_Stock/Avg_Dmd-Plan_Shelf)*Avg_Dmd*Std_Cost*AS$3,0)+Avg_Dmd*365/AS$3/2*Std_Cost*Inv_Cost+AS$3*Setup</f>
        <v>26691.296636818195</v>
      </c>
      <c r="AT40" s="12">
        <f>(Sell_Price-Std_Cost)*(1-$D40)*Lost_Sale_Fact*Avg_Dmd*365+NORMSINV($D40)*SQRT(Dmd_StdDev^2*Leadtime+LT_StdDev^2*Avg_Dmd^2)*Std_Cost*Inv_Cost+IF(365/AT$3+Safety_Stock/Avg_Dmd&gt;Plan_Shelf,(365/AT$3+Safety_Stock/Avg_Dmd-Plan_Shelf)*Avg_Dmd*Std_Cost*AT$3,0)+Avg_Dmd*365/AT$3/2*Std_Cost*Inv_Cost+AT$3*Setup</f>
        <v>26722.597449826324</v>
      </c>
      <c r="AU40" s="12">
        <f>(Sell_Price-Std_Cost)*(1-$D40)*Lost_Sale_Fact*Avg_Dmd*365+NORMSINV($D40)*SQRT(Dmd_StdDev^2*Leadtime+LT_StdDev^2*Avg_Dmd^2)*Std_Cost*Inv_Cost+IF(365/AU$3+Safety_Stock/Avg_Dmd&gt;Plan_Shelf,(365/AU$3+Safety_Stock/Avg_Dmd-Plan_Shelf)*Avg_Dmd*Std_Cost*AU$3,0)+Avg_Dmd*365/AU$3/2*Std_Cost*Inv_Cost+AU$3*Setup</f>
        <v>26759.419155252683</v>
      </c>
      <c r="AV40" s="12">
        <f>(Sell_Price-Std_Cost)*(1-$D40)*Lost_Sale_Fact*Avg_Dmd*365+NORMSINV($D40)*SQRT(Dmd_StdDev^2*Leadtime+LT_StdDev^2*Avg_Dmd^2)*Std_Cost*Inv_Cost+IF(365/AV$3+Safety_Stock/Avg_Dmd&gt;Plan_Shelf,(365/AV$3+Safety_Stock/Avg_Dmd-Plan_Shelf)*Avg_Dmd*Std_Cost*AV$3,0)+Avg_Dmd*365/AV$3/2*Std_Cost*Inv_Cost+AV$3*Setup</f>
        <v>26801.385328614204</v>
      </c>
      <c r="AW40" s="12">
        <f>(Sell_Price-Std_Cost)*(1-$D40)*Lost_Sale_Fact*Avg_Dmd*365+NORMSINV($D40)*SQRT(Dmd_StdDev^2*Leadtime+LT_StdDev^2*Avg_Dmd^2)*Std_Cost*Inv_Cost+IF(365/AW$3+Safety_Stock/Avg_Dmd&gt;Plan_Shelf,(365/AW$3+Safety_Stock/Avg_Dmd-Plan_Shelf)*Avg_Dmd*Std_Cost*AW$3,0)+Avg_Dmd*365/AW$3/2*Std_Cost*Inv_Cost+AW$3*Setup</f>
        <v>26848.153005381879</v>
      </c>
      <c r="AX40" s="12">
        <f>(Sell_Price-Std_Cost)*(1-$D40)*Lost_Sale_Fact*Avg_Dmd*365+NORMSINV($D40)*SQRT(Dmd_StdDev^2*Leadtime+LT_StdDev^2*Avg_Dmd^2)*Std_Cost*Inv_Cost+IF(365/AX$3+Safety_Stock/Avg_Dmd&gt;Plan_Shelf,(365/AX$3+Safety_Stock/Avg_Dmd-Plan_Shelf)*Avg_Dmd*Std_Cost*AX$3,0)+Avg_Dmd*365/AX$3/2*Std_Cost*Inv_Cost+AX$3*Setup</f>
        <v>26899.409044029224</v>
      </c>
      <c r="AY40" s="12">
        <f>(Sell_Price-Std_Cost)*(1-$D40)*Lost_Sale_Fact*Avg_Dmd*365+NORMSINV($D40)*SQRT(Dmd_StdDev^2*Leadtime+LT_StdDev^2*Avg_Dmd^2)*Std_Cost*Inv_Cost+IF(365/AY$3+Safety_Stock/Avg_Dmd&gt;Plan_Shelf,(365/AY$3+Safety_Stock/Avg_Dmd-Plan_Shelf)*Avg_Dmd*Std_Cost*AY$3,0)+Avg_Dmd*365/AY$3/2*Std_Cost*Inv_Cost+AY$3*Setup</f>
        <v>26954.866953372424</v>
      </c>
      <c r="AZ40" s="12">
        <f>(Sell_Price-Std_Cost)*(1-$D40)*Lost_Sale_Fact*Avg_Dmd*365+NORMSINV($D40)*SQRT(Dmd_StdDev^2*Leadtime+LT_StdDev^2*Avg_Dmd^2)*Std_Cost*Inv_Cost+IF(365/AZ$3+Safety_Stock/Avg_Dmd&gt;Plan_Shelf,(365/AZ$3+Safety_Stock/Avg_Dmd-Plan_Shelf)*Avg_Dmd*Std_Cost*AZ$3,0)+Avg_Dmd*365/AZ$3/2*Std_Cost*Inv_Cost+AZ$3*Setup</f>
        <v>27014.264116492992</v>
      </c>
      <c r="BA40" s="12">
        <f>(Sell_Price-Std_Cost)*(1-$D40)*Lost_Sale_Fact*Avg_Dmd*365+NORMSINV($D40)*SQRT(Dmd_StdDev^2*Leadtime+LT_StdDev^2*Avg_Dmd^2)*Std_Cost*Inv_Cost+IF(365/BA$3+Safety_Stock/Avg_Dmd&gt;Plan_Shelf,(365/BA$3+Safety_Stock/Avg_Dmd-Plan_Shelf)*Avg_Dmd*Std_Cost*BA$3,0)+Avg_Dmd*365/BA$3/2*Std_Cost*Inv_Cost+BA$3*Setup</f>
        <v>27077.359354588229</v>
      </c>
      <c r="BB40" s="12">
        <f>(Sell_Price-Std_Cost)*(1-$D40)*Lost_Sale_Fact*Avg_Dmd*365+NORMSINV($D40)*SQRT(Dmd_StdDev^2*Leadtime+LT_StdDev^2*Avg_Dmd^2)*Std_Cost*Inv_Cost+IF(365/BB$3+Safety_Stock/Avg_Dmd&gt;Plan_Shelf,(365/BB$3+Safety_Stock/Avg_Dmd-Plan_Shelf)*Avg_Dmd*Std_Cost*BB$3,0)+Avg_Dmd*365/BB$3/2*Std_Cost*Inv_Cost+BB$3*Setup</f>
        <v>27143.930783159656</v>
      </c>
      <c r="BC40" s="12">
        <f>(Sell_Price-Std_Cost)*(1-$D40)*Lost_Sale_Fact*Avg_Dmd*365+NORMSINV($D40)*SQRT(Dmd_StdDev^2*Leadtime+LT_StdDev^2*Avg_Dmd^2)*Std_Cost*Inv_Cost+IF(365/BC$3+Safety_Stock/Avg_Dmd&gt;Plan_Shelf,(365/BC$3+Safety_Stock/Avg_Dmd-Plan_Shelf)*Avg_Dmd*Std_Cost*BC$3,0)+Avg_Dmd*365/BC$3/2*Std_Cost*Inv_Cost+BC$3*Setup</f>
        <v>27213.773920414558</v>
      </c>
      <c r="BD40" s="12">
        <f>(Sell_Price-Std_Cost)*(1-$D40)*Lost_Sale_Fact*Avg_Dmd*365+NORMSINV($D40)*SQRT(Dmd_StdDev^2*Leadtime+LT_StdDev^2*Avg_Dmd^2)*Std_Cost*Inv_Cost+IF(365/BD$3+Safety_Stock/Avg_Dmd&gt;Plan_Shelf,(365/BD$3+Safety_Stock/Avg_Dmd-Plan_Shelf)*Avg_Dmd*Std_Cost*BD$3,0)+Avg_Dmd*365/BD$3/2*Std_Cost*Inv_Cost+BD$3*Setup</f>
        <v>27286.700013928887</v>
      </c>
      <c r="BE40" s="12">
        <f>(Sell_Price-Std_Cost)*(1-$D40)*Lost_Sale_Fact*Avg_Dmd*365+NORMSINV($D40)*SQRT(Dmd_StdDev^2*Leadtime+LT_StdDev^2*Avg_Dmd^2)*Std_Cost*Inv_Cost+IF(365/BE$3+Safety_Stock/Avg_Dmd&gt;Plan_Shelf,(365/BE$3+Safety_Stock/Avg_Dmd-Plan_Shelf)*Avg_Dmd*Std_Cost*BE$3,0)+Avg_Dmd*365/BE$3/2*Std_Cost*Inv_Cost+BE$3*Setup</f>
        <v>27362.534556744562</v>
      </c>
      <c r="BF40" s="12">
        <f>(Sell_Price-Std_Cost)*(1-$D40)*Lost_Sale_Fact*Avg_Dmd*365+NORMSINV($D40)*SQRT(Dmd_StdDev^2*Leadtime+LT_StdDev^2*Avg_Dmd^2)*Std_Cost*Inv_Cost+IF(365/BF$3+Safety_Stock/Avg_Dmd&gt;Plan_Shelf,(365/BF$3+Safety_Stock/Avg_Dmd-Plan_Shelf)*Avg_Dmd*Std_Cost*BF$3,0)+Avg_Dmd*365/BF$3/2*Std_Cost*Inv_Cost+BF$3*Setup</f>
        <v>27441.115968344842</v>
      </c>
      <c r="BG40" s="12">
        <f>(Sell_Price-Std_Cost)*(1-$D40)*Lost_Sale_Fact*Avg_Dmd*365+NORMSINV($D40)*SQRT(Dmd_StdDev^2*Leadtime+LT_StdDev^2*Avg_Dmd^2)*Std_Cost*Inv_Cost+IF(365/BG$3+Safety_Stock/Avg_Dmd&gt;Plan_Shelf,(365/BG$3+Safety_Stock/Avg_Dmd-Plan_Shelf)*Avg_Dmd*Std_Cost*BG$3,0)+Avg_Dmd*365/BG$3/2*Std_Cost*Inv_Cost+BG$3*Setup</f>
        <v>27522.294419523292</v>
      </c>
      <c r="BH40" s="12">
        <f>(Sell_Price-Std_Cost)*(1-$D40)*Lost_Sale_Fact*Avg_Dmd*365+NORMSINV($D40)*SQRT(Dmd_StdDev^2*Leadtime+LT_StdDev^2*Avg_Dmd^2)*Std_Cost*Inv_Cost+IF(365/BH$3+Safety_Stock/Avg_Dmd&gt;Plan_Shelf,(365/BH$3+Safety_Stock/Avg_Dmd-Plan_Shelf)*Avg_Dmd*Std_Cost*BH$3,0)+Avg_Dmd*365/BH$3/2*Std_Cost*Inv_Cost+BH$3*Setup</f>
        <v>27605.93078315966</v>
      </c>
      <c r="BI40" s="12">
        <f>(Sell_Price-Std_Cost)*(1-$D40)*Lost_Sale_Fact*Avg_Dmd*365+NORMSINV($D40)*SQRT(Dmd_StdDev^2*Leadtime+LT_StdDev^2*Avg_Dmd^2)*Std_Cost*Inv_Cost+IF(365/BI$3+Safety_Stock/Avg_Dmd&gt;Plan_Shelf,(365/BI$3+Safety_Stock/Avg_Dmd-Plan_Shelf)*Avg_Dmd*Std_Cost*BI$3,0)+Avg_Dmd*365/BI$3/2*Std_Cost*Inv_Cost+BI$3*Setup</f>
        <v>27691.895695440358</v>
      </c>
      <c r="BJ40" s="12">
        <f>(Sell_Price-Std_Cost)*(1-$D40)*Lost_Sale_Fact*Avg_Dmd*365+NORMSINV($D40)*SQRT(Dmd_StdDev^2*Leadtime+LT_StdDev^2*Avg_Dmd^2)*Std_Cost*Inv_Cost+IF(365/BJ$3+Safety_Stock/Avg_Dmd&gt;Plan_Shelf,(365/BJ$3+Safety_Stock/Avg_Dmd-Plan_Shelf)*Avg_Dmd*Std_Cost*BJ$3,0)+Avg_Dmd*365/BJ$3/2*Std_Cost*Inv_Cost+BJ$3*Setup</f>
        <v>27780.068714194142</v>
      </c>
      <c r="BK40" s="12">
        <f>(Sell_Price-Std_Cost)*(1-$D40)*Lost_Sale_Fact*Avg_Dmd*365+NORMSINV($D40)*SQRT(Dmd_StdDev^2*Leadtime+LT_StdDev^2*Avg_Dmd^2)*Std_Cost*Inv_Cost+IF(365/BK$3+Safety_Stock/Avg_Dmd&gt;Plan_Shelf,(365/BK$3+Safety_Stock/Avg_Dmd-Plan_Shelf)*Avg_Dmd*Std_Cost*BK$3,0)+Avg_Dmd*365/BK$3/2*Std_Cost*Inv_Cost+BK$3*Setup</f>
        <v>27870.337562820674</v>
      </c>
      <c r="BL40" s="12">
        <f>(Sell_Price-Std_Cost)*(1-$D40)*Lost_Sale_Fact*Avg_Dmd*365+NORMSINV($D40)*SQRT(Dmd_StdDev^2*Leadtime+LT_StdDev^2*Avg_Dmd^2)*Std_Cost*Inv_Cost+IF(365/BL$3+Safety_Stock/Avg_Dmd&gt;Plan_Shelf,(365/BL$3+Safety_Stock/Avg_Dmd-Plan_Shelf)*Avg_Dmd*Std_Cost*BL$3,0)+Avg_Dmd*365/BL$3/2*Std_Cost*Inv_Cost+BL$3*Setup</f>
        <v>27962.597449826324</v>
      </c>
      <c r="BM40" s="12">
        <f>(Sell_Price-Std_Cost)*(1-$D40)*Lost_Sale_Fact*Avg_Dmd*365+NORMSINV($D40)*SQRT(Dmd_StdDev^2*Leadtime+LT_StdDev^2*Avg_Dmd^2)*Std_Cost*Inv_Cost+IF(365/BM$3+Safety_Stock/Avg_Dmd&gt;Plan_Shelf,(365/BM$3+Safety_Stock/Avg_Dmd-Plan_Shelf)*Avg_Dmd*Std_Cost*BM$3,0)+Avg_Dmd*365/BM$3/2*Std_Cost*Inv_Cost+BM$3*Setup</f>
        <v>28056.750455290807</v>
      </c>
      <c r="BN40" s="12">
        <f>(Sell_Price-Std_Cost)*(1-$D40)*Lost_Sale_Fact*Avg_Dmd*365+NORMSINV($D40)*SQRT(Dmd_StdDev^2*Leadtime+LT_StdDev^2*Avg_Dmd^2)*Std_Cost*Inv_Cost+IF(365/BN$3+Safety_Stock/Avg_Dmd&gt;Plan_Shelf,(365/BN$3+Safety_Stock/Avg_Dmd-Plan_Shelf)*Avg_Dmd*Std_Cost*BN$3,0)+Avg_Dmd*365/BN$3/2*Std_Cost*Inv_Cost+BN$3*Setup</f>
        <v>28152.704976708046</v>
      </c>
      <c r="BO40" s="12">
        <f>(Sell_Price-Std_Cost)*(1-$D40)*Lost_Sale_Fact*Avg_Dmd*365+NORMSINV($D40)*SQRT(Dmd_StdDev^2*Leadtime+LT_StdDev^2*Avg_Dmd^2)*Std_Cost*Inv_Cost+IF(365/BO$3+Safety_Stock/Avg_Dmd&gt;Plan_Shelf,(365/BO$3+Safety_Stock/Avg_Dmd-Plan_Shelf)*Avg_Dmd*Std_Cost*BO$3,0)+Avg_Dmd*365/BO$3/2*Std_Cost*Inv_Cost+BO$3*Setup</f>
        <v>28250.375227604101</v>
      </c>
      <c r="BP40" s="12">
        <f>(Sell_Price-Std_Cost)*(1-$D40)*Lost_Sale_Fact*Avg_Dmd*365+NORMSINV($D40)*SQRT(Dmd_StdDev^2*Leadtime+LT_StdDev^2*Avg_Dmd^2)*Std_Cost*Inv_Cost+IF(365/BP$3+Safety_Stock/Avg_Dmd&gt;Plan_Shelf,(365/BP$3+Safety_Stock/Avg_Dmd-Plan_Shelf)*Avg_Dmd*Std_Cost*BP$3,0)+Avg_Dmd*365/BP$3/2*Std_Cost*Inv_Cost+BP$3*Setup</f>
        <v>28349.68078315966</v>
      </c>
      <c r="BQ40" s="12">
        <f>(Sell_Price-Std_Cost)*(1-$D40)*Lost_Sale_Fact*Avg_Dmd*365+NORMSINV($D40)*SQRT(Dmd_StdDev^2*Leadtime+LT_StdDev^2*Avg_Dmd^2)*Std_Cost*Inv_Cost+IF(365/BQ$3+Safety_Stock/Avg_Dmd&gt;Plan_Shelf,(365/BQ$3+Safety_Stock/Avg_Dmd-Plan_Shelf)*Avg_Dmd*Std_Cost*BQ$3,0)+Avg_Dmd*365/BQ$3/2*Std_Cost*Inv_Cost+BQ$3*Setup</f>
        <v>28450.546167775043</v>
      </c>
      <c r="BR40" s="12">
        <f>(Sell_Price-Std_Cost)*(1-$D40)*Lost_Sale_Fact*Avg_Dmd*365+NORMSINV($D40)*SQRT(Dmd_StdDev^2*Leadtime+LT_StdDev^2*Avg_Dmd^2)*Std_Cost*Inv_Cost+IF(365/BR$3+Safety_Stock/Avg_Dmd&gt;Plan_Shelf,(365/BR$3+Safety_Stock/Avg_Dmd-Plan_Shelf)*Avg_Dmd*Std_Cost*BR$3,0)+Avg_Dmd*365/BR$3/2*Std_Cost*Inv_Cost+BR$3*Setup</f>
        <v>28552.900480129356</v>
      </c>
      <c r="BS40" s="12">
        <f>(Sell_Price-Std_Cost)*(1-$D40)*Lost_Sale_Fact*Avg_Dmd*365+NORMSINV($D40)*SQRT(Dmd_StdDev^2*Leadtime+LT_StdDev^2*Avg_Dmd^2)*Std_Cost*Inv_Cost+IF(365/BS$3+Safety_Stock/Avg_Dmd&gt;Plan_Shelf,(365/BS$3+Safety_Stock/Avg_Dmd-Plan_Shelf)*Avg_Dmd*Std_Cost*BS$3,0)+Avg_Dmd*365/BS$3/2*Std_Cost*Inv_Cost+BS$3*Setup</f>
        <v>28656.677051816376</v>
      </c>
      <c r="BT40" s="12">
        <f>(Sell_Price-Std_Cost)*(1-$D40)*Lost_Sale_Fact*Avg_Dmd*365+NORMSINV($D40)*SQRT(Dmd_StdDev^2*Leadtime+LT_StdDev^2*Avg_Dmd^2)*Std_Cost*Inv_Cost+IF(365/BT$3+Safety_Stock/Avg_Dmd&gt;Plan_Shelf,(365/BT$3+Safety_Stock/Avg_Dmd-Plan_Shelf)*Avg_Dmd*Std_Cost*BT$3,0)+Avg_Dmd*365/BT$3/2*Std_Cost*Inv_Cost+BT$3*Setup</f>
        <v>28761.813136100835</v>
      </c>
      <c r="BU40" s="12">
        <f>(Sell_Price-Std_Cost)*(1-$D40)*Lost_Sale_Fact*Avg_Dmd*365+NORMSINV($D40)*SQRT(Dmd_StdDev^2*Leadtime+LT_StdDev^2*Avg_Dmd^2)*Std_Cost*Inv_Cost+IF(365/BU$3+Safety_Stock/Avg_Dmd&gt;Plan_Shelf,(365/BU$3+Safety_Stock/Avg_Dmd-Plan_Shelf)*Avg_Dmd*Std_Cost*BU$3,0)+Avg_Dmd*365/BU$3/2*Std_Cost*Inv_Cost+BU$3*Setup</f>
        <v>28868.249623739368</v>
      </c>
      <c r="BV40" s="12">
        <f>(Sell_Price-Std_Cost)*(1-$D40)*Lost_Sale_Fact*Avg_Dmd*365+NORMSINV($D40)*SQRT(Dmd_StdDev^2*Leadtime+LT_StdDev^2*Avg_Dmd^2)*Std_Cost*Inv_Cost+IF(365/BV$3+Safety_Stock/Avg_Dmd&gt;Plan_Shelf,(365/BV$3+Safety_Stock/Avg_Dmd-Plan_Shelf)*Avg_Dmd*Std_Cost*BV$3,0)+Avg_Dmd*365/BV$3/2*Std_Cost*Inv_Cost+BV$3*Setup</f>
        <v>28975.93078315966</v>
      </c>
      <c r="BW40" s="12">
        <f>(Sell_Price-Std_Cost)*(1-$D40)*Lost_Sale_Fact*Avg_Dmd*365+NORMSINV($D40)*SQRT(Dmd_StdDev^2*Leadtime+LT_StdDev^2*Avg_Dmd^2)*Std_Cost*Inv_Cost+IF(365/BW$3+Safety_Stock/Avg_Dmd&gt;Plan_Shelf,(365/BW$3+Safety_Stock/Avg_Dmd-Plan_Shelf)*Avg_Dmd*Std_Cost*BW$3,0)+Avg_Dmd*365/BW$3/2*Std_Cost*Inv_Cost+BW$3*Setup</f>
        <v>29084.804022596276</v>
      </c>
      <c r="BX40" s="12">
        <f>(Sell_Price-Std_Cost)*(1-$D40)*Lost_Sale_Fact*Avg_Dmd*365+NORMSINV($D40)*SQRT(Dmd_StdDev^2*Leadtime+LT_StdDev^2*Avg_Dmd^2)*Std_Cost*Inv_Cost+IF(365/BX$3+Safety_Stock/Avg_Dmd&gt;Plan_Shelf,(365/BX$3+Safety_Stock/Avg_Dmd-Plan_Shelf)*Avg_Dmd*Std_Cost*BX$3,0)+Avg_Dmd*365/BX$3/2*Std_Cost*Inv_Cost+BX$3*Setup</f>
        <v>29194.819672048547</v>
      </c>
      <c r="BY40" s="12">
        <f>(Sell_Price-Std_Cost)*(1-$D40)*Lost_Sale_Fact*Avg_Dmd*365+NORMSINV($D40)*SQRT(Dmd_StdDev^2*Leadtime+LT_StdDev^2*Avg_Dmd^2)*Std_Cost*Inv_Cost+IF(365/BY$3+Safety_Stock/Avg_Dmd&gt;Plan_Shelf,(365/BY$3+Safety_Stock/Avg_Dmd-Plan_Shelf)*Avg_Dmd*Std_Cost*BY$3,0)+Avg_Dmd*365/BY$3/2*Std_Cost*Inv_Cost+BY$3*Setup</f>
        <v>29305.93078315966</v>
      </c>
      <c r="BZ40" s="12">
        <f>(Sell_Price-Std_Cost)*(1-$D40)*Lost_Sale_Fact*Avg_Dmd*365+NORMSINV($D40)*SQRT(Dmd_StdDev^2*Leadtime+LT_StdDev^2*Avg_Dmd^2)*Std_Cost*Inv_Cost+IF(365/BZ$3+Safety_Stock/Avg_Dmd&gt;Plan_Shelf,(365/BZ$3+Safety_Stock/Avg_Dmd-Plan_Shelf)*Avg_Dmd*Std_Cost*BZ$3,0)+Avg_Dmd*365/BZ$3/2*Std_Cost*Inv_Cost+BZ$3*Setup</f>
        <v>29418.09294532182</v>
      </c>
      <c r="CA40" s="12">
        <f>(Sell_Price-Std_Cost)*(1-$D40)*Lost_Sale_Fact*Avg_Dmd*365+NORMSINV($D40)*SQRT(Dmd_StdDev^2*Leadtime+LT_StdDev^2*Avg_Dmd^2)*Std_Cost*Inv_Cost+IF(365/CA$3+Safety_Stock/Avg_Dmd&gt;Plan_Shelf,(365/CA$3+Safety_Stock/Avg_Dmd-Plan_Shelf)*Avg_Dmd*Std_Cost*CA$3,0)+Avg_Dmd*365/CA$3/2*Std_Cost*Inv_Cost+CA$3*Setup</f>
        <v>29531.264116492992</v>
      </c>
      <c r="CB40" s="12">
        <f>(Sell_Price-Std_Cost)*(1-$D40)*Lost_Sale_Fact*Avg_Dmd*365+NORMSINV($D40)*SQRT(Dmd_StdDev^2*Leadtime+LT_StdDev^2*Avg_Dmd^2)*Std_Cost*Inv_Cost+IF(365/CB$3+Safety_Stock/Avg_Dmd&gt;Plan_Shelf,(365/CB$3+Safety_Stock/Avg_Dmd-Plan_Shelf)*Avg_Dmd*Std_Cost*CB$3,0)+Avg_Dmd*365/CB$3/2*Std_Cost*Inv_Cost+CB$3*Setup</f>
        <v>29645.404467370183</v>
      </c>
      <c r="CC40" s="12">
        <f>(Sell_Price-Std_Cost)*(1-$D40)*Lost_Sale_Fact*Avg_Dmd*365+NORMSINV($D40)*SQRT(Dmd_StdDev^2*Leadtime+LT_StdDev^2*Avg_Dmd^2)*Std_Cost*Inv_Cost+IF(365/CC$3+Safety_Stock/Avg_Dmd&gt;Plan_Shelf,(365/CC$3+Safety_Stock/Avg_Dmd-Plan_Shelf)*Avg_Dmd*Std_Cost*CC$3,0)+Avg_Dmd*365/CC$3/2*Std_Cost*Inv_Cost+CC$3*Setup</f>
        <v>29760.476237705112</v>
      </c>
      <c r="CD40" s="12">
        <f>(Sell_Price-Std_Cost)*(1-$D40)*Lost_Sale_Fact*Avg_Dmd*365+NORMSINV($D40)*SQRT(Dmd_StdDev^2*Leadtime+LT_StdDev^2*Avg_Dmd^2)*Std_Cost*Inv_Cost+IF(365/CD$3+Safety_Stock/Avg_Dmd&gt;Plan_Shelf,(365/CD$3+Safety_Stock/Avg_Dmd-Plan_Shelf)*Avg_Dmd*Std_Cost*CD$3,0)+Avg_Dmd*365/CD$3/2*Std_Cost*Inv_Cost+CD$3*Setup</f>
        <v>29876.44360367248</v>
      </c>
      <c r="CE40" s="12">
        <f>(Sell_Price-Std_Cost)*(1-$D40)*Lost_Sale_Fact*Avg_Dmd*365+NORMSINV($D40)*SQRT(Dmd_StdDev^2*Leadtime+LT_StdDev^2*Avg_Dmd^2)*Std_Cost*Inv_Cost+IF(365/CE$3+Safety_Stock/Avg_Dmd&gt;Plan_Shelf,(365/CE$3+Safety_Stock/Avg_Dmd-Plan_Shelf)*Avg_Dmd*Std_Cost*CE$3,0)+Avg_Dmd*365/CE$3/2*Std_Cost*Inv_Cost+CE$3*Setup</f>
        <v>29993.272555311556</v>
      </c>
      <c r="CF40" s="12">
        <f>(Sell_Price-Std_Cost)*(1-$D40)*Lost_Sale_Fact*Avg_Dmd*365+NORMSINV($D40)*SQRT(Dmd_StdDev^2*Leadtime+LT_StdDev^2*Avg_Dmd^2)*Std_Cost*Inv_Cost+IF(365/CF$3+Safety_Stock/Avg_Dmd&gt;Plan_Shelf,(365/CF$3+Safety_Stock/Avg_Dmd-Plan_Shelf)*Avg_Dmd*Std_Cost*CF$3,0)+Avg_Dmd*365/CF$3/2*Std_Cost*Inv_Cost+CF$3*Setup</f>
        <v>30110.93078315966</v>
      </c>
      <c r="CG40" s="12">
        <f>(Sell_Price-Std_Cost)*(1-$D40)*Lost_Sale_Fact*Avg_Dmd*365+NORMSINV($D40)*SQRT(Dmd_StdDev^2*Leadtime+LT_StdDev^2*Avg_Dmd^2)*Std_Cost*Inv_Cost+IF(365/CG$3+Safety_Stock/Avg_Dmd&gt;Plan_Shelf,(365/CG$3+Safety_Stock/Avg_Dmd-Plan_Shelf)*Avg_Dmd*Std_Cost*CG$3,0)+Avg_Dmd*365/CG$3/2*Std_Cost*Inv_Cost+CG$3*Setup</f>
        <v>30229.387573283115</v>
      </c>
      <c r="CH40" s="12">
        <f>(Sell_Price-Std_Cost)*(1-$D40)*Lost_Sale_Fact*Avg_Dmd*365+NORMSINV($D40)*SQRT(Dmd_StdDev^2*Leadtime+LT_StdDev^2*Avg_Dmd^2)*Std_Cost*Inv_Cost+IF(365/CH$3+Safety_Stock/Avg_Dmd&gt;Plan_Shelf,(365/CH$3+Safety_Stock/Avg_Dmd-Plan_Shelf)*Avg_Dmd*Std_Cost*CH$3,0)+Avg_Dmd*365/CH$3/2*Std_Cost*Inv_Cost+CH$3*Setup</f>
        <v>30348.613709988927</v>
      </c>
      <c r="CI40" s="12">
        <f>(Sell_Price-Std_Cost)*(1-$D40)*Lost_Sale_Fact*Avg_Dmd*365+NORMSINV($D40)*SQRT(Dmd_StdDev^2*Leadtime+LT_StdDev^2*Avg_Dmd^2)*Std_Cost*Inv_Cost+IF(365/CI$3+Safety_Stock/Avg_Dmd&gt;Plan_Shelf,(365/CI$3+Safety_Stock/Avg_Dmd-Plan_Shelf)*Avg_Dmd*Std_Cost*CI$3,0)+Avg_Dmd*365/CI$3/2*Std_Cost*Inv_Cost+CI$3*Setup</f>
        <v>30468.581385569298</v>
      </c>
      <c r="CJ40" s="12">
        <f>(Sell_Price-Std_Cost)*(1-$D40)*Lost_Sale_Fact*Avg_Dmd*365+NORMSINV($D40)*SQRT(Dmd_StdDev^2*Leadtime+LT_StdDev^2*Avg_Dmd^2)*Std_Cost*Inv_Cost+IF(365/CJ$3+Safety_Stock/Avg_Dmd&gt;Plan_Shelf,(365/CJ$3+Safety_Stock/Avg_Dmd-Plan_Shelf)*Avg_Dmd*Std_Cost*CJ$3,0)+Avg_Dmd*365/CJ$3/2*Std_Cost*Inv_Cost+CJ$3*Setup</f>
        <v>30589.264116492992</v>
      </c>
      <c r="CK40" s="12">
        <f>(Sell_Price-Std_Cost)*(1-$D40)*Lost_Sale_Fact*Avg_Dmd*365+NORMSINV($D40)*SQRT(Dmd_StdDev^2*Leadtime+LT_StdDev^2*Avg_Dmd^2)*Std_Cost*Inv_Cost+IF(365/CK$3+Safety_Stock/Avg_Dmd&gt;Plan_Shelf,(365/CK$3+Safety_Stock/Avg_Dmd-Plan_Shelf)*Avg_Dmd*Std_Cost*CK$3,0)+Avg_Dmd*365/CK$3/2*Std_Cost*Inv_Cost+CK$3*Setup</f>
        <v>30710.6366655126</v>
      </c>
      <c r="CL40" s="12">
        <f>(Sell_Price-Std_Cost)*(1-$D40)*Lost_Sale_Fact*Avg_Dmd*365+NORMSINV($D40)*SQRT(Dmd_StdDev^2*Leadtime+LT_StdDev^2*Avg_Dmd^2)*Std_Cost*Inv_Cost+IF(365/CL$3+Safety_Stock/Avg_Dmd&gt;Plan_Shelf,(365/CL$3+Safety_Stock/Avg_Dmd-Plan_Shelf)*Avg_Dmd*Std_Cost*CL$3,0)+Avg_Dmd*365/CL$3/2*Std_Cost*Inv_Cost+CL$3*Setup</f>
        <v>30832.674969206171</v>
      </c>
      <c r="CM40" s="12">
        <f>(Sell_Price-Std_Cost)*(1-$D40)*Lost_Sale_Fact*Avg_Dmd*365+NORMSINV($D40)*SQRT(Dmd_StdDev^2*Leadtime+LT_StdDev^2*Avg_Dmd^2)*Std_Cost*Inv_Cost+IF(365/CM$3+Safety_Stock/Avg_Dmd&gt;Plan_Shelf,(365/CM$3+Safety_Stock/Avg_Dmd-Plan_Shelf)*Avg_Dmd*Std_Cost*CM$3,0)+Avg_Dmd*365/CM$3/2*Std_Cost*Inv_Cost+CM$3*Setup</f>
        <v>30955.35607051598</v>
      </c>
      <c r="CN40" s="12">
        <f>(Sell_Price-Std_Cost)*(1-$D40)*Lost_Sale_Fact*Avg_Dmd*365+NORMSINV($D40)*SQRT(Dmd_StdDev^2*Leadtime+LT_StdDev^2*Avg_Dmd^2)*Std_Cost*Inv_Cost+IF(365/CN$3+Safety_Stock/Avg_Dmd&gt;Plan_Shelf,(365/CN$3+Safety_Stock/Avg_Dmd-Plan_Shelf)*Avg_Dmd*Std_Cost*CN$3,0)+Avg_Dmd*365/CN$3/2*Std_Cost*Inv_Cost+CN$3*Setup</f>
        <v>31078.658055886932</v>
      </c>
      <c r="CO40" s="12">
        <f>(Sell_Price-Std_Cost)*(1-$D40)*Lost_Sale_Fact*Avg_Dmd*365+NORMSINV($D40)*SQRT(Dmd_StdDev^2*Leadtime+LT_StdDev^2*Avg_Dmd^2)*Std_Cost*Inv_Cost+IF(365/CO$3+Safety_Stock/Avg_Dmd&gt;Plan_Shelf,(365/CO$3+Safety_Stock/Avg_Dmd-Plan_Shelf)*Avg_Dmd*Std_Cost*CO$3,0)+Avg_Dmd*365/CO$3/2*Std_Cost*Inv_Cost+CO$3*Setup</f>
        <v>31202.559996642805</v>
      </c>
      <c r="CP40" s="12">
        <f>(Sell_Price-Std_Cost)*(1-$D40)*Lost_Sale_Fact*Avg_Dmd*365+NORMSINV($D40)*SQRT(Dmd_StdDev^2*Leadtime+LT_StdDev^2*Avg_Dmd^2)*Std_Cost*Inv_Cost+IF(365/CP$3+Safety_Stock/Avg_Dmd&gt;Plan_Shelf,(365/CP$3+Safety_Stock/Avg_Dmd-Plan_Shelf)*Avg_Dmd*Std_Cost*CP$3,0)+Avg_Dmd*365/CP$3/2*Std_Cost*Inv_Cost+CP$3*Setup</f>
        <v>31327.041894270769</v>
      </c>
      <c r="CQ40" s="12">
        <f>(Sell_Price-Std_Cost)*(1-$D40)*Lost_Sale_Fact*Avg_Dmd*365+NORMSINV($D40)*SQRT(Dmd_StdDev^2*Leadtime+LT_StdDev^2*Avg_Dmd^2)*Std_Cost*Inv_Cost+IF(365/CQ$3+Safety_Stock/Avg_Dmd&gt;Plan_Shelf,(365/CQ$3+Safety_Stock/Avg_Dmd-Plan_Shelf)*Avg_Dmd*Std_Cost*CQ$3,0)+Avg_Dmd*365/CQ$3/2*Std_Cost*Inv_Cost+CQ$3*Setup</f>
        <v>31452.084629313504</v>
      </c>
      <c r="CR40" s="12">
        <f>(Sell_Price-Std_Cost)*(1-$D40)*Lost_Sale_Fact*Avg_Dmd*365+NORMSINV($D40)*SQRT(Dmd_StdDev^2*Leadtime+LT_StdDev^2*Avg_Dmd^2)*Std_Cost*Inv_Cost+IF(365/CR$3+Safety_Stock/Avg_Dmd&gt;Plan_Shelf,(365/CR$3+Safety_Stock/Avg_Dmd-Plan_Shelf)*Avg_Dmd*Std_Cost*CR$3,0)+Avg_Dmd*365/CR$3/2*Std_Cost*Inv_Cost+CR$3*Setup</f>
        <v>31577.66991359444</v>
      </c>
      <c r="CS40" s="12">
        <f>(Sell_Price-Std_Cost)*(1-$D40)*Lost_Sale_Fact*Avg_Dmd*365+NORMSINV($D40)*SQRT(Dmd_StdDev^2*Leadtime+LT_StdDev^2*Avg_Dmd^2)*Std_Cost*Inv_Cost+IF(365/CS$3+Safety_Stock/Avg_Dmd&gt;Plan_Shelf,(365/CS$3+Safety_Stock/Avg_Dmd-Plan_Shelf)*Avg_Dmd*Std_Cost*CS$3,0)+Avg_Dmd*365/CS$3/2*Std_Cost*Inv_Cost+CS$3*Setup</f>
        <v>31703.780245525249</v>
      </c>
      <c r="CT40" s="12">
        <f>(Sell_Price-Std_Cost)*(1-$D40)*Lost_Sale_Fact*Avg_Dmd*365+NORMSINV($D40)*SQRT(Dmd_StdDev^2*Leadtime+LT_StdDev^2*Avg_Dmd^2)*Std_Cost*Inv_Cost+IF(365/CT$3+Safety_Stock/Avg_Dmd&gt;Plan_Shelf,(365/CT$3+Safety_Stock/Avg_Dmd-Plan_Shelf)*Avg_Dmd*Std_Cost*CT$3,0)+Avg_Dmd*365/CT$3/2*Std_Cost*Inv_Cost+CT$3*Setup</f>
        <v>31830.398868266042</v>
      </c>
      <c r="CU40" s="12">
        <f>(Sell_Price-Std_Cost)*(1-$D40)*Lost_Sale_Fact*Avg_Dmd*365+NORMSINV($D40)*SQRT(Dmd_StdDev^2*Leadtime+LT_StdDev^2*Avg_Dmd^2)*Std_Cost*Inv_Cost+IF(365/CU$3+Safety_Stock/Avg_Dmd&gt;Plan_Shelf,(365/CU$3+Safety_Stock/Avg_Dmd-Plan_Shelf)*Avg_Dmd*Std_Cost*CU$3,0)+Avg_Dmd*365/CU$3/2*Std_Cost*Inv_Cost+CU$3*Setup</f>
        <v>31957.50973052808</v>
      </c>
      <c r="CV40" s="12">
        <f>(Sell_Price-Std_Cost)*(1-$D40)*Lost_Sale_Fact*Avg_Dmd*365+NORMSINV($D40)*SQRT(Dmd_StdDev^2*Leadtime+LT_StdDev^2*Avg_Dmd^2)*Std_Cost*Inv_Cost+IF(365/CV$3+Safety_Stock/Avg_Dmd&gt;Plan_Shelf,(365/CV$3+Safety_Stock/Avg_Dmd-Plan_Shelf)*Avg_Dmd*Std_Cost*CV$3,0)+Avg_Dmd*365/CV$3/2*Std_Cost*Inv_Cost+CV$3*Setup</f>
        <v>32085.097449826324</v>
      </c>
      <c r="CW40" s="12">
        <f>(Sell_Price-Std_Cost)*(1-$D40)*Lost_Sale_Fact*Avg_Dmd*365+NORMSINV($D40)*SQRT(Dmd_StdDev^2*Leadtime+LT_StdDev^2*Avg_Dmd^2)*Std_Cost*Inv_Cost+IF(365/CW$3+Safety_Stock/Avg_Dmd&gt;Plan_Shelf,(365/CW$3+Safety_Stock/Avg_Dmd-Plan_Shelf)*Avg_Dmd*Std_Cost*CW$3,0)+Avg_Dmd*365/CW$3/2*Std_Cost*Inv_Cost+CW$3*Setup</f>
        <v>32213.147278005017</v>
      </c>
      <c r="CX40" s="12">
        <f>(Sell_Price-Std_Cost)*(1-$D40)*Lost_Sale_Fact*Avg_Dmd*365+NORMSINV($D40)*SQRT(Dmd_StdDev^2*Leadtime+LT_StdDev^2*Avg_Dmd^2)*Std_Cost*Inv_Cost+IF(365/CX$3+Safety_Stock/Avg_Dmd&gt;Plan_Shelf,(365/CX$3+Safety_Stock/Avg_Dmd-Plan_Shelf)*Avg_Dmd*Std_Cost*CX$3,0)+Avg_Dmd*365/CX$3/2*Std_Cost*Inv_Cost+CX$3*Setup</f>
        <v>32341.645068873942</v>
      </c>
      <c r="CY40" s="12">
        <f>(Sell_Price-Std_Cost)*(1-$D40)*Lost_Sale_Fact*Avg_Dmd*365+NORMSINV($D40)*SQRT(Dmd_StdDev^2*Leadtime+LT_StdDev^2*Avg_Dmd^2)*Std_Cost*Inv_Cost+IF(365/CY$3+Safety_Stock/Avg_Dmd&gt;Plan_Shelf,(365/CY$3+Safety_Stock/Avg_Dmd-Plan_Shelf)*Avg_Dmd*Std_Cost*CY$3,0)+Avg_Dmd*365/CY$3/2*Std_Cost*Inv_Cost+CY$3*Setup</f>
        <v>32470.577247806123</v>
      </c>
      <c r="CZ40" s="12">
        <f>(Sell_Price-Std_Cost)*(1-$D40)*Lost_Sale_Fact*Avg_Dmd*365+NORMSINV($D40)*SQRT(Dmd_StdDev^2*Leadtime+LT_StdDev^2*Avg_Dmd^2)*Std_Cost*Inv_Cost+IF(365/CZ$3+Safety_Stock/Avg_Dmd&gt;Plan_Shelf,(365/CZ$3+Safety_Stock/Avg_Dmd-Plan_Shelf)*Avg_Dmd*Std_Cost*CZ$3,0)+Avg_Dmd*365/CZ$3/2*Std_Cost*Inv_Cost+CZ$3*Setup</f>
        <v>32599.930783159656</v>
      </c>
      <c r="DA40" s="28">
        <f t="shared" si="0"/>
        <v>26630.255107483983</v>
      </c>
      <c r="DB40" s="43">
        <f t="shared" si="1"/>
        <v>0.96299999999999997</v>
      </c>
    </row>
    <row r="41" spans="1:106" ht="14.1" customHeight="1" x14ac:dyDescent="0.25">
      <c r="A41" s="53"/>
      <c r="B41" s="52"/>
      <c r="C41" s="52"/>
      <c r="D41" s="9">
        <v>0.96199999999999997</v>
      </c>
      <c r="E41" s="12">
        <f>(Sell_Price-Std_Cost)*(1-$D41)*Lost_Sale_Fact*Avg_Dmd*365+NORMSINV($D41)*SQRT(Dmd_StdDev^2*Leadtime+LT_StdDev^2*Avg_Dmd^2)*Std_Cost*Inv_Cost+IF(365/E$3+Safety_Stock/Avg_Dmd&gt;Plan_Shelf,(365/E$3+Safety_Stock/Avg_Dmd-Plan_Shelf)*Avg_Dmd*Std_Cost*E$3,0)+Avg_Dmd*365/E$3/2*Std_Cost*Inv_Cost+E$3*Setup</f>
        <v>1327005.3849020437</v>
      </c>
      <c r="F41" s="12">
        <f>(Sell_Price-Std_Cost)*(1-$D41)*Lost_Sale_Fact*Avg_Dmd*365+NORMSINV($D41)*SQRT(Dmd_StdDev^2*Leadtime+LT_StdDev^2*Avg_Dmd^2)*Std_Cost*Inv_Cost+IF(365/F$3+Safety_Stock/Avg_Dmd&gt;Plan_Shelf,(365/F$3+Safety_Stock/Avg_Dmd-Plan_Shelf)*Avg_Dmd*Std_Cost*F$3,0)+Avg_Dmd*365/F$3/2*Std_Cost*Inv_Cost+F$3*Setup</f>
        <v>1163851.5477360361</v>
      </c>
      <c r="G41" s="12">
        <f>(Sell_Price-Std_Cost)*(1-$D41)*Lost_Sale_Fact*Avg_Dmd*365+NORMSINV($D41)*SQRT(Dmd_StdDev^2*Leadtime+LT_StdDev^2*Avg_Dmd^2)*Std_Cost*Inv_Cost+IF(365/G$3+Safety_Stock/Avg_Dmd&gt;Plan_Shelf,(365/G$3+Safety_Stock/Avg_Dmd-Plan_Shelf)*Avg_Dmd*Std_Cost*G$3,0)+Avg_Dmd*365/G$3/2*Std_Cost*Inv_Cost+G$3*Setup</f>
        <v>1068831.0439033618</v>
      </c>
      <c r="H41" s="12">
        <f>(Sell_Price-Std_Cost)*(1-$D41)*Lost_Sale_Fact*Avg_Dmd*365+NORMSINV($D41)*SQRT(Dmd_StdDev^2*Leadtime+LT_StdDev^2*Avg_Dmd^2)*Std_Cost*Inv_Cost+IF(365/H$3+Safety_Stock/Avg_Dmd&gt;Plan_Shelf,(365/H$3+Safety_Stock/Avg_Dmd-Plan_Shelf)*Avg_Dmd*Std_Cost*H$3,0)+Avg_Dmd*365/H$3/2*Std_Cost*Inv_Cost+H$3*Setup</f>
        <v>990843.87340402103</v>
      </c>
      <c r="I41" s="12">
        <f>(Sell_Price-Std_Cost)*(1-$D41)*Lost_Sale_Fact*Avg_Dmd*365+NORMSINV($D41)*SQRT(Dmd_StdDev^2*Leadtime+LT_StdDev^2*Avg_Dmd^2)*Std_Cost*Inv_Cost+IF(365/I$3+Safety_Stock/Avg_Dmd&gt;Plan_Shelf,(365/I$3+Safety_Stock/Avg_Dmd-Plan_Shelf)*Avg_Dmd*Std_Cost*I$3,0)+Avg_Dmd*365/I$3/2*Std_Cost*Inv_Cost+I$3*Setup</f>
        <v>919670.03623801342</v>
      </c>
      <c r="J41" s="12">
        <f>(Sell_Price-Std_Cost)*(1-$D41)*Lost_Sale_Fact*Avg_Dmd*365+NORMSINV($D41)*SQRT(Dmd_StdDev^2*Leadtime+LT_StdDev^2*Avg_Dmd^2)*Std_Cost*Inv_Cost+IF(365/J$3+Safety_Stock/Avg_Dmd&gt;Plan_Shelf,(365/J$3+Safety_Stock/Avg_Dmd-Plan_Shelf)*Avg_Dmd*Std_Cost*J$3,0)+Avg_Dmd*365/J$3/2*Std_Cost*Inv_Cost+J$3*Setup</f>
        <v>851902.86573867244</v>
      </c>
      <c r="K41" s="12">
        <f>(Sell_Price-Std_Cost)*(1-$D41)*Lost_Sale_Fact*Avg_Dmd*365+NORMSINV($D41)*SQRT(Dmd_StdDev^2*Leadtime+LT_StdDev^2*Avg_Dmd^2)*Std_Cost*Inv_Cost+IF(365/K$3+Safety_Stock/Avg_Dmd&gt;Plan_Shelf,(365/K$3+Safety_Stock/Avg_Dmd-Plan_Shelf)*Avg_Dmd*Std_Cost*K$3,0)+Avg_Dmd*365/K$3/2*Std_Cost*Inv_Cost+K$3*Setup</f>
        <v>786082.36190599832</v>
      </c>
      <c r="L41" s="12">
        <f>(Sell_Price-Std_Cost)*(1-$D41)*Lost_Sale_Fact*Avg_Dmd*365+NORMSINV($D41)*SQRT(Dmd_StdDev^2*Leadtime+LT_StdDev^2*Avg_Dmd^2)*Std_Cost*Inv_Cost+IF(365/L$3+Safety_Stock/Avg_Dmd&gt;Plan_Shelf,(365/L$3+Safety_Stock/Avg_Dmd-Plan_Shelf)*Avg_Dmd*Std_Cost*L$3,0)+Avg_Dmd*365/L$3/2*Std_Cost*Inv_Cost+L$3*Setup</f>
        <v>721478.52473999071</v>
      </c>
      <c r="M41" s="12">
        <f>(Sell_Price-Std_Cost)*(1-$D41)*Lost_Sale_Fact*Avg_Dmd*365+NORMSINV($D41)*SQRT(Dmd_StdDev^2*Leadtime+LT_StdDev^2*Avg_Dmd^2)*Std_Cost*Inv_Cost+IF(365/M$3+Safety_Stock/Avg_Dmd&gt;Plan_Shelf,(365/M$3+Safety_Stock/Avg_Dmd-Plan_Shelf)*Avg_Dmd*Std_Cost*M$3,0)+Avg_Dmd*365/M$3/2*Std_Cost*Inv_Cost+M$3*Setup</f>
        <v>657685.79868509434</v>
      </c>
      <c r="N41" s="12">
        <f>(Sell_Price-Std_Cost)*(1-$D41)*Lost_Sale_Fact*Avg_Dmd*365+NORMSINV($D41)*SQRT(Dmd_StdDev^2*Leadtime+LT_StdDev^2*Avg_Dmd^2)*Std_Cost*Inv_Cost+IF(365/N$3+Safety_Stock/Avg_Dmd&gt;Plan_Shelf,(365/N$3+Safety_Stock/Avg_Dmd-Plan_Shelf)*Avg_Dmd*Std_Cost*N$3,0)+Avg_Dmd*365/N$3/2*Std_Cost*Inv_Cost+N$3*Setup</f>
        <v>594460.85040797561</v>
      </c>
      <c r="O41" s="12">
        <f>(Sell_Price-Std_Cost)*(1-$D41)*Lost_Sale_Fact*Avg_Dmd*365+NORMSINV($D41)*SQRT(Dmd_StdDev^2*Leadtime+LT_StdDev^2*Avg_Dmd^2)*Std_Cost*Inv_Cost+IF(365/O$3+Safety_Stock/Avg_Dmd&gt;Plan_Shelf,(365/O$3+Safety_Stock/Avg_Dmd-Plan_Shelf)*Avg_Dmd*Std_Cost*O$3,0)+Avg_Dmd*365/O$3/2*Std_Cost*Inv_Cost+O$3*Setup</f>
        <v>531648.83142378624</v>
      </c>
      <c r="P41" s="12">
        <f>(Sell_Price-Std_Cost)*(1-$D41)*Lost_Sale_Fact*Avg_Dmd*365+NORMSINV($D41)*SQRT(Dmd_StdDev^2*Leadtime+LT_StdDev^2*Avg_Dmd^2)*Std_Cost*Inv_Cost+IF(365/P$3+Safety_Stock/Avg_Dmd&gt;Plan_Shelf,(365/P$3+Safety_Stock/Avg_Dmd-Plan_Shelf)*Avg_Dmd*Std_Cost*P$3,0)+Avg_Dmd*365/P$3/2*Std_Cost*Inv_Cost+P$3*Setup</f>
        <v>469146.509409294</v>
      </c>
      <c r="Q41" s="12">
        <f>(Sell_Price-Std_Cost)*(1-$D41)*Lost_Sale_Fact*Avg_Dmd*365+NORMSINV($D41)*SQRT(Dmd_StdDev^2*Leadtime+LT_StdDev^2*Avg_Dmd^2)*Std_Cost*Inv_Cost+IF(365/Q$3+Safety_Stock/Avg_Dmd&gt;Plan_Shelf,(365/Q$3+Safety_Stock/Avg_Dmd-Plan_Shelf)*Avg_Dmd*Std_Cost*Q$3,0)+Avg_Dmd*365/Q$3/2*Std_Cost*Inv_Cost+Q$3*Setup</f>
        <v>406882.41583303001</v>
      </c>
      <c r="R41" s="12">
        <f>(Sell_Price-Std_Cost)*(1-$D41)*Lost_Sale_Fact*Avg_Dmd*365+NORMSINV($D41)*SQRT(Dmd_StdDev^2*Leadtime+LT_StdDev^2*Avg_Dmd^2)*Std_Cost*Inv_Cost+IF(365/R$3+Safety_Stock/Avg_Dmd&gt;Plan_Shelf,(365/R$3+Safety_Stock/Avg_Dmd-Plan_Shelf)*Avg_Dmd*Std_Cost*R$3,0)+Avg_Dmd*365/R$3/2*Std_Cost*Inv_Cost+R$3*Setup</f>
        <v>344805.50174394558</v>
      </c>
      <c r="S41" s="12">
        <f>(Sell_Price-Std_Cost)*(1-$D41)*Lost_Sale_Fact*Avg_Dmd*365+NORMSINV($D41)*SQRT(Dmd_StdDev^2*Leadtime+LT_StdDev^2*Avg_Dmd^2)*Std_Cost*Inv_Cost+IF(365/S$3+Safety_Stock/Avg_Dmd&gt;Plan_Shelf,(365/S$3+Safety_Stock/Avg_Dmd-Plan_Shelf)*Avg_Dmd*Std_Cost*S$3,0)+Avg_Dmd*365/S$3/2*Std_Cost*Inv_Cost+S$3*Setup</f>
        <v>282878.33124460455</v>
      </c>
      <c r="T41" s="12">
        <f>(Sell_Price-Std_Cost)*(1-$D41)*Lost_Sale_Fact*Avg_Dmd*365+NORMSINV($D41)*SQRT(Dmd_StdDev^2*Leadtime+LT_StdDev^2*Avg_Dmd^2)*Std_Cost*Inv_Cost+IF(365/T$3+Safety_Stock/Avg_Dmd&gt;Plan_Shelf,(365/T$3+Safety_Stock/Avg_Dmd-Plan_Shelf)*Avg_Dmd*Std_Cost*T$3,0)+Avg_Dmd*365/T$3/2*Std_Cost*Inv_Cost+T$3*Setup</f>
        <v>221072.82741193025</v>
      </c>
      <c r="U41" s="12">
        <f>(Sell_Price-Std_Cost)*(1-$D41)*Lost_Sale_Fact*Avg_Dmd*365+NORMSINV($D41)*SQRT(Dmd_StdDev^2*Leadtime+LT_StdDev^2*Avg_Dmd^2)*Std_Cost*Inv_Cost+IF(365/U$3+Safety_Stock/Avg_Dmd&gt;Plan_Shelf,(365/U$3+Safety_Stock/Avg_Dmd-Plan_Shelf)*Avg_Dmd*Std_Cost*U$3,0)+Avg_Dmd*365/U$3/2*Std_Cost*Inv_Cost+U$3*Setup</f>
        <v>159367.51965768728</v>
      </c>
      <c r="V41" s="12">
        <f>(Sell_Price-Std_Cost)*(1-$D41)*Lost_Sale_Fact*Avg_Dmd*365+NORMSINV($D41)*SQRT(Dmd_StdDev^2*Leadtime+LT_StdDev^2*Avg_Dmd^2)*Std_Cost*Inv_Cost+IF(365/V$3+Safety_Stock/Avg_Dmd&gt;Plan_Shelf,(365/V$3+Safety_Stock/Avg_Dmd-Plan_Shelf)*Avg_Dmd*Std_Cost*V$3,0)+Avg_Dmd*365/V$3/2*Std_Cost*Inv_Cost+V$3*Setup</f>
        <v>97745.708635470684</v>
      </c>
      <c r="W41" s="12">
        <f>(Sell_Price-Std_Cost)*(1-$D41)*Lost_Sale_Fact*Avg_Dmd*365+NORMSINV($D41)*SQRT(Dmd_StdDev^2*Leadtime+LT_StdDev^2*Avg_Dmd^2)*Std_Cost*Inv_Cost+IF(365/W$3+Safety_Stock/Avg_Dmd&gt;Plan_Shelf,(365/W$3+Safety_Stock/Avg_Dmd-Plan_Shelf)*Avg_Dmd*Std_Cost*W$3,0)+Avg_Dmd*365/W$3/2*Std_Cost*Inv_Cost+W$3*Setup</f>
        <v>36194.210650749563</v>
      </c>
      <c r="X41" s="12">
        <f>(Sell_Price-Std_Cost)*(1-$D41)*Lost_Sale_Fact*Avg_Dmd*365+NORMSINV($D41)*SQRT(Dmd_StdDev^2*Leadtime+LT_StdDev^2*Avg_Dmd^2)*Std_Cost*Inv_Cost+IF(365/X$3+Safety_Stock/Avg_Dmd&gt;Plan_Shelf,(365/X$3+Safety_Stock/Avg_Dmd-Plan_Shelf)*Avg_Dmd*Std_Cost*X$3,0)+Avg_Dmd*365/X$3/2*Std_Cost*Inv_Cost+X$3*Setup</f>
        <v>28779.222068051269</v>
      </c>
      <c r="Y41" s="12">
        <f>(Sell_Price-Std_Cost)*(1-$D41)*Lost_Sale_Fact*Avg_Dmd*365+NORMSINV($D41)*SQRT(Dmd_StdDev^2*Leadtime+LT_StdDev^2*Avg_Dmd^2)*Std_Cost*Inv_Cost+IF(365/Y$3+Safety_Stock/Avg_Dmd&gt;Plan_Shelf,(365/Y$3+Safety_Stock/Avg_Dmd-Plan_Shelf)*Avg_Dmd*Std_Cost*Y$3,0)+Avg_Dmd*365/Y$3/2*Std_Cost*Inv_Cost+Y$3*Setup</f>
        <v>28442.555401384605</v>
      </c>
      <c r="Z41" s="12">
        <f>(Sell_Price-Std_Cost)*(1-$D41)*Lost_Sale_Fact*Avg_Dmd*365+NORMSINV($D41)*SQRT(Dmd_StdDev^2*Leadtime+LT_StdDev^2*Avg_Dmd^2)*Std_Cost*Inv_Cost+IF(365/Z$3+Safety_Stock/Avg_Dmd&gt;Plan_Shelf,(365/Z$3+Safety_Stock/Avg_Dmd-Plan_Shelf)*Avg_Dmd*Std_Cost*Z$3,0)+Avg_Dmd*365/Z$3/2*Std_Cost*Inv_Cost+Z$3*Setup</f>
        <v>28150.131158960361</v>
      </c>
      <c r="AA41" s="12">
        <f>(Sell_Price-Std_Cost)*(1-$D41)*Lost_Sale_Fact*Avg_Dmd*365+NORMSINV($D41)*SQRT(Dmd_StdDev^2*Leadtime+LT_StdDev^2*Avg_Dmd^2)*Std_Cost*Inv_Cost+IF(365/AA$3+Safety_Stock/Avg_Dmd&gt;Plan_Shelf,(365/AA$3+Safety_Stock/Avg_Dmd-Plan_Shelf)*Avg_Dmd*Std_Cost*AA$3,0)+Avg_Dmd*365/AA$3/2*Std_Cost*Inv_Cost+AA$3*Setup</f>
        <v>27896.178589790401</v>
      </c>
      <c r="AB41" s="12">
        <f>(Sell_Price-Std_Cost)*(1-$D41)*Lost_Sale_Fact*Avg_Dmd*365+NORMSINV($D41)*SQRT(Dmd_StdDev^2*Leadtime+LT_StdDev^2*Avg_Dmd^2)*Std_Cost*Inv_Cost+IF(365/AB$3+Safety_Stock/Avg_Dmd&gt;Plan_Shelf,(365/AB$3+Safety_Stock/Avg_Dmd-Plan_Shelf)*Avg_Dmd*Std_Cost*AB$3,0)+Avg_Dmd*365/AB$3/2*Std_Cost*Inv_Cost+AB$3*Setup</f>
        <v>27675.888734717937</v>
      </c>
      <c r="AC41" s="12">
        <f>(Sell_Price-Std_Cost)*(1-$D41)*Lost_Sale_Fact*Avg_Dmd*365+NORMSINV($D41)*SQRT(Dmd_StdDev^2*Leadtime+LT_StdDev^2*Avg_Dmd^2)*Std_Cost*Inv_Cost+IF(365/AC$3+Safety_Stock/Avg_Dmd&gt;Plan_Shelf,(365/AC$3+Safety_Stock/Avg_Dmd-Plan_Shelf)*Avg_Dmd*Std_Cost*AC$3,0)+Avg_Dmd*365/AC$3/2*Std_Cost*Inv_Cost+AC$3*Setup</f>
        <v>27485.222068051269</v>
      </c>
      <c r="AD41" s="12">
        <f>(Sell_Price-Std_Cost)*(1-$D41)*Lost_Sale_Fact*Avg_Dmd*365+NORMSINV($D41)*SQRT(Dmd_StdDev^2*Leadtime+LT_StdDev^2*Avg_Dmd^2)*Std_Cost*Inv_Cost+IF(365/AD$3+Safety_Stock/Avg_Dmd&gt;Plan_Shelf,(365/AD$3+Safety_Stock/Avg_Dmd-Plan_Shelf)*Avg_Dmd*Std_Cost*AD$3,0)+Avg_Dmd*365/AD$3/2*Std_Cost*Inv_Cost+AD$3*Setup</f>
        <v>27320.76052958973</v>
      </c>
      <c r="AE41" s="12">
        <f>(Sell_Price-Std_Cost)*(1-$D41)*Lost_Sale_Fact*Avg_Dmd*365+NORMSINV($D41)*SQRT(Dmd_StdDev^2*Leadtime+LT_StdDev^2*Avg_Dmd^2)*Std_Cost*Inv_Cost+IF(365/AE$3+Safety_Stock/Avg_Dmd&gt;Plan_Shelf,(365/AE$3+Safety_Stock/Avg_Dmd-Plan_Shelf)*Avg_Dmd*Std_Cost*AE$3,0)+Avg_Dmd*365/AE$3/2*Std_Cost*Inv_Cost+AE$3*Setup</f>
        <v>27179.592438421641</v>
      </c>
      <c r="AF41" s="12">
        <f>(Sell_Price-Std_Cost)*(1-$D41)*Lost_Sale_Fact*Avg_Dmd*365+NORMSINV($D41)*SQRT(Dmd_StdDev^2*Leadtime+LT_StdDev^2*Avg_Dmd^2)*Std_Cost*Inv_Cost+IF(365/AF$3+Safety_Stock/Avg_Dmd&gt;Plan_Shelf,(365/AF$3+Safety_Stock/Avg_Dmd-Plan_Shelf)*Avg_Dmd*Std_Cost*AF$3,0)+Avg_Dmd*365/AF$3/2*Std_Cost*Inv_Cost+AF$3*Setup</f>
        <v>27059.222068051269</v>
      </c>
      <c r="AG41" s="12">
        <f>(Sell_Price-Std_Cost)*(1-$D41)*Lost_Sale_Fact*Avg_Dmd*365+NORMSINV($D41)*SQRT(Dmd_StdDev^2*Leadtime+LT_StdDev^2*Avg_Dmd^2)*Std_Cost*Inv_Cost+IF(365/AG$3+Safety_Stock/Avg_Dmd&gt;Plan_Shelf,(365/AG$3+Safety_Stock/Avg_Dmd-Plan_Shelf)*Avg_Dmd*Std_Cost*AG$3,0)+Avg_Dmd*365/AG$3/2*Std_Cost*Inv_Cost+AG$3*Setup</f>
        <v>26957.497930120237</v>
      </c>
      <c r="AH41" s="12">
        <f>(Sell_Price-Std_Cost)*(1-$D41)*Lost_Sale_Fact*Avg_Dmd*365+NORMSINV($D41)*SQRT(Dmd_StdDev^2*Leadtime+LT_StdDev^2*Avg_Dmd^2)*Std_Cost*Inv_Cost+IF(365/AH$3+Safety_Stock/Avg_Dmd&gt;Plan_Shelf,(365/AH$3+Safety_Stock/Avg_Dmd-Plan_Shelf)*Avg_Dmd*Std_Cost*AH$3,0)+Avg_Dmd*365/AH$3/2*Std_Cost*Inv_Cost+AH$3*Setup</f>
        <v>26872.555401384605</v>
      </c>
      <c r="AI41" s="12">
        <f>(Sell_Price-Std_Cost)*(1-$D41)*Lost_Sale_Fact*Avg_Dmd*365+NORMSINV($D41)*SQRT(Dmd_StdDev^2*Leadtime+LT_StdDev^2*Avg_Dmd^2)*Std_Cost*Inv_Cost+IF(365/AI$3+Safety_Stock/Avg_Dmd&gt;Plan_Shelf,(365/AI$3+Safety_Stock/Avg_Dmd-Plan_Shelf)*Avg_Dmd*Std_Cost*AI$3,0)+Avg_Dmd*365/AI$3/2*Std_Cost*Inv_Cost+AI$3*Setup</f>
        <v>26802.770455148046</v>
      </c>
      <c r="AJ41" s="12">
        <f>(Sell_Price-Std_Cost)*(1-$D41)*Lost_Sale_Fact*Avg_Dmd*365+NORMSINV($D41)*SQRT(Dmd_StdDev^2*Leadtime+LT_StdDev^2*Avg_Dmd^2)*Std_Cost*Inv_Cost+IF(365/AJ$3+Safety_Stock/Avg_Dmd&gt;Plan_Shelf,(365/AJ$3+Safety_Stock/Avg_Dmd-Plan_Shelf)*Avg_Dmd*Std_Cost*AJ$3,0)+Avg_Dmd*365/AJ$3/2*Std_Cost*Inv_Cost+AJ$3*Setup</f>
        <v>26746.722068051269</v>
      </c>
      <c r="AK41" s="12">
        <f>(Sell_Price-Std_Cost)*(1-$D41)*Lost_Sale_Fact*Avg_Dmd*365+NORMSINV($D41)*SQRT(Dmd_StdDev^2*Leadtime+LT_StdDev^2*Avg_Dmd^2)*Std_Cost*Inv_Cost+IF(365/AK$3+Safety_Stock/Avg_Dmd&gt;Plan_Shelf,(365/AK$3+Safety_Stock/Avg_Dmd-Plan_Shelf)*Avg_Dmd*Std_Cost*AK$3,0)+Avg_Dmd*365/AK$3/2*Std_Cost*Inv_Cost+AK$3*Setup</f>
        <v>26703.161461990665</v>
      </c>
      <c r="AL41" s="12">
        <f>(Sell_Price-Std_Cost)*(1-$D41)*Lost_Sale_Fact*Avg_Dmd*365+NORMSINV($D41)*SQRT(Dmd_StdDev^2*Leadtime+LT_StdDev^2*Avg_Dmd^2)*Std_Cost*Inv_Cost+IF(365/AL$3+Safety_Stock/Avg_Dmd&gt;Plan_Shelf,(365/AL$3+Safety_Stock/Avg_Dmd-Plan_Shelf)*Avg_Dmd*Std_Cost*AL$3,0)+Avg_Dmd*365/AL$3/2*Std_Cost*Inv_Cost+AL$3*Setup</f>
        <v>26670.986773933622</v>
      </c>
      <c r="AM41" s="12">
        <f>(Sell_Price-Std_Cost)*(1-$D41)*Lost_Sale_Fact*Avg_Dmd*365+NORMSINV($D41)*SQRT(Dmd_StdDev^2*Leadtime+LT_StdDev^2*Avg_Dmd^2)*Std_Cost*Inv_Cost+IF(365/AM$3+Safety_Stock/Avg_Dmd&gt;Plan_Shelf,(365/AM$3+Safety_Stock/Avg_Dmd-Plan_Shelf)*Avg_Dmd*Std_Cost*AM$3,0)+Avg_Dmd*365/AM$3/2*Std_Cost*Inv_Cost+AM$3*Setup</f>
        <v>26649.222068051269</v>
      </c>
      <c r="AN41" s="12">
        <f>(Sell_Price-Std_Cost)*(1-$D41)*Lost_Sale_Fact*Avg_Dmd*365+NORMSINV($D41)*SQRT(Dmd_StdDev^2*Leadtime+LT_StdDev^2*Avg_Dmd^2)*Std_Cost*Inv_Cost+IF(365/AN$3+Safety_Stock/Avg_Dmd&gt;Plan_Shelf,(365/AN$3+Safety_Stock/Avg_Dmd-Plan_Shelf)*Avg_Dmd*Std_Cost*AN$3,0)+Avg_Dmd*365/AN$3/2*Std_Cost*Inv_Cost+AN$3*Setup</f>
        <v>26636.99984582905</v>
      </c>
      <c r="AO41" s="12">
        <f>(Sell_Price-Std_Cost)*(1-$D41)*Lost_Sale_Fact*Avg_Dmd*365+NORMSINV($D41)*SQRT(Dmd_StdDev^2*Leadtime+LT_StdDev^2*Avg_Dmd^2)*Std_Cost*Inv_Cost+IF(365/AO$3+Safety_Stock/Avg_Dmd&gt;Plan_Shelf,(365/AO$3+Safety_Stock/Avg_Dmd-Plan_Shelf)*Avg_Dmd*Std_Cost*AO$3,0)+Avg_Dmd*365/AO$3/2*Std_Cost*Inv_Cost+AO$3*Setup</f>
        <v>26633.546392375596</v>
      </c>
      <c r="AP41" s="12">
        <f>(Sell_Price-Std_Cost)*(1-$D41)*Lost_Sale_Fact*Avg_Dmd*365+NORMSINV($D41)*SQRT(Dmd_StdDev^2*Leadtime+LT_StdDev^2*Avg_Dmd^2)*Std_Cost*Inv_Cost+IF(365/AP$3+Safety_Stock/Avg_Dmd&gt;Plan_Shelf,(365/AP$3+Safety_Stock/Avg_Dmd-Plan_Shelf)*Avg_Dmd*Std_Cost*AP$3,0)+Avg_Dmd*365/AP$3/2*Std_Cost*Inv_Cost+AP$3*Setup</f>
        <v>26638.169436472323</v>
      </c>
      <c r="AQ41" s="12">
        <f>(Sell_Price-Std_Cost)*(1-$D41)*Lost_Sale_Fact*Avg_Dmd*365+NORMSINV($D41)*SQRT(Dmd_StdDev^2*Leadtime+LT_StdDev^2*Avg_Dmd^2)*Std_Cost*Inv_Cost+IF(365/AQ$3+Safety_Stock/Avg_Dmd&gt;Plan_Shelf,(365/AQ$3+Safety_Stock/Avg_Dmd-Plan_Shelf)*Avg_Dmd*Std_Cost*AQ$3,0)+Avg_Dmd*365/AQ$3/2*Std_Cost*Inv_Cost+AQ$3*Setup</f>
        <v>26650.24770907691</v>
      </c>
      <c r="AR41" s="12">
        <f>(Sell_Price-Std_Cost)*(1-$D41)*Lost_Sale_Fact*Avg_Dmd*365+NORMSINV($D41)*SQRT(Dmd_StdDev^2*Leadtime+LT_StdDev^2*Avg_Dmd^2)*Std_Cost*Inv_Cost+IF(365/AR$3+Safety_Stock/Avg_Dmd&gt;Plan_Shelf,(365/AR$3+Safety_Stock/Avg_Dmd-Plan_Shelf)*Avg_Dmd*Std_Cost*AR$3,0)+Avg_Dmd*365/AR$3/2*Std_Cost*Inv_Cost+AR$3*Setup</f>
        <v>26669.222068051269</v>
      </c>
      <c r="AS41" s="12">
        <f>(Sell_Price-Std_Cost)*(1-$D41)*Lost_Sale_Fact*Avg_Dmd*365+NORMSINV($D41)*SQRT(Dmd_StdDev^2*Leadtime+LT_StdDev^2*Avg_Dmd^2)*Std_Cost*Inv_Cost+IF(365/AS$3+Safety_Stock/Avg_Dmd&gt;Plan_Shelf,(365/AS$3+Safety_Stock/Avg_Dmd-Plan_Shelf)*Avg_Dmd*Std_Cost*AS$3,0)+Avg_Dmd*365/AS$3/2*Std_Cost*Inv_Cost+AS$3*Setup</f>
        <v>26694.587921709808</v>
      </c>
      <c r="AT41" s="12">
        <f>(Sell_Price-Std_Cost)*(1-$D41)*Lost_Sale_Fact*Avg_Dmd*365+NORMSINV($D41)*SQRT(Dmd_StdDev^2*Leadtime+LT_StdDev^2*Avg_Dmd^2)*Std_Cost*Inv_Cost+IF(365/AT$3+Safety_Stock/Avg_Dmd&gt;Plan_Shelf,(365/AT$3+Safety_Stock/Avg_Dmd-Plan_Shelf)*Avg_Dmd*Std_Cost*AT$3,0)+Avg_Dmd*365/AT$3/2*Std_Cost*Inv_Cost+AT$3*Setup</f>
        <v>26725.888734717937</v>
      </c>
      <c r="AU41" s="12">
        <f>(Sell_Price-Std_Cost)*(1-$D41)*Lost_Sale_Fact*Avg_Dmd*365+NORMSINV($D41)*SQRT(Dmd_StdDev^2*Leadtime+LT_StdDev^2*Avg_Dmd^2)*Std_Cost*Inv_Cost+IF(365/AU$3+Safety_Stock/Avg_Dmd&gt;Plan_Shelf,(365/AU$3+Safety_Stock/Avg_Dmd-Plan_Shelf)*Avg_Dmd*Std_Cost*AU$3,0)+Avg_Dmd*365/AU$3/2*Std_Cost*Inv_Cost+AU$3*Setup</f>
        <v>26762.710440144292</v>
      </c>
      <c r="AV41" s="12">
        <f>(Sell_Price-Std_Cost)*(1-$D41)*Lost_Sale_Fact*Avg_Dmd*365+NORMSINV($D41)*SQRT(Dmd_StdDev^2*Leadtime+LT_StdDev^2*Avg_Dmd^2)*Std_Cost*Inv_Cost+IF(365/AV$3+Safety_Stock/Avg_Dmd&gt;Plan_Shelf,(365/AV$3+Safety_Stock/Avg_Dmd-Plan_Shelf)*Avg_Dmd*Std_Cost*AV$3,0)+Avg_Dmd*365/AV$3/2*Std_Cost*Inv_Cost+AV$3*Setup</f>
        <v>26804.676613505817</v>
      </c>
      <c r="AW41" s="12">
        <f>(Sell_Price-Std_Cost)*(1-$D41)*Lost_Sale_Fact*Avg_Dmd*365+NORMSINV($D41)*SQRT(Dmd_StdDev^2*Leadtime+LT_StdDev^2*Avg_Dmd^2)*Std_Cost*Inv_Cost+IF(365/AW$3+Safety_Stock/Avg_Dmd&gt;Plan_Shelf,(365/AW$3+Safety_Stock/Avg_Dmd-Plan_Shelf)*Avg_Dmd*Std_Cost*AW$3,0)+Avg_Dmd*365/AW$3/2*Std_Cost*Inv_Cost+AW$3*Setup</f>
        <v>26851.444290273492</v>
      </c>
      <c r="AX41" s="12">
        <f>(Sell_Price-Std_Cost)*(1-$D41)*Lost_Sale_Fact*Avg_Dmd*365+NORMSINV($D41)*SQRT(Dmd_StdDev^2*Leadtime+LT_StdDev^2*Avg_Dmd^2)*Std_Cost*Inv_Cost+IF(365/AX$3+Safety_Stock/Avg_Dmd&gt;Plan_Shelf,(365/AX$3+Safety_Stock/Avg_Dmd-Plan_Shelf)*Avg_Dmd*Std_Cost*AX$3,0)+Avg_Dmd*365/AX$3/2*Std_Cost*Inv_Cost+AX$3*Setup</f>
        <v>26902.700328920837</v>
      </c>
      <c r="AY41" s="12">
        <f>(Sell_Price-Std_Cost)*(1-$D41)*Lost_Sale_Fact*Avg_Dmd*365+NORMSINV($D41)*SQRT(Dmd_StdDev^2*Leadtime+LT_StdDev^2*Avg_Dmd^2)*Std_Cost*Inv_Cost+IF(365/AY$3+Safety_Stock/Avg_Dmd&gt;Plan_Shelf,(365/AY$3+Safety_Stock/Avg_Dmd-Plan_Shelf)*Avg_Dmd*Std_Cost*AY$3,0)+Avg_Dmd*365/AY$3/2*Std_Cost*Inv_Cost+AY$3*Setup</f>
        <v>26958.158238264037</v>
      </c>
      <c r="AZ41" s="12">
        <f>(Sell_Price-Std_Cost)*(1-$D41)*Lost_Sale_Fact*Avg_Dmd*365+NORMSINV($D41)*SQRT(Dmd_StdDev^2*Leadtime+LT_StdDev^2*Avg_Dmd^2)*Std_Cost*Inv_Cost+IF(365/AZ$3+Safety_Stock/Avg_Dmd&gt;Plan_Shelf,(365/AZ$3+Safety_Stock/Avg_Dmd-Plan_Shelf)*Avg_Dmd*Std_Cost*AZ$3,0)+Avg_Dmd*365/AZ$3/2*Std_Cost*Inv_Cost+AZ$3*Setup</f>
        <v>27017.555401384605</v>
      </c>
      <c r="BA41" s="12">
        <f>(Sell_Price-Std_Cost)*(1-$D41)*Lost_Sale_Fact*Avg_Dmd*365+NORMSINV($D41)*SQRT(Dmd_StdDev^2*Leadtime+LT_StdDev^2*Avg_Dmd^2)*Std_Cost*Inv_Cost+IF(365/BA$3+Safety_Stock/Avg_Dmd&gt;Plan_Shelf,(365/BA$3+Safety_Stock/Avg_Dmd-Plan_Shelf)*Avg_Dmd*Std_Cost*BA$3,0)+Avg_Dmd*365/BA$3/2*Std_Cost*Inv_Cost+BA$3*Setup</f>
        <v>27080.650639479842</v>
      </c>
      <c r="BB41" s="12">
        <f>(Sell_Price-Std_Cost)*(1-$D41)*Lost_Sale_Fact*Avg_Dmd*365+NORMSINV($D41)*SQRT(Dmd_StdDev^2*Leadtime+LT_StdDev^2*Avg_Dmd^2)*Std_Cost*Inv_Cost+IF(365/BB$3+Safety_Stock/Avg_Dmd&gt;Plan_Shelf,(365/BB$3+Safety_Stock/Avg_Dmd-Plan_Shelf)*Avg_Dmd*Std_Cost*BB$3,0)+Avg_Dmd*365/BB$3/2*Std_Cost*Inv_Cost+BB$3*Setup</f>
        <v>27147.222068051269</v>
      </c>
      <c r="BC41" s="12">
        <f>(Sell_Price-Std_Cost)*(1-$D41)*Lost_Sale_Fact*Avg_Dmd*365+NORMSINV($D41)*SQRT(Dmd_StdDev^2*Leadtime+LT_StdDev^2*Avg_Dmd^2)*Std_Cost*Inv_Cost+IF(365/BC$3+Safety_Stock/Avg_Dmd&gt;Plan_Shelf,(365/BC$3+Safety_Stock/Avg_Dmd-Plan_Shelf)*Avg_Dmd*Std_Cost*BC$3,0)+Avg_Dmd*365/BC$3/2*Std_Cost*Inv_Cost+BC$3*Setup</f>
        <v>27217.065205306171</v>
      </c>
      <c r="BD41" s="12">
        <f>(Sell_Price-Std_Cost)*(1-$D41)*Lost_Sale_Fact*Avg_Dmd*365+NORMSINV($D41)*SQRT(Dmd_StdDev^2*Leadtime+LT_StdDev^2*Avg_Dmd^2)*Std_Cost*Inv_Cost+IF(365/BD$3+Safety_Stock/Avg_Dmd&gt;Plan_Shelf,(365/BD$3+Safety_Stock/Avg_Dmd-Plan_Shelf)*Avg_Dmd*Std_Cost*BD$3,0)+Avg_Dmd*365/BD$3/2*Std_Cost*Inv_Cost+BD$3*Setup</f>
        <v>27289.991298820503</v>
      </c>
      <c r="BE41" s="12">
        <f>(Sell_Price-Std_Cost)*(1-$D41)*Lost_Sale_Fact*Avg_Dmd*365+NORMSINV($D41)*SQRT(Dmd_StdDev^2*Leadtime+LT_StdDev^2*Avg_Dmd^2)*Std_Cost*Inv_Cost+IF(365/BE$3+Safety_Stock/Avg_Dmd&gt;Plan_Shelf,(365/BE$3+Safety_Stock/Avg_Dmd-Plan_Shelf)*Avg_Dmd*Std_Cost*BE$3,0)+Avg_Dmd*365/BE$3/2*Std_Cost*Inv_Cost+BE$3*Setup</f>
        <v>27365.825841636175</v>
      </c>
      <c r="BF41" s="12">
        <f>(Sell_Price-Std_Cost)*(1-$D41)*Lost_Sale_Fact*Avg_Dmd*365+NORMSINV($D41)*SQRT(Dmd_StdDev^2*Leadtime+LT_StdDev^2*Avg_Dmd^2)*Std_Cost*Inv_Cost+IF(365/BF$3+Safety_Stock/Avg_Dmd&gt;Plan_Shelf,(365/BF$3+Safety_Stock/Avg_Dmd-Plan_Shelf)*Avg_Dmd*Std_Cost*BF$3,0)+Avg_Dmd*365/BF$3/2*Std_Cost*Inv_Cost+BF$3*Setup</f>
        <v>27444.407253236455</v>
      </c>
      <c r="BG41" s="12">
        <f>(Sell_Price-Std_Cost)*(1-$D41)*Lost_Sale_Fact*Avg_Dmd*365+NORMSINV($D41)*SQRT(Dmd_StdDev^2*Leadtime+LT_StdDev^2*Avg_Dmd^2)*Std_Cost*Inv_Cost+IF(365/BG$3+Safety_Stock/Avg_Dmd&gt;Plan_Shelf,(365/BG$3+Safety_Stock/Avg_Dmd-Plan_Shelf)*Avg_Dmd*Std_Cost*BG$3,0)+Avg_Dmd*365/BG$3/2*Std_Cost*Inv_Cost+BG$3*Setup</f>
        <v>27525.585704414909</v>
      </c>
      <c r="BH41" s="12">
        <f>(Sell_Price-Std_Cost)*(1-$D41)*Lost_Sale_Fact*Avg_Dmd*365+NORMSINV($D41)*SQRT(Dmd_StdDev^2*Leadtime+LT_StdDev^2*Avg_Dmd^2)*Std_Cost*Inv_Cost+IF(365/BH$3+Safety_Stock/Avg_Dmd&gt;Plan_Shelf,(365/BH$3+Safety_Stock/Avg_Dmd-Plan_Shelf)*Avg_Dmd*Std_Cost*BH$3,0)+Avg_Dmd*365/BH$3/2*Std_Cost*Inv_Cost+BH$3*Setup</f>
        <v>27609.222068051269</v>
      </c>
      <c r="BI41" s="12">
        <f>(Sell_Price-Std_Cost)*(1-$D41)*Lost_Sale_Fact*Avg_Dmd*365+NORMSINV($D41)*SQRT(Dmd_StdDev^2*Leadtime+LT_StdDev^2*Avg_Dmd^2)*Std_Cost*Inv_Cost+IF(365/BI$3+Safety_Stock/Avg_Dmd&gt;Plan_Shelf,(365/BI$3+Safety_Stock/Avg_Dmd-Plan_Shelf)*Avg_Dmd*Std_Cost*BI$3,0)+Avg_Dmd*365/BI$3/2*Std_Cost*Inv_Cost+BI$3*Setup</f>
        <v>27695.186980331971</v>
      </c>
      <c r="BJ41" s="12">
        <f>(Sell_Price-Std_Cost)*(1-$D41)*Lost_Sale_Fact*Avg_Dmd*365+NORMSINV($D41)*SQRT(Dmd_StdDev^2*Leadtime+LT_StdDev^2*Avg_Dmd^2)*Std_Cost*Inv_Cost+IF(365/BJ$3+Safety_Stock/Avg_Dmd&gt;Plan_Shelf,(365/BJ$3+Safety_Stock/Avg_Dmd-Plan_Shelf)*Avg_Dmd*Std_Cost*BJ$3,0)+Avg_Dmd*365/BJ$3/2*Std_Cost*Inv_Cost+BJ$3*Setup</f>
        <v>27783.359999085755</v>
      </c>
      <c r="BK41" s="12">
        <f>(Sell_Price-Std_Cost)*(1-$D41)*Lost_Sale_Fact*Avg_Dmd*365+NORMSINV($D41)*SQRT(Dmd_StdDev^2*Leadtime+LT_StdDev^2*Avg_Dmd^2)*Std_Cost*Inv_Cost+IF(365/BK$3+Safety_Stock/Avg_Dmd&gt;Plan_Shelf,(365/BK$3+Safety_Stock/Avg_Dmd-Plan_Shelf)*Avg_Dmd*Std_Cost*BK$3,0)+Avg_Dmd*365/BK$3/2*Std_Cost*Inv_Cost+BK$3*Setup</f>
        <v>27873.628847712287</v>
      </c>
      <c r="BL41" s="12">
        <f>(Sell_Price-Std_Cost)*(1-$D41)*Lost_Sale_Fact*Avg_Dmd*365+NORMSINV($D41)*SQRT(Dmd_StdDev^2*Leadtime+LT_StdDev^2*Avg_Dmd^2)*Std_Cost*Inv_Cost+IF(365/BL$3+Safety_Stock/Avg_Dmd&gt;Plan_Shelf,(365/BL$3+Safety_Stock/Avg_Dmd-Plan_Shelf)*Avg_Dmd*Std_Cost*BL$3,0)+Avg_Dmd*365/BL$3/2*Std_Cost*Inv_Cost+BL$3*Setup</f>
        <v>27965.888734717937</v>
      </c>
      <c r="BM41" s="12">
        <f>(Sell_Price-Std_Cost)*(1-$D41)*Lost_Sale_Fact*Avg_Dmd*365+NORMSINV($D41)*SQRT(Dmd_StdDev^2*Leadtime+LT_StdDev^2*Avg_Dmd^2)*Std_Cost*Inv_Cost+IF(365/BM$3+Safety_Stock/Avg_Dmd&gt;Plan_Shelf,(365/BM$3+Safety_Stock/Avg_Dmd-Plan_Shelf)*Avg_Dmd*Std_Cost*BM$3,0)+Avg_Dmd*365/BM$3/2*Std_Cost*Inv_Cost+BM$3*Setup</f>
        <v>28060.04174018242</v>
      </c>
      <c r="BN41" s="12">
        <f>(Sell_Price-Std_Cost)*(1-$D41)*Lost_Sale_Fact*Avg_Dmd*365+NORMSINV($D41)*SQRT(Dmd_StdDev^2*Leadtime+LT_StdDev^2*Avg_Dmd^2)*Std_Cost*Inv_Cost+IF(365/BN$3+Safety_Stock/Avg_Dmd&gt;Plan_Shelf,(365/BN$3+Safety_Stock/Avg_Dmd-Plan_Shelf)*Avg_Dmd*Std_Cost*BN$3,0)+Avg_Dmd*365/BN$3/2*Std_Cost*Inv_Cost+BN$3*Setup</f>
        <v>28155.996261599659</v>
      </c>
      <c r="BO41" s="12">
        <f>(Sell_Price-Std_Cost)*(1-$D41)*Lost_Sale_Fact*Avg_Dmd*365+NORMSINV($D41)*SQRT(Dmd_StdDev^2*Leadtime+LT_StdDev^2*Avg_Dmd^2)*Std_Cost*Inv_Cost+IF(365/BO$3+Safety_Stock/Avg_Dmd&gt;Plan_Shelf,(365/BO$3+Safety_Stock/Avg_Dmd-Plan_Shelf)*Avg_Dmd*Std_Cost*BO$3,0)+Avg_Dmd*365/BO$3/2*Std_Cost*Inv_Cost+BO$3*Setup</f>
        <v>28253.666512495714</v>
      </c>
      <c r="BP41" s="12">
        <f>(Sell_Price-Std_Cost)*(1-$D41)*Lost_Sale_Fact*Avg_Dmd*365+NORMSINV($D41)*SQRT(Dmd_StdDev^2*Leadtime+LT_StdDev^2*Avg_Dmd^2)*Std_Cost*Inv_Cost+IF(365/BP$3+Safety_Stock/Avg_Dmd&gt;Plan_Shelf,(365/BP$3+Safety_Stock/Avg_Dmd-Plan_Shelf)*Avg_Dmd*Std_Cost*BP$3,0)+Avg_Dmd*365/BP$3/2*Std_Cost*Inv_Cost+BP$3*Setup</f>
        <v>28352.972068051269</v>
      </c>
      <c r="BQ41" s="12">
        <f>(Sell_Price-Std_Cost)*(1-$D41)*Lost_Sale_Fact*Avg_Dmd*365+NORMSINV($D41)*SQRT(Dmd_StdDev^2*Leadtime+LT_StdDev^2*Avg_Dmd^2)*Std_Cost*Inv_Cost+IF(365/BQ$3+Safety_Stock/Avg_Dmd&gt;Plan_Shelf,(365/BQ$3+Safety_Stock/Avg_Dmd-Plan_Shelf)*Avg_Dmd*Std_Cost*BQ$3,0)+Avg_Dmd*365/BQ$3/2*Std_Cost*Inv_Cost+BQ$3*Setup</f>
        <v>28453.837452666656</v>
      </c>
      <c r="BR41" s="12">
        <f>(Sell_Price-Std_Cost)*(1-$D41)*Lost_Sale_Fact*Avg_Dmd*365+NORMSINV($D41)*SQRT(Dmd_StdDev^2*Leadtime+LT_StdDev^2*Avg_Dmd^2)*Std_Cost*Inv_Cost+IF(365/BR$3+Safety_Stock/Avg_Dmd&gt;Plan_Shelf,(365/BR$3+Safety_Stock/Avg_Dmd-Plan_Shelf)*Avg_Dmd*Std_Cost*BR$3,0)+Avg_Dmd*365/BR$3/2*Std_Cost*Inv_Cost+BR$3*Setup</f>
        <v>28556.191765020969</v>
      </c>
      <c r="BS41" s="12">
        <f>(Sell_Price-Std_Cost)*(1-$D41)*Lost_Sale_Fact*Avg_Dmd*365+NORMSINV($D41)*SQRT(Dmd_StdDev^2*Leadtime+LT_StdDev^2*Avg_Dmd^2)*Std_Cost*Inv_Cost+IF(365/BS$3+Safety_Stock/Avg_Dmd&gt;Plan_Shelf,(365/BS$3+Safety_Stock/Avg_Dmd-Plan_Shelf)*Avg_Dmd*Std_Cost*BS$3,0)+Avg_Dmd*365/BS$3/2*Std_Cost*Inv_Cost+BS$3*Setup</f>
        <v>28659.968336707985</v>
      </c>
      <c r="BT41" s="12">
        <f>(Sell_Price-Std_Cost)*(1-$D41)*Lost_Sale_Fact*Avg_Dmd*365+NORMSINV($D41)*SQRT(Dmd_StdDev^2*Leadtime+LT_StdDev^2*Avg_Dmd^2)*Std_Cost*Inv_Cost+IF(365/BT$3+Safety_Stock/Avg_Dmd&gt;Plan_Shelf,(365/BT$3+Safety_Stock/Avg_Dmd-Plan_Shelf)*Avg_Dmd*Std_Cost*BT$3,0)+Avg_Dmd*365/BT$3/2*Std_Cost*Inv_Cost+BT$3*Setup</f>
        <v>28765.104420992448</v>
      </c>
      <c r="BU41" s="12">
        <f>(Sell_Price-Std_Cost)*(1-$D41)*Lost_Sale_Fact*Avg_Dmd*365+NORMSINV($D41)*SQRT(Dmd_StdDev^2*Leadtime+LT_StdDev^2*Avg_Dmd^2)*Std_Cost*Inv_Cost+IF(365/BU$3+Safety_Stock/Avg_Dmd&gt;Plan_Shelf,(365/BU$3+Safety_Stock/Avg_Dmd-Plan_Shelf)*Avg_Dmd*Std_Cost*BU$3,0)+Avg_Dmd*365/BU$3/2*Std_Cost*Inv_Cost+BU$3*Setup</f>
        <v>28871.540908630981</v>
      </c>
      <c r="BV41" s="12">
        <f>(Sell_Price-Std_Cost)*(1-$D41)*Lost_Sale_Fact*Avg_Dmd*365+NORMSINV($D41)*SQRT(Dmd_StdDev^2*Leadtime+LT_StdDev^2*Avg_Dmd^2)*Std_Cost*Inv_Cost+IF(365/BV$3+Safety_Stock/Avg_Dmd&gt;Plan_Shelf,(365/BV$3+Safety_Stock/Avg_Dmd-Plan_Shelf)*Avg_Dmd*Std_Cost*BV$3,0)+Avg_Dmd*365/BV$3/2*Std_Cost*Inv_Cost+BV$3*Setup</f>
        <v>28979.222068051269</v>
      </c>
      <c r="BW41" s="12">
        <f>(Sell_Price-Std_Cost)*(1-$D41)*Lost_Sale_Fact*Avg_Dmd*365+NORMSINV($D41)*SQRT(Dmd_StdDev^2*Leadtime+LT_StdDev^2*Avg_Dmd^2)*Std_Cost*Inv_Cost+IF(365/BW$3+Safety_Stock/Avg_Dmd&gt;Plan_Shelf,(365/BW$3+Safety_Stock/Avg_Dmd-Plan_Shelf)*Avg_Dmd*Std_Cost*BW$3,0)+Avg_Dmd*365/BW$3/2*Std_Cost*Inv_Cost+BW$3*Setup</f>
        <v>29088.095307487893</v>
      </c>
      <c r="BX41" s="12">
        <f>(Sell_Price-Std_Cost)*(1-$D41)*Lost_Sale_Fact*Avg_Dmd*365+NORMSINV($D41)*SQRT(Dmd_StdDev^2*Leadtime+LT_StdDev^2*Avg_Dmd^2)*Std_Cost*Inv_Cost+IF(365/BX$3+Safety_Stock/Avg_Dmd&gt;Plan_Shelf,(365/BX$3+Safety_Stock/Avg_Dmd-Plan_Shelf)*Avg_Dmd*Std_Cost*BX$3,0)+Avg_Dmd*365/BX$3/2*Std_Cost*Inv_Cost+BX$3*Setup</f>
        <v>29198.11095694016</v>
      </c>
      <c r="BY41" s="12">
        <f>(Sell_Price-Std_Cost)*(1-$D41)*Lost_Sale_Fact*Avg_Dmd*365+NORMSINV($D41)*SQRT(Dmd_StdDev^2*Leadtime+LT_StdDev^2*Avg_Dmd^2)*Std_Cost*Inv_Cost+IF(365/BY$3+Safety_Stock/Avg_Dmd&gt;Plan_Shelf,(365/BY$3+Safety_Stock/Avg_Dmd-Plan_Shelf)*Avg_Dmd*Std_Cost*BY$3,0)+Avg_Dmd*365/BY$3/2*Std_Cost*Inv_Cost+BY$3*Setup</f>
        <v>29309.222068051269</v>
      </c>
      <c r="BZ41" s="12">
        <f>(Sell_Price-Std_Cost)*(1-$D41)*Lost_Sale_Fact*Avg_Dmd*365+NORMSINV($D41)*SQRT(Dmd_StdDev^2*Leadtime+LT_StdDev^2*Avg_Dmd^2)*Std_Cost*Inv_Cost+IF(365/BZ$3+Safety_Stock/Avg_Dmd&gt;Plan_Shelf,(365/BZ$3+Safety_Stock/Avg_Dmd-Plan_Shelf)*Avg_Dmd*Std_Cost*BZ$3,0)+Avg_Dmd*365/BZ$3/2*Std_Cost*Inv_Cost+BZ$3*Setup</f>
        <v>29421.384230213433</v>
      </c>
      <c r="CA41" s="12">
        <f>(Sell_Price-Std_Cost)*(1-$D41)*Lost_Sale_Fact*Avg_Dmd*365+NORMSINV($D41)*SQRT(Dmd_StdDev^2*Leadtime+LT_StdDev^2*Avg_Dmd^2)*Std_Cost*Inv_Cost+IF(365/CA$3+Safety_Stock/Avg_Dmd&gt;Plan_Shelf,(365/CA$3+Safety_Stock/Avg_Dmd-Plan_Shelf)*Avg_Dmd*Std_Cost*CA$3,0)+Avg_Dmd*365/CA$3/2*Std_Cost*Inv_Cost+CA$3*Setup</f>
        <v>29534.555401384605</v>
      </c>
      <c r="CB41" s="12">
        <f>(Sell_Price-Std_Cost)*(1-$D41)*Lost_Sale_Fact*Avg_Dmd*365+NORMSINV($D41)*SQRT(Dmd_StdDev^2*Leadtime+LT_StdDev^2*Avg_Dmd^2)*Std_Cost*Inv_Cost+IF(365/CB$3+Safety_Stock/Avg_Dmd&gt;Plan_Shelf,(365/CB$3+Safety_Stock/Avg_Dmd-Plan_Shelf)*Avg_Dmd*Std_Cost*CB$3,0)+Avg_Dmd*365/CB$3/2*Std_Cost*Inv_Cost+CB$3*Setup</f>
        <v>29648.695752261796</v>
      </c>
      <c r="CC41" s="12">
        <f>(Sell_Price-Std_Cost)*(1-$D41)*Lost_Sale_Fact*Avg_Dmd*365+NORMSINV($D41)*SQRT(Dmd_StdDev^2*Leadtime+LT_StdDev^2*Avg_Dmd^2)*Std_Cost*Inv_Cost+IF(365/CC$3+Safety_Stock/Avg_Dmd&gt;Plan_Shelf,(365/CC$3+Safety_Stock/Avg_Dmd-Plan_Shelf)*Avg_Dmd*Std_Cost*CC$3,0)+Avg_Dmd*365/CC$3/2*Std_Cost*Inv_Cost+CC$3*Setup</f>
        <v>29763.767522596725</v>
      </c>
      <c r="CD41" s="12">
        <f>(Sell_Price-Std_Cost)*(1-$D41)*Lost_Sale_Fact*Avg_Dmd*365+NORMSINV($D41)*SQRT(Dmd_StdDev^2*Leadtime+LT_StdDev^2*Avg_Dmd^2)*Std_Cost*Inv_Cost+IF(365/CD$3+Safety_Stock/Avg_Dmd&gt;Plan_Shelf,(365/CD$3+Safety_Stock/Avg_Dmd-Plan_Shelf)*Avg_Dmd*Std_Cost*CD$3,0)+Avg_Dmd*365/CD$3/2*Std_Cost*Inv_Cost+CD$3*Setup</f>
        <v>29879.734888564089</v>
      </c>
      <c r="CE41" s="12">
        <f>(Sell_Price-Std_Cost)*(1-$D41)*Lost_Sale_Fact*Avg_Dmd*365+NORMSINV($D41)*SQRT(Dmd_StdDev^2*Leadtime+LT_StdDev^2*Avg_Dmd^2)*Std_Cost*Inv_Cost+IF(365/CE$3+Safety_Stock/Avg_Dmd&gt;Plan_Shelf,(365/CE$3+Safety_Stock/Avg_Dmd-Plan_Shelf)*Avg_Dmd*Std_Cost*CE$3,0)+Avg_Dmd*365/CE$3/2*Std_Cost*Inv_Cost+CE$3*Setup</f>
        <v>29996.563840203169</v>
      </c>
      <c r="CF41" s="12">
        <f>(Sell_Price-Std_Cost)*(1-$D41)*Lost_Sale_Fact*Avg_Dmd*365+NORMSINV($D41)*SQRT(Dmd_StdDev^2*Leadtime+LT_StdDev^2*Avg_Dmd^2)*Std_Cost*Inv_Cost+IF(365/CF$3+Safety_Stock/Avg_Dmd&gt;Plan_Shelf,(365/CF$3+Safety_Stock/Avg_Dmd-Plan_Shelf)*Avg_Dmd*Std_Cost*CF$3,0)+Avg_Dmd*365/CF$3/2*Std_Cost*Inv_Cost+CF$3*Setup</f>
        <v>30114.222068051269</v>
      </c>
      <c r="CG41" s="12">
        <f>(Sell_Price-Std_Cost)*(1-$D41)*Lost_Sale_Fact*Avg_Dmd*365+NORMSINV($D41)*SQRT(Dmd_StdDev^2*Leadtime+LT_StdDev^2*Avg_Dmd^2)*Std_Cost*Inv_Cost+IF(365/CG$3+Safety_Stock/Avg_Dmd&gt;Plan_Shelf,(365/CG$3+Safety_Stock/Avg_Dmd-Plan_Shelf)*Avg_Dmd*Std_Cost*CG$3,0)+Avg_Dmd*365/CG$3/2*Std_Cost*Inv_Cost+CG$3*Setup</f>
        <v>30232.678858174728</v>
      </c>
      <c r="CH41" s="12">
        <f>(Sell_Price-Std_Cost)*(1-$D41)*Lost_Sale_Fact*Avg_Dmd*365+NORMSINV($D41)*SQRT(Dmd_StdDev^2*Leadtime+LT_StdDev^2*Avg_Dmd^2)*Std_Cost*Inv_Cost+IF(365/CH$3+Safety_Stock/Avg_Dmd&gt;Plan_Shelf,(365/CH$3+Safety_Stock/Avg_Dmd-Plan_Shelf)*Avg_Dmd*Std_Cost*CH$3,0)+Avg_Dmd*365/CH$3/2*Std_Cost*Inv_Cost+CH$3*Setup</f>
        <v>30351.90499488054</v>
      </c>
      <c r="CI41" s="12">
        <f>(Sell_Price-Std_Cost)*(1-$D41)*Lost_Sale_Fact*Avg_Dmd*365+NORMSINV($D41)*SQRT(Dmd_StdDev^2*Leadtime+LT_StdDev^2*Avg_Dmd^2)*Std_Cost*Inv_Cost+IF(365/CI$3+Safety_Stock/Avg_Dmd&gt;Plan_Shelf,(365/CI$3+Safety_Stock/Avg_Dmd-Plan_Shelf)*Avg_Dmd*Std_Cost*CI$3,0)+Avg_Dmd*365/CI$3/2*Std_Cost*Inv_Cost+CI$3*Setup</f>
        <v>30471.872670460911</v>
      </c>
      <c r="CJ41" s="12">
        <f>(Sell_Price-Std_Cost)*(1-$D41)*Lost_Sale_Fact*Avg_Dmd*365+NORMSINV($D41)*SQRT(Dmd_StdDev^2*Leadtime+LT_StdDev^2*Avg_Dmd^2)*Std_Cost*Inv_Cost+IF(365/CJ$3+Safety_Stock/Avg_Dmd&gt;Plan_Shelf,(365/CJ$3+Safety_Stock/Avg_Dmd-Plan_Shelf)*Avg_Dmd*Std_Cost*CJ$3,0)+Avg_Dmd*365/CJ$3/2*Std_Cost*Inv_Cost+CJ$3*Setup</f>
        <v>30592.555401384605</v>
      </c>
      <c r="CK41" s="12">
        <f>(Sell_Price-Std_Cost)*(1-$D41)*Lost_Sale_Fact*Avg_Dmd*365+NORMSINV($D41)*SQRT(Dmd_StdDev^2*Leadtime+LT_StdDev^2*Avg_Dmd^2)*Std_Cost*Inv_Cost+IF(365/CK$3+Safety_Stock/Avg_Dmd&gt;Plan_Shelf,(365/CK$3+Safety_Stock/Avg_Dmd-Plan_Shelf)*Avg_Dmd*Std_Cost*CK$3,0)+Avg_Dmd*365/CK$3/2*Std_Cost*Inv_Cost+CK$3*Setup</f>
        <v>30713.927950404213</v>
      </c>
      <c r="CL41" s="12">
        <f>(Sell_Price-Std_Cost)*(1-$D41)*Lost_Sale_Fact*Avg_Dmd*365+NORMSINV($D41)*SQRT(Dmd_StdDev^2*Leadtime+LT_StdDev^2*Avg_Dmd^2)*Std_Cost*Inv_Cost+IF(365/CL$3+Safety_Stock/Avg_Dmd&gt;Plan_Shelf,(365/CL$3+Safety_Stock/Avg_Dmd-Plan_Shelf)*Avg_Dmd*Std_Cost*CL$3,0)+Avg_Dmd*365/CL$3/2*Std_Cost*Inv_Cost+CL$3*Setup</f>
        <v>30835.966254097781</v>
      </c>
      <c r="CM41" s="12">
        <f>(Sell_Price-Std_Cost)*(1-$D41)*Lost_Sale_Fact*Avg_Dmd*365+NORMSINV($D41)*SQRT(Dmd_StdDev^2*Leadtime+LT_StdDev^2*Avg_Dmd^2)*Std_Cost*Inv_Cost+IF(365/CM$3+Safety_Stock/Avg_Dmd&gt;Plan_Shelf,(365/CM$3+Safety_Stock/Avg_Dmd-Plan_Shelf)*Avg_Dmd*Std_Cost*CM$3,0)+Avg_Dmd*365/CM$3/2*Std_Cost*Inv_Cost+CM$3*Setup</f>
        <v>30958.647355407593</v>
      </c>
      <c r="CN41" s="12">
        <f>(Sell_Price-Std_Cost)*(1-$D41)*Lost_Sale_Fact*Avg_Dmd*365+NORMSINV($D41)*SQRT(Dmd_StdDev^2*Leadtime+LT_StdDev^2*Avg_Dmd^2)*Std_Cost*Inv_Cost+IF(365/CN$3+Safety_Stock/Avg_Dmd&gt;Plan_Shelf,(365/CN$3+Safety_Stock/Avg_Dmd-Plan_Shelf)*Avg_Dmd*Std_Cost*CN$3,0)+Avg_Dmd*365/CN$3/2*Std_Cost*Inv_Cost+CN$3*Setup</f>
        <v>31081.949340778545</v>
      </c>
      <c r="CO41" s="12">
        <f>(Sell_Price-Std_Cost)*(1-$D41)*Lost_Sale_Fact*Avg_Dmd*365+NORMSINV($D41)*SQRT(Dmd_StdDev^2*Leadtime+LT_StdDev^2*Avg_Dmd^2)*Std_Cost*Inv_Cost+IF(365/CO$3+Safety_Stock/Avg_Dmd&gt;Plan_Shelf,(365/CO$3+Safety_Stock/Avg_Dmd-Plan_Shelf)*Avg_Dmd*Std_Cost*CO$3,0)+Avg_Dmd*365/CO$3/2*Std_Cost*Inv_Cost+CO$3*Setup</f>
        <v>31205.851281534418</v>
      </c>
      <c r="CP41" s="12">
        <f>(Sell_Price-Std_Cost)*(1-$D41)*Lost_Sale_Fact*Avg_Dmd*365+NORMSINV($D41)*SQRT(Dmd_StdDev^2*Leadtime+LT_StdDev^2*Avg_Dmd^2)*Std_Cost*Inv_Cost+IF(365/CP$3+Safety_Stock/Avg_Dmd&gt;Plan_Shelf,(365/CP$3+Safety_Stock/Avg_Dmd-Plan_Shelf)*Avg_Dmd*Std_Cost*CP$3,0)+Avg_Dmd*365/CP$3/2*Std_Cost*Inv_Cost+CP$3*Setup</f>
        <v>31330.333179162382</v>
      </c>
      <c r="CQ41" s="12">
        <f>(Sell_Price-Std_Cost)*(1-$D41)*Lost_Sale_Fact*Avg_Dmd*365+NORMSINV($D41)*SQRT(Dmd_StdDev^2*Leadtime+LT_StdDev^2*Avg_Dmd^2)*Std_Cost*Inv_Cost+IF(365/CQ$3+Safety_Stock/Avg_Dmd&gt;Plan_Shelf,(365/CQ$3+Safety_Stock/Avg_Dmd-Plan_Shelf)*Avg_Dmd*Std_Cost*CQ$3,0)+Avg_Dmd*365/CQ$3/2*Std_Cost*Inv_Cost+CQ$3*Setup</f>
        <v>31455.375914205117</v>
      </c>
      <c r="CR41" s="12">
        <f>(Sell_Price-Std_Cost)*(1-$D41)*Lost_Sale_Fact*Avg_Dmd*365+NORMSINV($D41)*SQRT(Dmd_StdDev^2*Leadtime+LT_StdDev^2*Avg_Dmd^2)*Std_Cost*Inv_Cost+IF(365/CR$3+Safety_Stock/Avg_Dmd&gt;Plan_Shelf,(365/CR$3+Safety_Stock/Avg_Dmd-Plan_Shelf)*Avg_Dmd*Std_Cost*CR$3,0)+Avg_Dmd*365/CR$3/2*Std_Cost*Inv_Cost+CR$3*Setup</f>
        <v>31580.961198486053</v>
      </c>
      <c r="CS41" s="12">
        <f>(Sell_Price-Std_Cost)*(1-$D41)*Lost_Sale_Fact*Avg_Dmd*365+NORMSINV($D41)*SQRT(Dmd_StdDev^2*Leadtime+LT_StdDev^2*Avg_Dmd^2)*Std_Cost*Inv_Cost+IF(365/CS$3+Safety_Stock/Avg_Dmd&gt;Plan_Shelf,(365/CS$3+Safety_Stock/Avg_Dmd-Plan_Shelf)*Avg_Dmd*Std_Cost*CS$3,0)+Avg_Dmd*365/CS$3/2*Std_Cost*Inv_Cost+CS$3*Setup</f>
        <v>31707.071530416863</v>
      </c>
      <c r="CT41" s="12">
        <f>(Sell_Price-Std_Cost)*(1-$D41)*Lost_Sale_Fact*Avg_Dmd*365+NORMSINV($D41)*SQRT(Dmd_StdDev^2*Leadtime+LT_StdDev^2*Avg_Dmd^2)*Std_Cost*Inv_Cost+IF(365/CT$3+Safety_Stock/Avg_Dmd&gt;Plan_Shelf,(365/CT$3+Safety_Stock/Avg_Dmd-Plan_Shelf)*Avg_Dmd*Std_Cost*CT$3,0)+Avg_Dmd*365/CT$3/2*Std_Cost*Inv_Cost+CT$3*Setup</f>
        <v>31833.690153157655</v>
      </c>
      <c r="CU41" s="12">
        <f>(Sell_Price-Std_Cost)*(1-$D41)*Lost_Sale_Fact*Avg_Dmd*365+NORMSINV($D41)*SQRT(Dmd_StdDev^2*Leadtime+LT_StdDev^2*Avg_Dmd^2)*Std_Cost*Inv_Cost+IF(365/CU$3+Safety_Stock/Avg_Dmd&gt;Plan_Shelf,(365/CU$3+Safety_Stock/Avg_Dmd-Plan_Shelf)*Avg_Dmd*Std_Cost*CU$3,0)+Avg_Dmd*365/CU$3/2*Std_Cost*Inv_Cost+CU$3*Setup</f>
        <v>31960.801015419693</v>
      </c>
      <c r="CV41" s="12">
        <f>(Sell_Price-Std_Cost)*(1-$D41)*Lost_Sale_Fact*Avg_Dmd*365+NORMSINV($D41)*SQRT(Dmd_StdDev^2*Leadtime+LT_StdDev^2*Avg_Dmd^2)*Std_Cost*Inv_Cost+IF(365/CV$3+Safety_Stock/Avg_Dmd&gt;Plan_Shelf,(365/CV$3+Safety_Stock/Avg_Dmd-Plan_Shelf)*Avg_Dmd*Std_Cost*CV$3,0)+Avg_Dmd*365/CV$3/2*Std_Cost*Inv_Cost+CV$3*Setup</f>
        <v>32088.388734717937</v>
      </c>
      <c r="CW41" s="12">
        <f>(Sell_Price-Std_Cost)*(1-$D41)*Lost_Sale_Fact*Avg_Dmd*365+NORMSINV($D41)*SQRT(Dmd_StdDev^2*Leadtime+LT_StdDev^2*Avg_Dmd^2)*Std_Cost*Inv_Cost+IF(365/CW$3+Safety_Stock/Avg_Dmd&gt;Plan_Shelf,(365/CW$3+Safety_Stock/Avg_Dmd-Plan_Shelf)*Avg_Dmd*Std_Cost*CW$3,0)+Avg_Dmd*365/CW$3/2*Std_Cost*Inv_Cost+CW$3*Setup</f>
        <v>32216.43856289663</v>
      </c>
      <c r="CX41" s="12">
        <f>(Sell_Price-Std_Cost)*(1-$D41)*Lost_Sale_Fact*Avg_Dmd*365+NORMSINV($D41)*SQRT(Dmd_StdDev^2*Leadtime+LT_StdDev^2*Avg_Dmd^2)*Std_Cost*Inv_Cost+IF(365/CX$3+Safety_Stock/Avg_Dmd&gt;Plan_Shelf,(365/CX$3+Safety_Stock/Avg_Dmd-Plan_Shelf)*Avg_Dmd*Std_Cost*CX$3,0)+Avg_Dmd*365/CX$3/2*Std_Cost*Inv_Cost+CX$3*Setup</f>
        <v>32344.936353765555</v>
      </c>
      <c r="CY41" s="12">
        <f>(Sell_Price-Std_Cost)*(1-$D41)*Lost_Sale_Fact*Avg_Dmd*365+NORMSINV($D41)*SQRT(Dmd_StdDev^2*Leadtime+LT_StdDev^2*Avg_Dmd^2)*Std_Cost*Inv_Cost+IF(365/CY$3+Safety_Stock/Avg_Dmd&gt;Plan_Shelf,(365/CY$3+Safety_Stock/Avg_Dmd-Plan_Shelf)*Avg_Dmd*Std_Cost*CY$3,0)+Avg_Dmd*365/CY$3/2*Std_Cost*Inv_Cost+CY$3*Setup</f>
        <v>32473.868532697736</v>
      </c>
      <c r="CZ41" s="12">
        <f>(Sell_Price-Std_Cost)*(1-$D41)*Lost_Sale_Fact*Avg_Dmd*365+NORMSINV($D41)*SQRT(Dmd_StdDev^2*Leadtime+LT_StdDev^2*Avg_Dmd^2)*Std_Cost*Inv_Cost+IF(365/CZ$3+Safety_Stock/Avg_Dmd&gt;Plan_Shelf,(365/CZ$3+Safety_Stock/Avg_Dmd-Plan_Shelf)*Avg_Dmd*Std_Cost*CZ$3,0)+Avg_Dmd*365/CZ$3/2*Std_Cost*Inv_Cost+CZ$3*Setup</f>
        <v>32603.222068051269</v>
      </c>
      <c r="DA41" s="28">
        <f t="shared" si="0"/>
        <v>26633.546392375596</v>
      </c>
      <c r="DB41" s="43">
        <f t="shared" si="1"/>
        <v>0.96199999999999997</v>
      </c>
    </row>
    <row r="42" spans="1:106" ht="14.1" customHeight="1" x14ac:dyDescent="0.25">
      <c r="A42" s="53"/>
      <c r="B42" s="52"/>
      <c r="C42" s="52"/>
      <c r="D42" s="9">
        <v>0.96099999999999997</v>
      </c>
      <c r="E42" s="12">
        <f>(Sell_Price-Std_Cost)*(1-$D42)*Lost_Sale_Fact*Avg_Dmd*365+NORMSINV($D42)*SQRT(Dmd_StdDev^2*Leadtime+LT_StdDev^2*Avg_Dmd^2)*Std_Cost*Inv_Cost+IF(365/E$3+Safety_Stock/Avg_Dmd&gt;Plan_Shelf,(365/E$3+Safety_Stock/Avg_Dmd-Plan_Shelf)*Avg_Dmd*Std_Cost*E$3,0)+Avg_Dmd*365/E$3/2*Std_Cost*Inv_Cost+E$3*Setup</f>
        <v>1327010.4672249623</v>
      </c>
      <c r="F42" s="12">
        <f>(Sell_Price-Std_Cost)*(1-$D42)*Lost_Sale_Fact*Avg_Dmd*365+NORMSINV($D42)*SQRT(Dmd_StdDev^2*Leadtime+LT_StdDev^2*Avg_Dmd^2)*Std_Cost*Inv_Cost+IF(365/F$3+Safety_Stock/Avg_Dmd&gt;Plan_Shelf,(365/F$3+Safety_Stock/Avg_Dmd-Plan_Shelf)*Avg_Dmd*Std_Cost*F$3,0)+Avg_Dmd*365/F$3/2*Std_Cost*Inv_Cost+F$3*Setup</f>
        <v>1163856.6300589547</v>
      </c>
      <c r="G42" s="12">
        <f>(Sell_Price-Std_Cost)*(1-$D42)*Lost_Sale_Fact*Avg_Dmd*365+NORMSINV($D42)*SQRT(Dmd_StdDev^2*Leadtime+LT_StdDev^2*Avg_Dmd^2)*Std_Cost*Inv_Cost+IF(365/G$3+Safety_Stock/Avg_Dmd&gt;Plan_Shelf,(365/G$3+Safety_Stock/Avg_Dmd-Plan_Shelf)*Avg_Dmd*Std_Cost*G$3,0)+Avg_Dmd*365/G$3/2*Std_Cost*Inv_Cost+G$3*Setup</f>
        <v>1068836.1262262804</v>
      </c>
      <c r="H42" s="12">
        <f>(Sell_Price-Std_Cost)*(1-$D42)*Lost_Sale_Fact*Avg_Dmd*365+NORMSINV($D42)*SQRT(Dmd_StdDev^2*Leadtime+LT_StdDev^2*Avg_Dmd^2)*Std_Cost*Inv_Cost+IF(365/H$3+Safety_Stock/Avg_Dmd&gt;Plan_Shelf,(365/H$3+Safety_Stock/Avg_Dmd-Plan_Shelf)*Avg_Dmd*Std_Cost*H$3,0)+Avg_Dmd*365/H$3/2*Std_Cost*Inv_Cost+H$3*Setup</f>
        <v>990848.9557269396</v>
      </c>
      <c r="I42" s="12">
        <f>(Sell_Price-Std_Cost)*(1-$D42)*Lost_Sale_Fact*Avg_Dmd*365+NORMSINV($D42)*SQRT(Dmd_StdDev^2*Leadtime+LT_StdDev^2*Avg_Dmd^2)*Std_Cost*Inv_Cost+IF(365/I$3+Safety_Stock/Avg_Dmd&gt;Plan_Shelf,(365/I$3+Safety_Stock/Avg_Dmd-Plan_Shelf)*Avg_Dmd*Std_Cost*I$3,0)+Avg_Dmd*365/I$3/2*Std_Cost*Inv_Cost+I$3*Setup</f>
        <v>919675.11856093199</v>
      </c>
      <c r="J42" s="12">
        <f>(Sell_Price-Std_Cost)*(1-$D42)*Lost_Sale_Fact*Avg_Dmd*365+NORMSINV($D42)*SQRT(Dmd_StdDev^2*Leadtime+LT_StdDev^2*Avg_Dmd^2)*Std_Cost*Inv_Cost+IF(365/J$3+Safety_Stock/Avg_Dmd&gt;Plan_Shelf,(365/J$3+Safety_Stock/Avg_Dmd-Plan_Shelf)*Avg_Dmd*Std_Cost*J$3,0)+Avg_Dmd*365/J$3/2*Std_Cost*Inv_Cost+J$3*Setup</f>
        <v>851907.94806159101</v>
      </c>
      <c r="K42" s="12">
        <f>(Sell_Price-Std_Cost)*(1-$D42)*Lost_Sale_Fact*Avg_Dmd*365+NORMSINV($D42)*SQRT(Dmd_StdDev^2*Leadtime+LT_StdDev^2*Avg_Dmd^2)*Std_Cost*Inv_Cost+IF(365/K$3+Safety_Stock/Avg_Dmd&gt;Plan_Shelf,(365/K$3+Safety_Stock/Avg_Dmd-Plan_Shelf)*Avg_Dmd*Std_Cost*K$3,0)+Avg_Dmd*365/K$3/2*Std_Cost*Inv_Cost+K$3*Setup</f>
        <v>786087.44422891689</v>
      </c>
      <c r="L42" s="12">
        <f>(Sell_Price-Std_Cost)*(1-$D42)*Lost_Sale_Fact*Avg_Dmd*365+NORMSINV($D42)*SQRT(Dmd_StdDev^2*Leadtime+LT_StdDev^2*Avg_Dmd^2)*Std_Cost*Inv_Cost+IF(365/L$3+Safety_Stock/Avg_Dmd&gt;Plan_Shelf,(365/L$3+Safety_Stock/Avg_Dmd-Plan_Shelf)*Avg_Dmd*Std_Cost*L$3,0)+Avg_Dmd*365/L$3/2*Std_Cost*Inv_Cost+L$3*Setup</f>
        <v>721483.60706290929</v>
      </c>
      <c r="M42" s="12">
        <f>(Sell_Price-Std_Cost)*(1-$D42)*Lost_Sale_Fact*Avg_Dmd*365+NORMSINV($D42)*SQRT(Dmd_StdDev^2*Leadtime+LT_StdDev^2*Avg_Dmd^2)*Std_Cost*Inv_Cost+IF(365/M$3+Safety_Stock/Avg_Dmd&gt;Plan_Shelf,(365/M$3+Safety_Stock/Avg_Dmd-Plan_Shelf)*Avg_Dmd*Std_Cost*M$3,0)+Avg_Dmd*365/M$3/2*Std_Cost*Inv_Cost+M$3*Setup</f>
        <v>657690.88100801292</v>
      </c>
      <c r="N42" s="12">
        <f>(Sell_Price-Std_Cost)*(1-$D42)*Lost_Sale_Fact*Avg_Dmd*365+NORMSINV($D42)*SQRT(Dmd_StdDev^2*Leadtime+LT_StdDev^2*Avg_Dmd^2)*Std_Cost*Inv_Cost+IF(365/N$3+Safety_Stock/Avg_Dmd&gt;Plan_Shelf,(365/N$3+Safety_Stock/Avg_Dmd-Plan_Shelf)*Avg_Dmd*Std_Cost*N$3,0)+Avg_Dmd*365/N$3/2*Std_Cost*Inv_Cost+N$3*Setup</f>
        <v>594465.93273089419</v>
      </c>
      <c r="O42" s="12">
        <f>(Sell_Price-Std_Cost)*(1-$D42)*Lost_Sale_Fact*Avg_Dmd*365+NORMSINV($D42)*SQRT(Dmd_StdDev^2*Leadtime+LT_StdDev^2*Avg_Dmd^2)*Std_Cost*Inv_Cost+IF(365/O$3+Safety_Stock/Avg_Dmd&gt;Plan_Shelf,(365/O$3+Safety_Stock/Avg_Dmd-Plan_Shelf)*Avg_Dmd*Std_Cost*O$3,0)+Avg_Dmd*365/O$3/2*Std_Cost*Inv_Cost+O$3*Setup</f>
        <v>531653.91374670481</v>
      </c>
      <c r="P42" s="12">
        <f>(Sell_Price-Std_Cost)*(1-$D42)*Lost_Sale_Fact*Avg_Dmd*365+NORMSINV($D42)*SQRT(Dmd_StdDev^2*Leadtime+LT_StdDev^2*Avg_Dmd^2)*Std_Cost*Inv_Cost+IF(365/P$3+Safety_Stock/Avg_Dmd&gt;Plan_Shelf,(365/P$3+Safety_Stock/Avg_Dmd-Plan_Shelf)*Avg_Dmd*Std_Cost*P$3,0)+Avg_Dmd*365/P$3/2*Std_Cost*Inv_Cost+P$3*Setup</f>
        <v>469151.59173221258</v>
      </c>
      <c r="Q42" s="12">
        <f>(Sell_Price-Std_Cost)*(1-$D42)*Lost_Sale_Fact*Avg_Dmd*365+NORMSINV($D42)*SQRT(Dmd_StdDev^2*Leadtime+LT_StdDev^2*Avg_Dmd^2)*Std_Cost*Inv_Cost+IF(365/Q$3+Safety_Stock/Avg_Dmd&gt;Plan_Shelf,(365/Q$3+Safety_Stock/Avg_Dmd-Plan_Shelf)*Avg_Dmd*Std_Cost*Q$3,0)+Avg_Dmd*365/Q$3/2*Std_Cost*Inv_Cost+Q$3*Setup</f>
        <v>406887.49815594859</v>
      </c>
      <c r="R42" s="12">
        <f>(Sell_Price-Std_Cost)*(1-$D42)*Lost_Sale_Fact*Avg_Dmd*365+NORMSINV($D42)*SQRT(Dmd_StdDev^2*Leadtime+LT_StdDev^2*Avg_Dmd^2)*Std_Cost*Inv_Cost+IF(365/R$3+Safety_Stock/Avg_Dmd&gt;Plan_Shelf,(365/R$3+Safety_Stock/Avg_Dmd-Plan_Shelf)*Avg_Dmd*Std_Cost*R$3,0)+Avg_Dmd*365/R$3/2*Std_Cost*Inv_Cost+R$3*Setup</f>
        <v>344810.58406686416</v>
      </c>
      <c r="S42" s="12">
        <f>(Sell_Price-Std_Cost)*(1-$D42)*Lost_Sale_Fact*Avg_Dmd*365+NORMSINV($D42)*SQRT(Dmd_StdDev^2*Leadtime+LT_StdDev^2*Avg_Dmd^2)*Std_Cost*Inv_Cost+IF(365/S$3+Safety_Stock/Avg_Dmd&gt;Plan_Shelf,(365/S$3+Safety_Stock/Avg_Dmd-Plan_Shelf)*Avg_Dmd*Std_Cost*S$3,0)+Avg_Dmd*365/S$3/2*Std_Cost*Inv_Cost+S$3*Setup</f>
        <v>282883.41356752312</v>
      </c>
      <c r="T42" s="12">
        <f>(Sell_Price-Std_Cost)*(1-$D42)*Lost_Sale_Fact*Avg_Dmd*365+NORMSINV($D42)*SQRT(Dmd_StdDev^2*Leadtime+LT_StdDev^2*Avg_Dmd^2)*Std_Cost*Inv_Cost+IF(365/T$3+Safety_Stock/Avg_Dmd&gt;Plan_Shelf,(365/T$3+Safety_Stock/Avg_Dmd-Plan_Shelf)*Avg_Dmd*Std_Cost*T$3,0)+Avg_Dmd*365/T$3/2*Std_Cost*Inv_Cost+T$3*Setup</f>
        <v>221077.90973484883</v>
      </c>
      <c r="U42" s="12">
        <f>(Sell_Price-Std_Cost)*(1-$D42)*Lost_Sale_Fact*Avg_Dmd*365+NORMSINV($D42)*SQRT(Dmd_StdDev^2*Leadtime+LT_StdDev^2*Avg_Dmd^2)*Std_Cost*Inv_Cost+IF(365/U$3+Safety_Stock/Avg_Dmd&gt;Plan_Shelf,(365/U$3+Safety_Stock/Avg_Dmd-Plan_Shelf)*Avg_Dmd*Std_Cost*U$3,0)+Avg_Dmd*365/U$3/2*Std_Cost*Inv_Cost+U$3*Setup</f>
        <v>159372.60198060586</v>
      </c>
      <c r="V42" s="12">
        <f>(Sell_Price-Std_Cost)*(1-$D42)*Lost_Sale_Fact*Avg_Dmd*365+NORMSINV($D42)*SQRT(Dmd_StdDev^2*Leadtime+LT_StdDev^2*Avg_Dmd^2)*Std_Cost*Inv_Cost+IF(365/V$3+Safety_Stock/Avg_Dmd&gt;Plan_Shelf,(365/V$3+Safety_Stock/Avg_Dmd-Plan_Shelf)*Avg_Dmd*Std_Cost*V$3,0)+Avg_Dmd*365/V$3/2*Std_Cost*Inv_Cost+V$3*Setup</f>
        <v>97750.790958389262</v>
      </c>
      <c r="W42" s="12">
        <f>(Sell_Price-Std_Cost)*(1-$D42)*Lost_Sale_Fact*Avg_Dmd*365+NORMSINV($D42)*SQRT(Dmd_StdDev^2*Leadtime+LT_StdDev^2*Avg_Dmd^2)*Std_Cost*Inv_Cost+IF(365/W$3+Safety_Stock/Avg_Dmd&gt;Plan_Shelf,(365/W$3+Safety_Stock/Avg_Dmd-Plan_Shelf)*Avg_Dmd*Std_Cost*W$3,0)+Avg_Dmd*365/W$3/2*Std_Cost*Inv_Cost+W$3*Setup</f>
        <v>36199.292973668147</v>
      </c>
      <c r="X42" s="12">
        <f>(Sell_Price-Std_Cost)*(1-$D42)*Lost_Sale_Fact*Avg_Dmd*365+NORMSINV($D42)*SQRT(Dmd_StdDev^2*Leadtime+LT_StdDev^2*Avg_Dmd^2)*Std_Cost*Inv_Cost+IF(365/X$3+Safety_Stock/Avg_Dmd&gt;Plan_Shelf,(365/X$3+Safety_Stock/Avg_Dmd-Plan_Shelf)*Avg_Dmd*Std_Cost*X$3,0)+Avg_Dmd*365/X$3/2*Std_Cost*Inv_Cost+X$3*Setup</f>
        <v>28784.30439096985</v>
      </c>
      <c r="Y42" s="12">
        <f>(Sell_Price-Std_Cost)*(1-$D42)*Lost_Sale_Fact*Avg_Dmd*365+NORMSINV($D42)*SQRT(Dmd_StdDev^2*Leadtime+LT_StdDev^2*Avg_Dmd^2)*Std_Cost*Inv_Cost+IF(365/Y$3+Safety_Stock/Avg_Dmd&gt;Plan_Shelf,(365/Y$3+Safety_Stock/Avg_Dmd-Plan_Shelf)*Avg_Dmd*Std_Cost*Y$3,0)+Avg_Dmd*365/Y$3/2*Std_Cost*Inv_Cost+Y$3*Setup</f>
        <v>28447.637724303182</v>
      </c>
      <c r="Z42" s="12">
        <f>(Sell_Price-Std_Cost)*(1-$D42)*Lost_Sale_Fact*Avg_Dmd*365+NORMSINV($D42)*SQRT(Dmd_StdDev^2*Leadtime+LT_StdDev^2*Avg_Dmd^2)*Std_Cost*Inv_Cost+IF(365/Z$3+Safety_Stock/Avg_Dmd&gt;Plan_Shelf,(365/Z$3+Safety_Stock/Avg_Dmd-Plan_Shelf)*Avg_Dmd*Std_Cost*Z$3,0)+Avg_Dmd*365/Z$3/2*Std_Cost*Inv_Cost+Z$3*Setup</f>
        <v>28155.213481878942</v>
      </c>
      <c r="AA42" s="12">
        <f>(Sell_Price-Std_Cost)*(1-$D42)*Lost_Sale_Fact*Avg_Dmd*365+NORMSINV($D42)*SQRT(Dmd_StdDev^2*Leadtime+LT_StdDev^2*Avg_Dmd^2)*Std_Cost*Inv_Cost+IF(365/AA$3+Safety_Stock/Avg_Dmd&gt;Plan_Shelf,(365/AA$3+Safety_Stock/Avg_Dmd-Plan_Shelf)*Avg_Dmd*Std_Cost*AA$3,0)+Avg_Dmd*365/AA$3/2*Std_Cost*Inv_Cost+AA$3*Setup</f>
        <v>27901.260912708982</v>
      </c>
      <c r="AB42" s="12">
        <f>(Sell_Price-Std_Cost)*(1-$D42)*Lost_Sale_Fact*Avg_Dmd*365+NORMSINV($D42)*SQRT(Dmd_StdDev^2*Leadtime+LT_StdDev^2*Avg_Dmd^2)*Std_Cost*Inv_Cost+IF(365/AB$3+Safety_Stock/Avg_Dmd&gt;Plan_Shelf,(365/AB$3+Safety_Stock/Avg_Dmd-Plan_Shelf)*Avg_Dmd*Std_Cost*AB$3,0)+Avg_Dmd*365/AB$3/2*Std_Cost*Inv_Cost+AB$3*Setup</f>
        <v>27680.971057636518</v>
      </c>
      <c r="AC42" s="12">
        <f>(Sell_Price-Std_Cost)*(1-$D42)*Lost_Sale_Fact*Avg_Dmd*365+NORMSINV($D42)*SQRT(Dmd_StdDev^2*Leadtime+LT_StdDev^2*Avg_Dmd^2)*Std_Cost*Inv_Cost+IF(365/AC$3+Safety_Stock/Avg_Dmd&gt;Plan_Shelf,(365/AC$3+Safety_Stock/Avg_Dmd-Plan_Shelf)*Avg_Dmd*Std_Cost*AC$3,0)+Avg_Dmd*365/AC$3/2*Std_Cost*Inv_Cost+AC$3*Setup</f>
        <v>27490.30439096985</v>
      </c>
      <c r="AD42" s="12">
        <f>(Sell_Price-Std_Cost)*(1-$D42)*Lost_Sale_Fact*Avg_Dmd*365+NORMSINV($D42)*SQRT(Dmd_StdDev^2*Leadtime+LT_StdDev^2*Avg_Dmd^2)*Std_Cost*Inv_Cost+IF(365/AD$3+Safety_Stock/Avg_Dmd&gt;Plan_Shelf,(365/AD$3+Safety_Stock/Avg_Dmd-Plan_Shelf)*Avg_Dmd*Std_Cost*AD$3,0)+Avg_Dmd*365/AD$3/2*Std_Cost*Inv_Cost+AD$3*Setup</f>
        <v>27325.842852508311</v>
      </c>
      <c r="AE42" s="12">
        <f>(Sell_Price-Std_Cost)*(1-$D42)*Lost_Sale_Fact*Avg_Dmd*365+NORMSINV($D42)*SQRT(Dmd_StdDev^2*Leadtime+LT_StdDev^2*Avg_Dmd^2)*Std_Cost*Inv_Cost+IF(365/AE$3+Safety_Stock/Avg_Dmd&gt;Plan_Shelf,(365/AE$3+Safety_Stock/Avg_Dmd-Plan_Shelf)*Avg_Dmd*Std_Cost*AE$3,0)+Avg_Dmd*365/AE$3/2*Std_Cost*Inv_Cost+AE$3*Setup</f>
        <v>27184.674761340219</v>
      </c>
      <c r="AF42" s="12">
        <f>(Sell_Price-Std_Cost)*(1-$D42)*Lost_Sale_Fact*Avg_Dmd*365+NORMSINV($D42)*SQRT(Dmd_StdDev^2*Leadtime+LT_StdDev^2*Avg_Dmd^2)*Std_Cost*Inv_Cost+IF(365/AF$3+Safety_Stock/Avg_Dmd&gt;Plan_Shelf,(365/AF$3+Safety_Stock/Avg_Dmd-Plan_Shelf)*Avg_Dmd*Std_Cost*AF$3,0)+Avg_Dmd*365/AF$3/2*Std_Cost*Inv_Cost+AF$3*Setup</f>
        <v>27064.30439096985</v>
      </c>
      <c r="AG42" s="12">
        <f>(Sell_Price-Std_Cost)*(1-$D42)*Lost_Sale_Fact*Avg_Dmd*365+NORMSINV($D42)*SQRT(Dmd_StdDev^2*Leadtime+LT_StdDev^2*Avg_Dmd^2)*Std_Cost*Inv_Cost+IF(365/AG$3+Safety_Stock/Avg_Dmd&gt;Plan_Shelf,(365/AG$3+Safety_Stock/Avg_Dmd-Plan_Shelf)*Avg_Dmd*Std_Cost*AG$3,0)+Avg_Dmd*365/AG$3/2*Std_Cost*Inv_Cost+AG$3*Setup</f>
        <v>26962.580253038814</v>
      </c>
      <c r="AH42" s="12">
        <f>(Sell_Price-Std_Cost)*(1-$D42)*Lost_Sale_Fact*Avg_Dmd*365+NORMSINV($D42)*SQRT(Dmd_StdDev^2*Leadtime+LT_StdDev^2*Avg_Dmd^2)*Std_Cost*Inv_Cost+IF(365/AH$3+Safety_Stock/Avg_Dmd&gt;Plan_Shelf,(365/AH$3+Safety_Stock/Avg_Dmd-Plan_Shelf)*Avg_Dmd*Std_Cost*AH$3,0)+Avg_Dmd*365/AH$3/2*Std_Cost*Inv_Cost+AH$3*Setup</f>
        <v>26877.637724303182</v>
      </c>
      <c r="AI42" s="12">
        <f>(Sell_Price-Std_Cost)*(1-$D42)*Lost_Sale_Fact*Avg_Dmd*365+NORMSINV($D42)*SQRT(Dmd_StdDev^2*Leadtime+LT_StdDev^2*Avg_Dmd^2)*Std_Cost*Inv_Cost+IF(365/AI$3+Safety_Stock/Avg_Dmd&gt;Plan_Shelf,(365/AI$3+Safety_Stock/Avg_Dmd-Plan_Shelf)*Avg_Dmd*Std_Cost*AI$3,0)+Avg_Dmd*365/AI$3/2*Std_Cost*Inv_Cost+AI$3*Setup</f>
        <v>26807.852778066626</v>
      </c>
      <c r="AJ42" s="12">
        <f>(Sell_Price-Std_Cost)*(1-$D42)*Lost_Sale_Fact*Avg_Dmd*365+NORMSINV($D42)*SQRT(Dmd_StdDev^2*Leadtime+LT_StdDev^2*Avg_Dmd^2)*Std_Cost*Inv_Cost+IF(365/AJ$3+Safety_Stock/Avg_Dmd&gt;Plan_Shelf,(365/AJ$3+Safety_Stock/Avg_Dmd-Plan_Shelf)*Avg_Dmd*Std_Cost*AJ$3,0)+Avg_Dmd*365/AJ$3/2*Std_Cost*Inv_Cost+AJ$3*Setup</f>
        <v>26751.80439096985</v>
      </c>
      <c r="AK42" s="12">
        <f>(Sell_Price-Std_Cost)*(1-$D42)*Lost_Sale_Fact*Avg_Dmd*365+NORMSINV($D42)*SQRT(Dmd_StdDev^2*Leadtime+LT_StdDev^2*Avg_Dmd^2)*Std_Cost*Inv_Cost+IF(365/AK$3+Safety_Stock/Avg_Dmd&gt;Plan_Shelf,(365/AK$3+Safety_Stock/Avg_Dmd-Plan_Shelf)*Avg_Dmd*Std_Cost*AK$3,0)+Avg_Dmd*365/AK$3/2*Std_Cost*Inv_Cost+AK$3*Setup</f>
        <v>26708.243784909242</v>
      </c>
      <c r="AL42" s="12">
        <f>(Sell_Price-Std_Cost)*(1-$D42)*Lost_Sale_Fact*Avg_Dmd*365+NORMSINV($D42)*SQRT(Dmd_StdDev^2*Leadtime+LT_StdDev^2*Avg_Dmd^2)*Std_Cost*Inv_Cost+IF(365/AL$3+Safety_Stock/Avg_Dmd&gt;Plan_Shelf,(365/AL$3+Safety_Stock/Avg_Dmd-Plan_Shelf)*Avg_Dmd*Std_Cost*AL$3,0)+Avg_Dmd*365/AL$3/2*Std_Cost*Inv_Cost+AL$3*Setup</f>
        <v>26676.069096852203</v>
      </c>
      <c r="AM42" s="12">
        <f>(Sell_Price-Std_Cost)*(1-$D42)*Lost_Sale_Fact*Avg_Dmd*365+NORMSINV($D42)*SQRT(Dmd_StdDev^2*Leadtime+LT_StdDev^2*Avg_Dmd^2)*Std_Cost*Inv_Cost+IF(365/AM$3+Safety_Stock/Avg_Dmd&gt;Plan_Shelf,(365/AM$3+Safety_Stock/Avg_Dmd-Plan_Shelf)*Avg_Dmd*Std_Cost*AM$3,0)+Avg_Dmd*365/AM$3/2*Std_Cost*Inv_Cost+AM$3*Setup</f>
        <v>26654.30439096985</v>
      </c>
      <c r="AN42" s="12">
        <f>(Sell_Price-Std_Cost)*(1-$D42)*Lost_Sale_Fact*Avg_Dmd*365+NORMSINV($D42)*SQRT(Dmd_StdDev^2*Leadtime+LT_StdDev^2*Avg_Dmd^2)*Std_Cost*Inv_Cost+IF(365/AN$3+Safety_Stock/Avg_Dmd&gt;Plan_Shelf,(365/AN$3+Safety_Stock/Avg_Dmd-Plan_Shelf)*Avg_Dmd*Std_Cost*AN$3,0)+Avg_Dmd*365/AN$3/2*Std_Cost*Inv_Cost+AN$3*Setup</f>
        <v>26642.082168747627</v>
      </c>
      <c r="AO42" s="12">
        <f>(Sell_Price-Std_Cost)*(1-$D42)*Lost_Sale_Fact*Avg_Dmd*365+NORMSINV($D42)*SQRT(Dmd_StdDev^2*Leadtime+LT_StdDev^2*Avg_Dmd^2)*Std_Cost*Inv_Cost+IF(365/AO$3+Safety_Stock/Avg_Dmd&gt;Plan_Shelf,(365/AO$3+Safety_Stock/Avg_Dmd-Plan_Shelf)*Avg_Dmd*Std_Cost*AO$3,0)+Avg_Dmd*365/AO$3/2*Std_Cost*Inv_Cost+AO$3*Setup</f>
        <v>26638.628715294173</v>
      </c>
      <c r="AP42" s="12">
        <f>(Sell_Price-Std_Cost)*(1-$D42)*Lost_Sale_Fact*Avg_Dmd*365+NORMSINV($D42)*SQRT(Dmd_StdDev^2*Leadtime+LT_StdDev^2*Avg_Dmd^2)*Std_Cost*Inv_Cost+IF(365/AP$3+Safety_Stock/Avg_Dmd&gt;Plan_Shelf,(365/AP$3+Safety_Stock/Avg_Dmd-Plan_Shelf)*Avg_Dmd*Std_Cost*AP$3,0)+Avg_Dmd*365/AP$3/2*Std_Cost*Inv_Cost+AP$3*Setup</f>
        <v>26643.251759390903</v>
      </c>
      <c r="AQ42" s="12">
        <f>(Sell_Price-Std_Cost)*(1-$D42)*Lost_Sale_Fact*Avg_Dmd*365+NORMSINV($D42)*SQRT(Dmd_StdDev^2*Leadtime+LT_StdDev^2*Avg_Dmd^2)*Std_Cost*Inv_Cost+IF(365/AQ$3+Safety_Stock/Avg_Dmd&gt;Plan_Shelf,(365/AQ$3+Safety_Stock/Avg_Dmd-Plan_Shelf)*Avg_Dmd*Std_Cost*AQ$3,0)+Avg_Dmd*365/AQ$3/2*Std_Cost*Inv_Cost+AQ$3*Setup</f>
        <v>26655.330031995491</v>
      </c>
      <c r="AR42" s="12">
        <f>(Sell_Price-Std_Cost)*(1-$D42)*Lost_Sale_Fact*Avg_Dmd*365+NORMSINV($D42)*SQRT(Dmd_StdDev^2*Leadtime+LT_StdDev^2*Avg_Dmd^2)*Std_Cost*Inv_Cost+IF(365/AR$3+Safety_Stock/Avg_Dmd&gt;Plan_Shelf,(365/AR$3+Safety_Stock/Avg_Dmd-Plan_Shelf)*Avg_Dmd*Std_Cost*AR$3,0)+Avg_Dmd*365/AR$3/2*Std_Cost*Inv_Cost+AR$3*Setup</f>
        <v>26674.30439096985</v>
      </c>
      <c r="AS42" s="12">
        <f>(Sell_Price-Std_Cost)*(1-$D42)*Lost_Sale_Fact*Avg_Dmd*365+NORMSINV($D42)*SQRT(Dmd_StdDev^2*Leadtime+LT_StdDev^2*Avg_Dmd^2)*Std_Cost*Inv_Cost+IF(365/AS$3+Safety_Stock/Avg_Dmd&gt;Plan_Shelf,(365/AS$3+Safety_Stock/Avg_Dmd-Plan_Shelf)*Avg_Dmd*Std_Cost*AS$3,0)+Avg_Dmd*365/AS$3/2*Std_Cost*Inv_Cost+AS$3*Setup</f>
        <v>26699.670244628385</v>
      </c>
      <c r="AT42" s="12">
        <f>(Sell_Price-Std_Cost)*(1-$D42)*Lost_Sale_Fact*Avg_Dmd*365+NORMSINV($D42)*SQRT(Dmd_StdDev^2*Leadtime+LT_StdDev^2*Avg_Dmd^2)*Std_Cost*Inv_Cost+IF(365/AT$3+Safety_Stock/Avg_Dmd&gt;Plan_Shelf,(365/AT$3+Safety_Stock/Avg_Dmd-Plan_Shelf)*Avg_Dmd*Std_Cost*AT$3,0)+Avg_Dmd*365/AT$3/2*Std_Cost*Inv_Cost+AT$3*Setup</f>
        <v>26730.971057636518</v>
      </c>
      <c r="AU42" s="12">
        <f>(Sell_Price-Std_Cost)*(1-$D42)*Lost_Sale_Fact*Avg_Dmd*365+NORMSINV($D42)*SQRT(Dmd_StdDev^2*Leadtime+LT_StdDev^2*Avg_Dmd^2)*Std_Cost*Inv_Cost+IF(365/AU$3+Safety_Stock/Avg_Dmd&gt;Plan_Shelf,(365/AU$3+Safety_Stock/Avg_Dmd-Plan_Shelf)*Avg_Dmd*Std_Cost*AU$3,0)+Avg_Dmd*365/AU$3/2*Std_Cost*Inv_Cost+AU$3*Setup</f>
        <v>26767.792763062873</v>
      </c>
      <c r="AV42" s="12">
        <f>(Sell_Price-Std_Cost)*(1-$D42)*Lost_Sale_Fact*Avg_Dmd*365+NORMSINV($D42)*SQRT(Dmd_StdDev^2*Leadtime+LT_StdDev^2*Avg_Dmd^2)*Std_Cost*Inv_Cost+IF(365/AV$3+Safety_Stock/Avg_Dmd&gt;Plan_Shelf,(365/AV$3+Safety_Stock/Avg_Dmd-Plan_Shelf)*Avg_Dmd*Std_Cost*AV$3,0)+Avg_Dmd*365/AV$3/2*Std_Cost*Inv_Cost+AV$3*Setup</f>
        <v>26809.758936424394</v>
      </c>
      <c r="AW42" s="12">
        <f>(Sell_Price-Std_Cost)*(1-$D42)*Lost_Sale_Fact*Avg_Dmd*365+NORMSINV($D42)*SQRT(Dmd_StdDev^2*Leadtime+LT_StdDev^2*Avg_Dmd^2)*Std_Cost*Inv_Cost+IF(365/AW$3+Safety_Stock/Avg_Dmd&gt;Plan_Shelf,(365/AW$3+Safety_Stock/Avg_Dmd-Plan_Shelf)*Avg_Dmd*Std_Cost*AW$3,0)+Avg_Dmd*365/AW$3/2*Std_Cost*Inv_Cost+AW$3*Setup</f>
        <v>26856.526613192073</v>
      </c>
      <c r="AX42" s="12">
        <f>(Sell_Price-Std_Cost)*(1-$D42)*Lost_Sale_Fact*Avg_Dmd*365+NORMSINV($D42)*SQRT(Dmd_StdDev^2*Leadtime+LT_StdDev^2*Avg_Dmd^2)*Std_Cost*Inv_Cost+IF(365/AX$3+Safety_Stock/Avg_Dmd&gt;Plan_Shelf,(365/AX$3+Safety_Stock/Avg_Dmd-Plan_Shelf)*Avg_Dmd*Std_Cost*AX$3,0)+Avg_Dmd*365/AX$3/2*Std_Cost*Inv_Cost+AX$3*Setup</f>
        <v>26907.782651839414</v>
      </c>
      <c r="AY42" s="12">
        <f>(Sell_Price-Std_Cost)*(1-$D42)*Lost_Sale_Fact*Avg_Dmd*365+NORMSINV($D42)*SQRT(Dmd_StdDev^2*Leadtime+LT_StdDev^2*Avg_Dmd^2)*Std_Cost*Inv_Cost+IF(365/AY$3+Safety_Stock/Avg_Dmd&gt;Plan_Shelf,(365/AY$3+Safety_Stock/Avg_Dmd-Plan_Shelf)*Avg_Dmd*Std_Cost*AY$3,0)+Avg_Dmd*365/AY$3/2*Std_Cost*Inv_Cost+AY$3*Setup</f>
        <v>26963.240561182618</v>
      </c>
      <c r="AZ42" s="12">
        <f>(Sell_Price-Std_Cost)*(1-$D42)*Lost_Sale_Fact*Avg_Dmd*365+NORMSINV($D42)*SQRT(Dmd_StdDev^2*Leadtime+LT_StdDev^2*Avg_Dmd^2)*Std_Cost*Inv_Cost+IF(365/AZ$3+Safety_Stock/Avg_Dmd&gt;Plan_Shelf,(365/AZ$3+Safety_Stock/Avg_Dmd-Plan_Shelf)*Avg_Dmd*Std_Cost*AZ$3,0)+Avg_Dmd*365/AZ$3/2*Std_Cost*Inv_Cost+AZ$3*Setup</f>
        <v>27022.637724303182</v>
      </c>
      <c r="BA42" s="12">
        <f>(Sell_Price-Std_Cost)*(1-$D42)*Lost_Sale_Fact*Avg_Dmd*365+NORMSINV($D42)*SQRT(Dmd_StdDev^2*Leadtime+LT_StdDev^2*Avg_Dmd^2)*Std_Cost*Inv_Cost+IF(365/BA$3+Safety_Stock/Avg_Dmd&gt;Plan_Shelf,(365/BA$3+Safety_Stock/Avg_Dmd-Plan_Shelf)*Avg_Dmd*Std_Cost*BA$3,0)+Avg_Dmd*365/BA$3/2*Std_Cost*Inv_Cost+BA$3*Setup</f>
        <v>27085.732962398422</v>
      </c>
      <c r="BB42" s="12">
        <f>(Sell_Price-Std_Cost)*(1-$D42)*Lost_Sale_Fact*Avg_Dmd*365+NORMSINV($D42)*SQRT(Dmd_StdDev^2*Leadtime+LT_StdDev^2*Avg_Dmd^2)*Std_Cost*Inv_Cost+IF(365/BB$3+Safety_Stock/Avg_Dmd&gt;Plan_Shelf,(365/BB$3+Safety_Stock/Avg_Dmd-Plan_Shelf)*Avg_Dmd*Std_Cost*BB$3,0)+Avg_Dmd*365/BB$3/2*Std_Cost*Inv_Cost+BB$3*Setup</f>
        <v>27152.30439096985</v>
      </c>
      <c r="BC42" s="12">
        <f>(Sell_Price-Std_Cost)*(1-$D42)*Lost_Sale_Fact*Avg_Dmd*365+NORMSINV($D42)*SQRT(Dmd_StdDev^2*Leadtime+LT_StdDev^2*Avg_Dmd^2)*Std_Cost*Inv_Cost+IF(365/BC$3+Safety_Stock/Avg_Dmd&gt;Plan_Shelf,(365/BC$3+Safety_Stock/Avg_Dmd-Plan_Shelf)*Avg_Dmd*Std_Cost*BC$3,0)+Avg_Dmd*365/BC$3/2*Std_Cost*Inv_Cost+BC$3*Setup</f>
        <v>27222.147528224752</v>
      </c>
      <c r="BD42" s="12">
        <f>(Sell_Price-Std_Cost)*(1-$D42)*Lost_Sale_Fact*Avg_Dmd*365+NORMSINV($D42)*SQRT(Dmd_StdDev^2*Leadtime+LT_StdDev^2*Avg_Dmd^2)*Std_Cost*Inv_Cost+IF(365/BD$3+Safety_Stock/Avg_Dmd&gt;Plan_Shelf,(365/BD$3+Safety_Stock/Avg_Dmd-Plan_Shelf)*Avg_Dmd*Std_Cost*BD$3,0)+Avg_Dmd*365/BD$3/2*Std_Cost*Inv_Cost+BD$3*Setup</f>
        <v>27295.07362173908</v>
      </c>
      <c r="BE42" s="12">
        <f>(Sell_Price-Std_Cost)*(1-$D42)*Lost_Sale_Fact*Avg_Dmd*365+NORMSINV($D42)*SQRT(Dmd_StdDev^2*Leadtime+LT_StdDev^2*Avg_Dmd^2)*Std_Cost*Inv_Cost+IF(365/BE$3+Safety_Stock/Avg_Dmd&gt;Plan_Shelf,(365/BE$3+Safety_Stock/Avg_Dmd-Plan_Shelf)*Avg_Dmd*Std_Cost*BE$3,0)+Avg_Dmd*365/BE$3/2*Std_Cost*Inv_Cost+BE$3*Setup</f>
        <v>27370.908164554756</v>
      </c>
      <c r="BF42" s="12">
        <f>(Sell_Price-Std_Cost)*(1-$D42)*Lost_Sale_Fact*Avg_Dmd*365+NORMSINV($D42)*SQRT(Dmd_StdDev^2*Leadtime+LT_StdDev^2*Avg_Dmd^2)*Std_Cost*Inv_Cost+IF(365/BF$3+Safety_Stock/Avg_Dmd&gt;Plan_Shelf,(365/BF$3+Safety_Stock/Avg_Dmd-Plan_Shelf)*Avg_Dmd*Std_Cost*BF$3,0)+Avg_Dmd*365/BF$3/2*Std_Cost*Inv_Cost+BF$3*Setup</f>
        <v>27449.489576155036</v>
      </c>
      <c r="BG42" s="12">
        <f>(Sell_Price-Std_Cost)*(1-$D42)*Lost_Sale_Fact*Avg_Dmd*365+NORMSINV($D42)*SQRT(Dmd_StdDev^2*Leadtime+LT_StdDev^2*Avg_Dmd^2)*Std_Cost*Inv_Cost+IF(365/BG$3+Safety_Stock/Avg_Dmd&gt;Plan_Shelf,(365/BG$3+Safety_Stock/Avg_Dmd-Plan_Shelf)*Avg_Dmd*Std_Cost*BG$3,0)+Avg_Dmd*365/BG$3/2*Std_Cost*Inv_Cost+BG$3*Setup</f>
        <v>27530.668027333486</v>
      </c>
      <c r="BH42" s="12">
        <f>(Sell_Price-Std_Cost)*(1-$D42)*Lost_Sale_Fact*Avg_Dmd*365+NORMSINV($D42)*SQRT(Dmd_StdDev^2*Leadtime+LT_StdDev^2*Avg_Dmd^2)*Std_Cost*Inv_Cost+IF(365/BH$3+Safety_Stock/Avg_Dmd&gt;Plan_Shelf,(365/BH$3+Safety_Stock/Avg_Dmd-Plan_Shelf)*Avg_Dmd*Std_Cost*BH$3,0)+Avg_Dmd*365/BH$3/2*Std_Cost*Inv_Cost+BH$3*Setup</f>
        <v>27614.30439096985</v>
      </c>
      <c r="BI42" s="12">
        <f>(Sell_Price-Std_Cost)*(1-$D42)*Lost_Sale_Fact*Avg_Dmd*365+NORMSINV($D42)*SQRT(Dmd_StdDev^2*Leadtime+LT_StdDev^2*Avg_Dmd^2)*Std_Cost*Inv_Cost+IF(365/BI$3+Safety_Stock/Avg_Dmd&gt;Plan_Shelf,(365/BI$3+Safety_Stock/Avg_Dmd-Plan_Shelf)*Avg_Dmd*Std_Cost*BI$3,0)+Avg_Dmd*365/BI$3/2*Std_Cost*Inv_Cost+BI$3*Setup</f>
        <v>27700.269303250552</v>
      </c>
      <c r="BJ42" s="12">
        <f>(Sell_Price-Std_Cost)*(1-$D42)*Lost_Sale_Fact*Avg_Dmd*365+NORMSINV($D42)*SQRT(Dmd_StdDev^2*Leadtime+LT_StdDev^2*Avg_Dmd^2)*Std_Cost*Inv_Cost+IF(365/BJ$3+Safety_Stock/Avg_Dmd&gt;Plan_Shelf,(365/BJ$3+Safety_Stock/Avg_Dmd-Plan_Shelf)*Avg_Dmd*Std_Cost*BJ$3,0)+Avg_Dmd*365/BJ$3/2*Std_Cost*Inv_Cost+BJ$3*Setup</f>
        <v>27788.442322004332</v>
      </c>
      <c r="BK42" s="12">
        <f>(Sell_Price-Std_Cost)*(1-$D42)*Lost_Sale_Fact*Avg_Dmd*365+NORMSINV($D42)*SQRT(Dmd_StdDev^2*Leadtime+LT_StdDev^2*Avg_Dmd^2)*Std_Cost*Inv_Cost+IF(365/BK$3+Safety_Stock/Avg_Dmd&gt;Plan_Shelf,(365/BK$3+Safety_Stock/Avg_Dmd-Plan_Shelf)*Avg_Dmd*Std_Cost*BK$3,0)+Avg_Dmd*365/BK$3/2*Std_Cost*Inv_Cost+BK$3*Setup</f>
        <v>27878.711170630868</v>
      </c>
      <c r="BL42" s="12">
        <f>(Sell_Price-Std_Cost)*(1-$D42)*Lost_Sale_Fact*Avg_Dmd*365+NORMSINV($D42)*SQRT(Dmd_StdDev^2*Leadtime+LT_StdDev^2*Avg_Dmd^2)*Std_Cost*Inv_Cost+IF(365/BL$3+Safety_Stock/Avg_Dmd&gt;Plan_Shelf,(365/BL$3+Safety_Stock/Avg_Dmd-Plan_Shelf)*Avg_Dmd*Std_Cost*BL$3,0)+Avg_Dmd*365/BL$3/2*Std_Cost*Inv_Cost+BL$3*Setup</f>
        <v>27970.971057636518</v>
      </c>
      <c r="BM42" s="12">
        <f>(Sell_Price-Std_Cost)*(1-$D42)*Lost_Sale_Fact*Avg_Dmd*365+NORMSINV($D42)*SQRT(Dmd_StdDev^2*Leadtime+LT_StdDev^2*Avg_Dmd^2)*Std_Cost*Inv_Cost+IF(365/BM$3+Safety_Stock/Avg_Dmd&gt;Plan_Shelf,(365/BM$3+Safety_Stock/Avg_Dmd-Plan_Shelf)*Avg_Dmd*Std_Cost*BM$3,0)+Avg_Dmd*365/BM$3/2*Std_Cost*Inv_Cost+BM$3*Setup</f>
        <v>28065.124063100997</v>
      </c>
      <c r="BN42" s="12">
        <f>(Sell_Price-Std_Cost)*(1-$D42)*Lost_Sale_Fact*Avg_Dmd*365+NORMSINV($D42)*SQRT(Dmd_StdDev^2*Leadtime+LT_StdDev^2*Avg_Dmd^2)*Std_Cost*Inv_Cost+IF(365/BN$3+Safety_Stock/Avg_Dmd&gt;Plan_Shelf,(365/BN$3+Safety_Stock/Avg_Dmd-Plan_Shelf)*Avg_Dmd*Std_Cost*BN$3,0)+Avg_Dmd*365/BN$3/2*Std_Cost*Inv_Cost+BN$3*Setup</f>
        <v>28161.078584518236</v>
      </c>
      <c r="BO42" s="12">
        <f>(Sell_Price-Std_Cost)*(1-$D42)*Lost_Sale_Fact*Avg_Dmd*365+NORMSINV($D42)*SQRT(Dmd_StdDev^2*Leadtime+LT_StdDev^2*Avg_Dmd^2)*Std_Cost*Inv_Cost+IF(365/BO$3+Safety_Stock/Avg_Dmd&gt;Plan_Shelf,(365/BO$3+Safety_Stock/Avg_Dmd-Plan_Shelf)*Avg_Dmd*Std_Cost*BO$3,0)+Avg_Dmd*365/BO$3/2*Std_Cost*Inv_Cost+BO$3*Setup</f>
        <v>28258.748835414295</v>
      </c>
      <c r="BP42" s="12">
        <f>(Sell_Price-Std_Cost)*(1-$D42)*Lost_Sale_Fact*Avg_Dmd*365+NORMSINV($D42)*SQRT(Dmd_StdDev^2*Leadtime+LT_StdDev^2*Avg_Dmd^2)*Std_Cost*Inv_Cost+IF(365/BP$3+Safety_Stock/Avg_Dmd&gt;Plan_Shelf,(365/BP$3+Safety_Stock/Avg_Dmd-Plan_Shelf)*Avg_Dmd*Std_Cost*BP$3,0)+Avg_Dmd*365/BP$3/2*Std_Cost*Inv_Cost+BP$3*Setup</f>
        <v>28358.05439096985</v>
      </c>
      <c r="BQ42" s="12">
        <f>(Sell_Price-Std_Cost)*(1-$D42)*Lost_Sale_Fact*Avg_Dmd*365+NORMSINV($D42)*SQRT(Dmd_StdDev^2*Leadtime+LT_StdDev^2*Avg_Dmd^2)*Std_Cost*Inv_Cost+IF(365/BQ$3+Safety_Stock/Avg_Dmd&gt;Plan_Shelf,(365/BQ$3+Safety_Stock/Avg_Dmd-Plan_Shelf)*Avg_Dmd*Std_Cost*BQ$3,0)+Avg_Dmd*365/BQ$3/2*Std_Cost*Inv_Cost+BQ$3*Setup</f>
        <v>28458.919775585233</v>
      </c>
      <c r="BR42" s="12">
        <f>(Sell_Price-Std_Cost)*(1-$D42)*Lost_Sale_Fact*Avg_Dmd*365+NORMSINV($D42)*SQRT(Dmd_StdDev^2*Leadtime+LT_StdDev^2*Avg_Dmd^2)*Std_Cost*Inv_Cost+IF(365/BR$3+Safety_Stock/Avg_Dmd&gt;Plan_Shelf,(365/BR$3+Safety_Stock/Avg_Dmd-Plan_Shelf)*Avg_Dmd*Std_Cost*BR$3,0)+Avg_Dmd*365/BR$3/2*Std_Cost*Inv_Cost+BR$3*Setup</f>
        <v>28561.274087939546</v>
      </c>
      <c r="BS42" s="12">
        <f>(Sell_Price-Std_Cost)*(1-$D42)*Lost_Sale_Fact*Avg_Dmd*365+NORMSINV($D42)*SQRT(Dmd_StdDev^2*Leadtime+LT_StdDev^2*Avg_Dmd^2)*Std_Cost*Inv_Cost+IF(365/BS$3+Safety_Stock/Avg_Dmd&gt;Plan_Shelf,(365/BS$3+Safety_Stock/Avg_Dmd-Plan_Shelf)*Avg_Dmd*Std_Cost*BS$3,0)+Avg_Dmd*365/BS$3/2*Std_Cost*Inv_Cost+BS$3*Setup</f>
        <v>28665.050659626566</v>
      </c>
      <c r="BT42" s="12">
        <f>(Sell_Price-Std_Cost)*(1-$D42)*Lost_Sale_Fact*Avg_Dmd*365+NORMSINV($D42)*SQRT(Dmd_StdDev^2*Leadtime+LT_StdDev^2*Avg_Dmd^2)*Std_Cost*Inv_Cost+IF(365/BT$3+Safety_Stock/Avg_Dmd&gt;Plan_Shelf,(365/BT$3+Safety_Stock/Avg_Dmd-Plan_Shelf)*Avg_Dmd*Std_Cost*BT$3,0)+Avg_Dmd*365/BT$3/2*Std_Cost*Inv_Cost+BT$3*Setup</f>
        <v>28770.186743911025</v>
      </c>
      <c r="BU42" s="12">
        <f>(Sell_Price-Std_Cost)*(1-$D42)*Lost_Sale_Fact*Avg_Dmd*365+NORMSINV($D42)*SQRT(Dmd_StdDev^2*Leadtime+LT_StdDev^2*Avg_Dmd^2)*Std_Cost*Inv_Cost+IF(365/BU$3+Safety_Stock/Avg_Dmd&gt;Plan_Shelf,(365/BU$3+Safety_Stock/Avg_Dmd-Plan_Shelf)*Avg_Dmd*Std_Cost*BU$3,0)+Avg_Dmd*365/BU$3/2*Std_Cost*Inv_Cost+BU$3*Setup</f>
        <v>28876.623231549558</v>
      </c>
      <c r="BV42" s="12">
        <f>(Sell_Price-Std_Cost)*(1-$D42)*Lost_Sale_Fact*Avg_Dmd*365+NORMSINV($D42)*SQRT(Dmd_StdDev^2*Leadtime+LT_StdDev^2*Avg_Dmd^2)*Std_Cost*Inv_Cost+IF(365/BV$3+Safety_Stock/Avg_Dmd&gt;Plan_Shelf,(365/BV$3+Safety_Stock/Avg_Dmd-Plan_Shelf)*Avg_Dmd*Std_Cost*BV$3,0)+Avg_Dmd*365/BV$3/2*Std_Cost*Inv_Cost+BV$3*Setup</f>
        <v>28984.30439096985</v>
      </c>
      <c r="BW42" s="12">
        <f>(Sell_Price-Std_Cost)*(1-$D42)*Lost_Sale_Fact*Avg_Dmd*365+NORMSINV($D42)*SQRT(Dmd_StdDev^2*Leadtime+LT_StdDev^2*Avg_Dmd^2)*Std_Cost*Inv_Cost+IF(365/BW$3+Safety_Stock/Avg_Dmd&gt;Plan_Shelf,(365/BW$3+Safety_Stock/Avg_Dmd-Plan_Shelf)*Avg_Dmd*Std_Cost*BW$3,0)+Avg_Dmd*365/BW$3/2*Std_Cost*Inv_Cost+BW$3*Setup</f>
        <v>29093.17763040647</v>
      </c>
      <c r="BX42" s="12">
        <f>(Sell_Price-Std_Cost)*(1-$D42)*Lost_Sale_Fact*Avg_Dmd*365+NORMSINV($D42)*SQRT(Dmd_StdDev^2*Leadtime+LT_StdDev^2*Avg_Dmd^2)*Std_Cost*Inv_Cost+IF(365/BX$3+Safety_Stock/Avg_Dmd&gt;Plan_Shelf,(365/BX$3+Safety_Stock/Avg_Dmd-Plan_Shelf)*Avg_Dmd*Std_Cost*BX$3,0)+Avg_Dmd*365/BX$3/2*Std_Cost*Inv_Cost+BX$3*Setup</f>
        <v>29203.193279858737</v>
      </c>
      <c r="BY42" s="12">
        <f>(Sell_Price-Std_Cost)*(1-$D42)*Lost_Sale_Fact*Avg_Dmd*365+NORMSINV($D42)*SQRT(Dmd_StdDev^2*Leadtime+LT_StdDev^2*Avg_Dmd^2)*Std_Cost*Inv_Cost+IF(365/BY$3+Safety_Stock/Avg_Dmd&gt;Plan_Shelf,(365/BY$3+Safety_Stock/Avg_Dmd-Plan_Shelf)*Avg_Dmd*Std_Cost*BY$3,0)+Avg_Dmd*365/BY$3/2*Std_Cost*Inv_Cost+BY$3*Setup</f>
        <v>29314.30439096985</v>
      </c>
      <c r="BZ42" s="12">
        <f>(Sell_Price-Std_Cost)*(1-$D42)*Lost_Sale_Fact*Avg_Dmd*365+NORMSINV($D42)*SQRT(Dmd_StdDev^2*Leadtime+LT_StdDev^2*Avg_Dmd^2)*Std_Cost*Inv_Cost+IF(365/BZ$3+Safety_Stock/Avg_Dmd&gt;Plan_Shelf,(365/BZ$3+Safety_Stock/Avg_Dmd-Plan_Shelf)*Avg_Dmd*Std_Cost*BZ$3,0)+Avg_Dmd*365/BZ$3/2*Std_Cost*Inv_Cost+BZ$3*Setup</f>
        <v>29426.466553132013</v>
      </c>
      <c r="CA42" s="12">
        <f>(Sell_Price-Std_Cost)*(1-$D42)*Lost_Sale_Fact*Avg_Dmd*365+NORMSINV($D42)*SQRT(Dmd_StdDev^2*Leadtime+LT_StdDev^2*Avg_Dmd^2)*Std_Cost*Inv_Cost+IF(365/CA$3+Safety_Stock/Avg_Dmd&gt;Plan_Shelf,(365/CA$3+Safety_Stock/Avg_Dmd-Plan_Shelf)*Avg_Dmd*Std_Cost*CA$3,0)+Avg_Dmd*365/CA$3/2*Std_Cost*Inv_Cost+CA$3*Setup</f>
        <v>29539.637724303182</v>
      </c>
      <c r="CB42" s="12">
        <f>(Sell_Price-Std_Cost)*(1-$D42)*Lost_Sale_Fact*Avg_Dmd*365+NORMSINV($D42)*SQRT(Dmd_StdDev^2*Leadtime+LT_StdDev^2*Avg_Dmd^2)*Std_Cost*Inv_Cost+IF(365/CB$3+Safety_Stock/Avg_Dmd&gt;Plan_Shelf,(365/CB$3+Safety_Stock/Avg_Dmd-Plan_Shelf)*Avg_Dmd*Std_Cost*CB$3,0)+Avg_Dmd*365/CB$3/2*Std_Cost*Inv_Cost+CB$3*Setup</f>
        <v>29653.778075180377</v>
      </c>
      <c r="CC42" s="12">
        <f>(Sell_Price-Std_Cost)*(1-$D42)*Lost_Sale_Fact*Avg_Dmd*365+NORMSINV($D42)*SQRT(Dmd_StdDev^2*Leadtime+LT_StdDev^2*Avg_Dmd^2)*Std_Cost*Inv_Cost+IF(365/CC$3+Safety_Stock/Avg_Dmd&gt;Plan_Shelf,(365/CC$3+Safety_Stock/Avg_Dmd-Plan_Shelf)*Avg_Dmd*Std_Cost*CC$3,0)+Avg_Dmd*365/CC$3/2*Std_Cost*Inv_Cost+CC$3*Setup</f>
        <v>29768.849845515306</v>
      </c>
      <c r="CD42" s="12">
        <f>(Sell_Price-Std_Cost)*(1-$D42)*Lost_Sale_Fact*Avg_Dmd*365+NORMSINV($D42)*SQRT(Dmd_StdDev^2*Leadtime+LT_StdDev^2*Avg_Dmd^2)*Std_Cost*Inv_Cost+IF(365/CD$3+Safety_Stock/Avg_Dmd&gt;Plan_Shelf,(365/CD$3+Safety_Stock/Avg_Dmd-Plan_Shelf)*Avg_Dmd*Std_Cost*CD$3,0)+Avg_Dmd*365/CD$3/2*Std_Cost*Inv_Cost+CD$3*Setup</f>
        <v>29884.81721148267</v>
      </c>
      <c r="CE42" s="12">
        <f>(Sell_Price-Std_Cost)*(1-$D42)*Lost_Sale_Fact*Avg_Dmd*365+NORMSINV($D42)*SQRT(Dmd_StdDev^2*Leadtime+LT_StdDev^2*Avg_Dmd^2)*Std_Cost*Inv_Cost+IF(365/CE$3+Safety_Stock/Avg_Dmd&gt;Plan_Shelf,(365/CE$3+Safety_Stock/Avg_Dmd-Plan_Shelf)*Avg_Dmd*Std_Cost*CE$3,0)+Avg_Dmd*365/CE$3/2*Std_Cost*Inv_Cost+CE$3*Setup</f>
        <v>30001.64616312175</v>
      </c>
      <c r="CF42" s="12">
        <f>(Sell_Price-Std_Cost)*(1-$D42)*Lost_Sale_Fact*Avg_Dmd*365+NORMSINV($D42)*SQRT(Dmd_StdDev^2*Leadtime+LT_StdDev^2*Avg_Dmd^2)*Std_Cost*Inv_Cost+IF(365/CF$3+Safety_Stock/Avg_Dmd&gt;Plan_Shelf,(365/CF$3+Safety_Stock/Avg_Dmd-Plan_Shelf)*Avg_Dmd*Std_Cost*CF$3,0)+Avg_Dmd*365/CF$3/2*Std_Cost*Inv_Cost+CF$3*Setup</f>
        <v>30119.30439096985</v>
      </c>
      <c r="CG42" s="12">
        <f>(Sell_Price-Std_Cost)*(1-$D42)*Lost_Sale_Fact*Avg_Dmd*365+NORMSINV($D42)*SQRT(Dmd_StdDev^2*Leadtime+LT_StdDev^2*Avg_Dmd^2)*Std_Cost*Inv_Cost+IF(365/CG$3+Safety_Stock/Avg_Dmd&gt;Plan_Shelf,(365/CG$3+Safety_Stock/Avg_Dmd-Plan_Shelf)*Avg_Dmd*Std_Cost*CG$3,0)+Avg_Dmd*365/CG$3/2*Std_Cost*Inv_Cost+CG$3*Setup</f>
        <v>30237.761181093305</v>
      </c>
      <c r="CH42" s="12">
        <f>(Sell_Price-Std_Cost)*(1-$D42)*Lost_Sale_Fact*Avg_Dmd*365+NORMSINV($D42)*SQRT(Dmd_StdDev^2*Leadtime+LT_StdDev^2*Avg_Dmd^2)*Std_Cost*Inv_Cost+IF(365/CH$3+Safety_Stock/Avg_Dmd&gt;Plan_Shelf,(365/CH$3+Safety_Stock/Avg_Dmd-Plan_Shelf)*Avg_Dmd*Std_Cost*CH$3,0)+Avg_Dmd*365/CH$3/2*Std_Cost*Inv_Cost+CH$3*Setup</f>
        <v>30356.987317799118</v>
      </c>
      <c r="CI42" s="12">
        <f>(Sell_Price-Std_Cost)*(1-$D42)*Lost_Sale_Fact*Avg_Dmd*365+NORMSINV($D42)*SQRT(Dmd_StdDev^2*Leadtime+LT_StdDev^2*Avg_Dmd^2)*Std_Cost*Inv_Cost+IF(365/CI$3+Safety_Stock/Avg_Dmd&gt;Plan_Shelf,(365/CI$3+Safety_Stock/Avg_Dmd-Plan_Shelf)*Avg_Dmd*Std_Cost*CI$3,0)+Avg_Dmd*365/CI$3/2*Std_Cost*Inv_Cost+CI$3*Setup</f>
        <v>30476.954993379488</v>
      </c>
      <c r="CJ42" s="12">
        <f>(Sell_Price-Std_Cost)*(1-$D42)*Lost_Sale_Fact*Avg_Dmd*365+NORMSINV($D42)*SQRT(Dmd_StdDev^2*Leadtime+LT_StdDev^2*Avg_Dmd^2)*Std_Cost*Inv_Cost+IF(365/CJ$3+Safety_Stock/Avg_Dmd&gt;Plan_Shelf,(365/CJ$3+Safety_Stock/Avg_Dmd-Plan_Shelf)*Avg_Dmd*Std_Cost*CJ$3,0)+Avg_Dmd*365/CJ$3/2*Std_Cost*Inv_Cost+CJ$3*Setup</f>
        <v>30597.637724303182</v>
      </c>
      <c r="CK42" s="12">
        <f>(Sell_Price-Std_Cost)*(1-$D42)*Lost_Sale_Fact*Avg_Dmd*365+NORMSINV($D42)*SQRT(Dmd_StdDev^2*Leadtime+LT_StdDev^2*Avg_Dmd^2)*Std_Cost*Inv_Cost+IF(365/CK$3+Safety_Stock/Avg_Dmd&gt;Plan_Shelf,(365/CK$3+Safety_Stock/Avg_Dmd-Plan_Shelf)*Avg_Dmd*Std_Cost*CK$3,0)+Avg_Dmd*365/CK$3/2*Std_Cost*Inv_Cost+CK$3*Setup</f>
        <v>30719.01027332279</v>
      </c>
      <c r="CL42" s="12">
        <f>(Sell_Price-Std_Cost)*(1-$D42)*Lost_Sale_Fact*Avg_Dmd*365+NORMSINV($D42)*SQRT(Dmd_StdDev^2*Leadtime+LT_StdDev^2*Avg_Dmd^2)*Std_Cost*Inv_Cost+IF(365/CL$3+Safety_Stock/Avg_Dmd&gt;Plan_Shelf,(365/CL$3+Safety_Stock/Avg_Dmd-Plan_Shelf)*Avg_Dmd*Std_Cost*CL$3,0)+Avg_Dmd*365/CL$3/2*Std_Cost*Inv_Cost+CL$3*Setup</f>
        <v>30841.048577016361</v>
      </c>
      <c r="CM42" s="12">
        <f>(Sell_Price-Std_Cost)*(1-$D42)*Lost_Sale_Fact*Avg_Dmd*365+NORMSINV($D42)*SQRT(Dmd_StdDev^2*Leadtime+LT_StdDev^2*Avg_Dmd^2)*Std_Cost*Inv_Cost+IF(365/CM$3+Safety_Stock/Avg_Dmd&gt;Plan_Shelf,(365/CM$3+Safety_Stock/Avg_Dmd-Plan_Shelf)*Avg_Dmd*Std_Cost*CM$3,0)+Avg_Dmd*365/CM$3/2*Std_Cost*Inv_Cost+CM$3*Setup</f>
        <v>30963.72967832617</v>
      </c>
      <c r="CN42" s="12">
        <f>(Sell_Price-Std_Cost)*(1-$D42)*Lost_Sale_Fact*Avg_Dmd*365+NORMSINV($D42)*SQRT(Dmd_StdDev^2*Leadtime+LT_StdDev^2*Avg_Dmd^2)*Std_Cost*Inv_Cost+IF(365/CN$3+Safety_Stock/Avg_Dmd&gt;Plan_Shelf,(365/CN$3+Safety_Stock/Avg_Dmd-Plan_Shelf)*Avg_Dmd*Std_Cost*CN$3,0)+Avg_Dmd*365/CN$3/2*Std_Cost*Inv_Cost+CN$3*Setup</f>
        <v>31087.031663697122</v>
      </c>
      <c r="CO42" s="12">
        <f>(Sell_Price-Std_Cost)*(1-$D42)*Lost_Sale_Fact*Avg_Dmd*365+NORMSINV($D42)*SQRT(Dmd_StdDev^2*Leadtime+LT_StdDev^2*Avg_Dmd^2)*Std_Cost*Inv_Cost+IF(365/CO$3+Safety_Stock/Avg_Dmd&gt;Plan_Shelf,(365/CO$3+Safety_Stock/Avg_Dmd-Plan_Shelf)*Avg_Dmd*Std_Cost*CO$3,0)+Avg_Dmd*365/CO$3/2*Std_Cost*Inv_Cost+CO$3*Setup</f>
        <v>31210.933604452995</v>
      </c>
      <c r="CP42" s="12">
        <f>(Sell_Price-Std_Cost)*(1-$D42)*Lost_Sale_Fact*Avg_Dmd*365+NORMSINV($D42)*SQRT(Dmd_StdDev^2*Leadtime+LT_StdDev^2*Avg_Dmd^2)*Std_Cost*Inv_Cost+IF(365/CP$3+Safety_Stock/Avg_Dmd&gt;Plan_Shelf,(365/CP$3+Safety_Stock/Avg_Dmd-Plan_Shelf)*Avg_Dmd*Std_Cost*CP$3,0)+Avg_Dmd*365/CP$3/2*Std_Cost*Inv_Cost+CP$3*Setup</f>
        <v>31335.415502080959</v>
      </c>
      <c r="CQ42" s="12">
        <f>(Sell_Price-Std_Cost)*(1-$D42)*Lost_Sale_Fact*Avg_Dmd*365+NORMSINV($D42)*SQRT(Dmd_StdDev^2*Leadtime+LT_StdDev^2*Avg_Dmd^2)*Std_Cost*Inv_Cost+IF(365/CQ$3+Safety_Stock/Avg_Dmd&gt;Plan_Shelf,(365/CQ$3+Safety_Stock/Avg_Dmd-Plan_Shelf)*Avg_Dmd*Std_Cost*CQ$3,0)+Avg_Dmd*365/CQ$3/2*Std_Cost*Inv_Cost+CQ$3*Setup</f>
        <v>31460.458237123697</v>
      </c>
      <c r="CR42" s="12">
        <f>(Sell_Price-Std_Cost)*(1-$D42)*Lost_Sale_Fact*Avg_Dmd*365+NORMSINV($D42)*SQRT(Dmd_StdDev^2*Leadtime+LT_StdDev^2*Avg_Dmd^2)*Std_Cost*Inv_Cost+IF(365/CR$3+Safety_Stock/Avg_Dmd&gt;Plan_Shelf,(365/CR$3+Safety_Stock/Avg_Dmd-Plan_Shelf)*Avg_Dmd*Std_Cost*CR$3,0)+Avg_Dmd*365/CR$3/2*Std_Cost*Inv_Cost+CR$3*Setup</f>
        <v>31586.043521404634</v>
      </c>
      <c r="CS42" s="12">
        <f>(Sell_Price-Std_Cost)*(1-$D42)*Lost_Sale_Fact*Avg_Dmd*365+NORMSINV($D42)*SQRT(Dmd_StdDev^2*Leadtime+LT_StdDev^2*Avg_Dmd^2)*Std_Cost*Inv_Cost+IF(365/CS$3+Safety_Stock/Avg_Dmd&gt;Plan_Shelf,(365/CS$3+Safety_Stock/Avg_Dmd-Plan_Shelf)*Avg_Dmd*Std_Cost*CS$3,0)+Avg_Dmd*365/CS$3/2*Std_Cost*Inv_Cost+CS$3*Setup</f>
        <v>31712.15385333544</v>
      </c>
      <c r="CT42" s="12">
        <f>(Sell_Price-Std_Cost)*(1-$D42)*Lost_Sale_Fact*Avg_Dmd*365+NORMSINV($D42)*SQRT(Dmd_StdDev^2*Leadtime+LT_StdDev^2*Avg_Dmd^2)*Std_Cost*Inv_Cost+IF(365/CT$3+Safety_Stock/Avg_Dmd&gt;Plan_Shelf,(365/CT$3+Safety_Stock/Avg_Dmd-Plan_Shelf)*Avg_Dmd*Std_Cost*CT$3,0)+Avg_Dmd*365/CT$3/2*Std_Cost*Inv_Cost+CT$3*Setup</f>
        <v>31838.772476076232</v>
      </c>
      <c r="CU42" s="12">
        <f>(Sell_Price-Std_Cost)*(1-$D42)*Lost_Sale_Fact*Avg_Dmd*365+NORMSINV($D42)*SQRT(Dmd_StdDev^2*Leadtime+LT_StdDev^2*Avg_Dmd^2)*Std_Cost*Inv_Cost+IF(365/CU$3+Safety_Stock/Avg_Dmd&gt;Plan_Shelf,(365/CU$3+Safety_Stock/Avg_Dmd-Plan_Shelf)*Avg_Dmd*Std_Cost*CU$3,0)+Avg_Dmd*365/CU$3/2*Std_Cost*Inv_Cost+CU$3*Setup</f>
        <v>31965.88333833827</v>
      </c>
      <c r="CV42" s="12">
        <f>(Sell_Price-Std_Cost)*(1-$D42)*Lost_Sale_Fact*Avg_Dmd*365+NORMSINV($D42)*SQRT(Dmd_StdDev^2*Leadtime+LT_StdDev^2*Avg_Dmd^2)*Std_Cost*Inv_Cost+IF(365/CV$3+Safety_Stock/Avg_Dmd&gt;Plan_Shelf,(365/CV$3+Safety_Stock/Avg_Dmd-Plan_Shelf)*Avg_Dmd*Std_Cost*CV$3,0)+Avg_Dmd*365/CV$3/2*Std_Cost*Inv_Cost+CV$3*Setup</f>
        <v>32093.471057636518</v>
      </c>
      <c r="CW42" s="12">
        <f>(Sell_Price-Std_Cost)*(1-$D42)*Lost_Sale_Fact*Avg_Dmd*365+NORMSINV($D42)*SQRT(Dmd_StdDev^2*Leadtime+LT_StdDev^2*Avg_Dmd^2)*Std_Cost*Inv_Cost+IF(365/CW$3+Safety_Stock/Avg_Dmd&gt;Plan_Shelf,(365/CW$3+Safety_Stock/Avg_Dmd-Plan_Shelf)*Avg_Dmd*Std_Cost*CW$3,0)+Avg_Dmd*365/CW$3/2*Std_Cost*Inv_Cost+CW$3*Setup</f>
        <v>32221.520885815211</v>
      </c>
      <c r="CX42" s="12">
        <f>(Sell_Price-Std_Cost)*(1-$D42)*Lost_Sale_Fact*Avg_Dmd*365+NORMSINV($D42)*SQRT(Dmd_StdDev^2*Leadtime+LT_StdDev^2*Avg_Dmd^2)*Std_Cost*Inv_Cost+IF(365/CX$3+Safety_Stock/Avg_Dmd&gt;Plan_Shelf,(365/CX$3+Safety_Stock/Avg_Dmd-Plan_Shelf)*Avg_Dmd*Std_Cost*CX$3,0)+Avg_Dmd*365/CX$3/2*Std_Cost*Inv_Cost+CX$3*Setup</f>
        <v>32350.018676684136</v>
      </c>
      <c r="CY42" s="12">
        <f>(Sell_Price-Std_Cost)*(1-$D42)*Lost_Sale_Fact*Avg_Dmd*365+NORMSINV($D42)*SQRT(Dmd_StdDev^2*Leadtime+LT_StdDev^2*Avg_Dmd^2)*Std_Cost*Inv_Cost+IF(365/CY$3+Safety_Stock/Avg_Dmd&gt;Plan_Shelf,(365/CY$3+Safety_Stock/Avg_Dmd-Plan_Shelf)*Avg_Dmd*Std_Cost*CY$3,0)+Avg_Dmd*365/CY$3/2*Std_Cost*Inv_Cost+CY$3*Setup</f>
        <v>32478.950855616313</v>
      </c>
      <c r="CZ42" s="12">
        <f>(Sell_Price-Std_Cost)*(1-$D42)*Lost_Sale_Fact*Avg_Dmd*365+NORMSINV($D42)*SQRT(Dmd_StdDev^2*Leadtime+LT_StdDev^2*Avg_Dmd^2)*Std_Cost*Inv_Cost+IF(365/CZ$3+Safety_Stock/Avg_Dmd&gt;Plan_Shelf,(365/CZ$3+Safety_Stock/Avg_Dmd-Plan_Shelf)*Avg_Dmd*Std_Cost*CZ$3,0)+Avg_Dmd*365/CZ$3/2*Std_Cost*Inv_Cost+CZ$3*Setup</f>
        <v>32608.30439096985</v>
      </c>
      <c r="DA42" s="28">
        <f t="shared" si="0"/>
        <v>26638.628715294173</v>
      </c>
      <c r="DB42" s="43">
        <f t="shared" si="1"/>
        <v>0.96099999999999997</v>
      </c>
    </row>
    <row r="43" spans="1:106" ht="14.1" customHeight="1" x14ac:dyDescent="0.25">
      <c r="A43" s="53"/>
      <c r="B43" s="52"/>
      <c r="C43" s="52"/>
      <c r="D43" s="9">
        <v>0.96</v>
      </c>
      <c r="E43" s="12">
        <f>(Sell_Price-Std_Cost)*(1-$D43)*Lost_Sale_Fact*Avg_Dmd*365+NORMSINV($D43)*SQRT(Dmd_StdDev^2*Leadtime+LT_StdDev^2*Avg_Dmd^2)*Std_Cost*Inv_Cost+IF(365/E$3+Safety_Stock/Avg_Dmd&gt;Plan_Shelf,(365/E$3+Safety_Stock/Avg_Dmd-Plan_Shelf)*Avg_Dmd*Std_Cost*E$3,0)+Avg_Dmd*365/E$3/2*Std_Cost*Inv_Cost+E$3*Setup</f>
        <v>1327017.2547239845</v>
      </c>
      <c r="F43" s="12">
        <f>(Sell_Price-Std_Cost)*(1-$D43)*Lost_Sale_Fact*Avg_Dmd*365+NORMSINV($D43)*SQRT(Dmd_StdDev^2*Leadtime+LT_StdDev^2*Avg_Dmd^2)*Std_Cost*Inv_Cost+IF(365/F$3+Safety_Stock/Avg_Dmd&gt;Plan_Shelf,(365/F$3+Safety_Stock/Avg_Dmd-Plan_Shelf)*Avg_Dmd*Std_Cost*F$3,0)+Avg_Dmd*365/F$3/2*Std_Cost*Inv_Cost+F$3*Setup</f>
        <v>1163863.4175579771</v>
      </c>
      <c r="G43" s="12">
        <f>(Sell_Price-Std_Cost)*(1-$D43)*Lost_Sale_Fact*Avg_Dmd*365+NORMSINV($D43)*SQRT(Dmd_StdDev^2*Leadtime+LT_StdDev^2*Avg_Dmd^2)*Std_Cost*Inv_Cost+IF(365/G$3+Safety_Stock/Avg_Dmd&gt;Plan_Shelf,(365/G$3+Safety_Stock/Avg_Dmd-Plan_Shelf)*Avg_Dmd*Std_Cost*G$3,0)+Avg_Dmd*365/G$3/2*Std_Cost*Inv_Cost+G$3*Setup</f>
        <v>1068842.9137253028</v>
      </c>
      <c r="H43" s="12">
        <f>(Sell_Price-Std_Cost)*(1-$D43)*Lost_Sale_Fact*Avg_Dmd*365+NORMSINV($D43)*SQRT(Dmd_StdDev^2*Leadtime+LT_StdDev^2*Avg_Dmd^2)*Std_Cost*Inv_Cost+IF(365/H$3+Safety_Stock/Avg_Dmd&gt;Plan_Shelf,(365/H$3+Safety_Stock/Avg_Dmd-Plan_Shelf)*Avg_Dmd*Std_Cost*H$3,0)+Avg_Dmd*365/H$3/2*Std_Cost*Inv_Cost+H$3*Setup</f>
        <v>990855.74322596204</v>
      </c>
      <c r="I43" s="12">
        <f>(Sell_Price-Std_Cost)*(1-$D43)*Lost_Sale_Fact*Avg_Dmd*365+NORMSINV($D43)*SQRT(Dmd_StdDev^2*Leadtime+LT_StdDev^2*Avg_Dmd^2)*Std_Cost*Inv_Cost+IF(365/I$3+Safety_Stock/Avg_Dmd&gt;Plan_Shelf,(365/I$3+Safety_Stock/Avg_Dmd-Plan_Shelf)*Avg_Dmd*Std_Cost*I$3,0)+Avg_Dmd*365/I$3/2*Std_Cost*Inv_Cost+I$3*Setup</f>
        <v>919681.90605995443</v>
      </c>
      <c r="J43" s="12">
        <f>(Sell_Price-Std_Cost)*(1-$D43)*Lost_Sale_Fact*Avg_Dmd*365+NORMSINV($D43)*SQRT(Dmd_StdDev^2*Leadtime+LT_StdDev^2*Avg_Dmd^2)*Std_Cost*Inv_Cost+IF(365/J$3+Safety_Stock/Avg_Dmd&gt;Plan_Shelf,(365/J$3+Safety_Stock/Avg_Dmd-Plan_Shelf)*Avg_Dmd*Std_Cost*J$3,0)+Avg_Dmd*365/J$3/2*Std_Cost*Inv_Cost+J$3*Setup</f>
        <v>851914.73556061345</v>
      </c>
      <c r="K43" s="12">
        <f>(Sell_Price-Std_Cost)*(1-$D43)*Lost_Sale_Fact*Avg_Dmd*365+NORMSINV($D43)*SQRT(Dmd_StdDev^2*Leadtime+LT_StdDev^2*Avg_Dmd^2)*Std_Cost*Inv_Cost+IF(365/K$3+Safety_Stock/Avg_Dmd&gt;Plan_Shelf,(365/K$3+Safety_Stock/Avg_Dmd-Plan_Shelf)*Avg_Dmd*Std_Cost*K$3,0)+Avg_Dmd*365/K$3/2*Std_Cost*Inv_Cost+K$3*Setup</f>
        <v>786094.23172793933</v>
      </c>
      <c r="L43" s="12">
        <f>(Sell_Price-Std_Cost)*(1-$D43)*Lost_Sale_Fact*Avg_Dmd*365+NORMSINV($D43)*SQRT(Dmd_StdDev^2*Leadtime+LT_StdDev^2*Avg_Dmd^2)*Std_Cost*Inv_Cost+IF(365/L$3+Safety_Stock/Avg_Dmd&gt;Plan_Shelf,(365/L$3+Safety_Stock/Avg_Dmd-Plan_Shelf)*Avg_Dmd*Std_Cost*L$3,0)+Avg_Dmd*365/L$3/2*Std_Cost*Inv_Cost+L$3*Setup</f>
        <v>721490.39456193172</v>
      </c>
      <c r="M43" s="12">
        <f>(Sell_Price-Std_Cost)*(1-$D43)*Lost_Sale_Fact*Avg_Dmd*365+NORMSINV($D43)*SQRT(Dmd_StdDev^2*Leadtime+LT_StdDev^2*Avg_Dmd^2)*Std_Cost*Inv_Cost+IF(365/M$3+Safety_Stock/Avg_Dmd&gt;Plan_Shelf,(365/M$3+Safety_Stock/Avg_Dmd-Plan_Shelf)*Avg_Dmd*Std_Cost*M$3,0)+Avg_Dmd*365/M$3/2*Std_Cost*Inv_Cost+M$3*Setup</f>
        <v>657697.66850703536</v>
      </c>
      <c r="N43" s="12">
        <f>(Sell_Price-Std_Cost)*(1-$D43)*Lost_Sale_Fact*Avg_Dmd*365+NORMSINV($D43)*SQRT(Dmd_StdDev^2*Leadtime+LT_StdDev^2*Avg_Dmd^2)*Std_Cost*Inv_Cost+IF(365/N$3+Safety_Stock/Avg_Dmd&gt;Plan_Shelf,(365/N$3+Safety_Stock/Avg_Dmd-Plan_Shelf)*Avg_Dmd*Std_Cost*N$3,0)+Avg_Dmd*365/N$3/2*Std_Cost*Inv_Cost+N$3*Setup</f>
        <v>594472.72022991662</v>
      </c>
      <c r="O43" s="12">
        <f>(Sell_Price-Std_Cost)*(1-$D43)*Lost_Sale_Fact*Avg_Dmd*365+NORMSINV($D43)*SQRT(Dmd_StdDev^2*Leadtime+LT_StdDev^2*Avg_Dmd^2)*Std_Cost*Inv_Cost+IF(365/O$3+Safety_Stock/Avg_Dmd&gt;Plan_Shelf,(365/O$3+Safety_Stock/Avg_Dmd-Plan_Shelf)*Avg_Dmd*Std_Cost*O$3,0)+Avg_Dmd*365/O$3/2*Std_Cost*Inv_Cost+O$3*Setup</f>
        <v>531660.70124572713</v>
      </c>
      <c r="P43" s="12">
        <f>(Sell_Price-Std_Cost)*(1-$D43)*Lost_Sale_Fact*Avg_Dmd*365+NORMSINV($D43)*SQRT(Dmd_StdDev^2*Leadtime+LT_StdDev^2*Avg_Dmd^2)*Std_Cost*Inv_Cost+IF(365/P$3+Safety_Stock/Avg_Dmd&gt;Plan_Shelf,(365/P$3+Safety_Stock/Avg_Dmd-Plan_Shelf)*Avg_Dmd*Std_Cost*P$3,0)+Avg_Dmd*365/P$3/2*Std_Cost*Inv_Cost+P$3*Setup</f>
        <v>469158.3792312349</v>
      </c>
      <c r="Q43" s="12">
        <f>(Sell_Price-Std_Cost)*(1-$D43)*Lost_Sale_Fact*Avg_Dmd*365+NORMSINV($D43)*SQRT(Dmd_StdDev^2*Leadtime+LT_StdDev^2*Avg_Dmd^2)*Std_Cost*Inv_Cost+IF(365/Q$3+Safety_Stock/Avg_Dmd&gt;Plan_Shelf,(365/Q$3+Safety_Stock/Avg_Dmd-Plan_Shelf)*Avg_Dmd*Std_Cost*Q$3,0)+Avg_Dmd*365/Q$3/2*Std_Cost*Inv_Cost+Q$3*Setup</f>
        <v>406894.28565497091</v>
      </c>
      <c r="R43" s="12">
        <f>(Sell_Price-Std_Cost)*(1-$D43)*Lost_Sale_Fact*Avg_Dmd*365+NORMSINV($D43)*SQRT(Dmd_StdDev^2*Leadtime+LT_StdDev^2*Avg_Dmd^2)*Std_Cost*Inv_Cost+IF(365/R$3+Safety_Stock/Avg_Dmd&gt;Plan_Shelf,(365/R$3+Safety_Stock/Avg_Dmd-Plan_Shelf)*Avg_Dmd*Std_Cost*R$3,0)+Avg_Dmd*365/R$3/2*Std_Cost*Inv_Cost+R$3*Setup</f>
        <v>344817.37156588648</v>
      </c>
      <c r="S43" s="12">
        <f>(Sell_Price-Std_Cost)*(1-$D43)*Lost_Sale_Fact*Avg_Dmd*365+NORMSINV($D43)*SQRT(Dmd_StdDev^2*Leadtime+LT_StdDev^2*Avg_Dmd^2)*Std_Cost*Inv_Cost+IF(365/S$3+Safety_Stock/Avg_Dmd&gt;Plan_Shelf,(365/S$3+Safety_Stock/Avg_Dmd-Plan_Shelf)*Avg_Dmd*Std_Cost*S$3,0)+Avg_Dmd*365/S$3/2*Std_Cost*Inv_Cost+S$3*Setup</f>
        <v>282890.2010665455</v>
      </c>
      <c r="T43" s="12">
        <f>(Sell_Price-Std_Cost)*(1-$D43)*Lost_Sale_Fact*Avg_Dmd*365+NORMSINV($D43)*SQRT(Dmd_StdDev^2*Leadtime+LT_StdDev^2*Avg_Dmd^2)*Std_Cost*Inv_Cost+IF(365/T$3+Safety_Stock/Avg_Dmd&gt;Plan_Shelf,(365/T$3+Safety_Stock/Avg_Dmd-Plan_Shelf)*Avg_Dmd*Std_Cost*T$3,0)+Avg_Dmd*365/T$3/2*Std_Cost*Inv_Cost+T$3*Setup</f>
        <v>221084.69723387118</v>
      </c>
      <c r="U43" s="12">
        <f>(Sell_Price-Std_Cost)*(1-$D43)*Lost_Sale_Fact*Avg_Dmd*365+NORMSINV($D43)*SQRT(Dmd_StdDev^2*Leadtime+LT_StdDev^2*Avg_Dmd^2)*Std_Cost*Inv_Cost+IF(365/U$3+Safety_Stock/Avg_Dmd&gt;Plan_Shelf,(365/U$3+Safety_Stock/Avg_Dmd-Plan_Shelf)*Avg_Dmd*Std_Cost*U$3,0)+Avg_Dmd*365/U$3/2*Std_Cost*Inv_Cost+U$3*Setup</f>
        <v>159379.38947962821</v>
      </c>
      <c r="V43" s="12">
        <f>(Sell_Price-Std_Cost)*(1-$D43)*Lost_Sale_Fact*Avg_Dmd*365+NORMSINV($D43)*SQRT(Dmd_StdDev^2*Leadtime+LT_StdDev^2*Avg_Dmd^2)*Std_Cost*Inv_Cost+IF(365/V$3+Safety_Stock/Avg_Dmd&gt;Plan_Shelf,(365/V$3+Safety_Stock/Avg_Dmd-Plan_Shelf)*Avg_Dmd*Std_Cost*V$3,0)+Avg_Dmd*365/V$3/2*Std_Cost*Inv_Cost+V$3*Setup</f>
        <v>97757.578457411641</v>
      </c>
      <c r="W43" s="12">
        <f>(Sell_Price-Std_Cost)*(1-$D43)*Lost_Sale_Fact*Avg_Dmd*365+NORMSINV($D43)*SQRT(Dmd_StdDev^2*Leadtime+LT_StdDev^2*Avg_Dmd^2)*Std_Cost*Inv_Cost+IF(365/W$3+Safety_Stock/Avg_Dmd&gt;Plan_Shelf,(365/W$3+Safety_Stock/Avg_Dmd-Plan_Shelf)*Avg_Dmd*Std_Cost*W$3,0)+Avg_Dmd*365/W$3/2*Std_Cost*Inv_Cost+W$3*Setup</f>
        <v>36206.080472690504</v>
      </c>
      <c r="X43" s="12">
        <f>(Sell_Price-Std_Cost)*(1-$D43)*Lost_Sale_Fact*Avg_Dmd*365+NORMSINV($D43)*SQRT(Dmd_StdDev^2*Leadtime+LT_StdDev^2*Avg_Dmd^2)*Std_Cost*Inv_Cost+IF(365/X$3+Safety_Stock/Avg_Dmd&gt;Plan_Shelf,(365/X$3+Safety_Stock/Avg_Dmd-Plan_Shelf)*Avg_Dmd*Std_Cost*X$3,0)+Avg_Dmd*365/X$3/2*Std_Cost*Inv_Cost+X$3*Setup</f>
        <v>28791.091889992211</v>
      </c>
      <c r="Y43" s="12">
        <f>(Sell_Price-Std_Cost)*(1-$D43)*Lost_Sale_Fact*Avg_Dmd*365+NORMSINV($D43)*SQRT(Dmd_StdDev^2*Leadtime+LT_StdDev^2*Avg_Dmd^2)*Std_Cost*Inv_Cost+IF(365/Y$3+Safety_Stock/Avg_Dmd&gt;Plan_Shelf,(365/Y$3+Safety_Stock/Avg_Dmd-Plan_Shelf)*Avg_Dmd*Std_Cost*Y$3,0)+Avg_Dmd*365/Y$3/2*Std_Cost*Inv_Cost+Y$3*Setup</f>
        <v>28454.425223325539</v>
      </c>
      <c r="Z43" s="12">
        <f>(Sell_Price-Std_Cost)*(1-$D43)*Lost_Sale_Fact*Avg_Dmd*365+NORMSINV($D43)*SQRT(Dmd_StdDev^2*Leadtime+LT_StdDev^2*Avg_Dmd^2)*Std_Cost*Inv_Cost+IF(365/Z$3+Safety_Stock/Avg_Dmd&gt;Plan_Shelf,(365/Z$3+Safety_Stock/Avg_Dmd-Plan_Shelf)*Avg_Dmd*Std_Cost*Z$3,0)+Avg_Dmd*365/Z$3/2*Std_Cost*Inv_Cost+Z$3*Setup</f>
        <v>28162.000980901299</v>
      </c>
      <c r="AA43" s="12">
        <f>(Sell_Price-Std_Cost)*(1-$D43)*Lost_Sale_Fact*Avg_Dmd*365+NORMSINV($D43)*SQRT(Dmd_StdDev^2*Leadtime+LT_StdDev^2*Avg_Dmd^2)*Std_Cost*Inv_Cost+IF(365/AA$3+Safety_Stock/Avg_Dmd&gt;Plan_Shelf,(365/AA$3+Safety_Stock/Avg_Dmd-Plan_Shelf)*Avg_Dmd*Std_Cost*AA$3,0)+Avg_Dmd*365/AA$3/2*Std_Cost*Inv_Cost+AA$3*Setup</f>
        <v>27908.048411731339</v>
      </c>
      <c r="AB43" s="12">
        <f>(Sell_Price-Std_Cost)*(1-$D43)*Lost_Sale_Fact*Avg_Dmd*365+NORMSINV($D43)*SQRT(Dmd_StdDev^2*Leadtime+LT_StdDev^2*Avg_Dmd^2)*Std_Cost*Inv_Cost+IF(365/AB$3+Safety_Stock/Avg_Dmd&gt;Plan_Shelf,(365/AB$3+Safety_Stock/Avg_Dmd-Plan_Shelf)*Avg_Dmd*Std_Cost*AB$3,0)+Avg_Dmd*365/AB$3/2*Std_Cost*Inv_Cost+AB$3*Setup</f>
        <v>27687.758556658875</v>
      </c>
      <c r="AC43" s="12">
        <f>(Sell_Price-Std_Cost)*(1-$D43)*Lost_Sale_Fact*Avg_Dmd*365+NORMSINV($D43)*SQRT(Dmd_StdDev^2*Leadtime+LT_StdDev^2*Avg_Dmd^2)*Std_Cost*Inv_Cost+IF(365/AC$3+Safety_Stock/Avg_Dmd&gt;Plan_Shelf,(365/AC$3+Safety_Stock/Avg_Dmd-Plan_Shelf)*Avg_Dmd*Std_Cost*AC$3,0)+Avg_Dmd*365/AC$3/2*Std_Cost*Inv_Cost+AC$3*Setup</f>
        <v>27497.091889992207</v>
      </c>
      <c r="AD43" s="12">
        <f>(Sell_Price-Std_Cost)*(1-$D43)*Lost_Sale_Fact*Avg_Dmd*365+NORMSINV($D43)*SQRT(Dmd_StdDev^2*Leadtime+LT_StdDev^2*Avg_Dmd^2)*Std_Cost*Inv_Cost+IF(365/AD$3+Safety_Stock/Avg_Dmd&gt;Plan_Shelf,(365/AD$3+Safety_Stock/Avg_Dmd-Plan_Shelf)*Avg_Dmd*Std_Cost*AD$3,0)+Avg_Dmd*365/AD$3/2*Std_Cost*Inv_Cost+AD$3*Setup</f>
        <v>27332.630351530672</v>
      </c>
      <c r="AE43" s="12">
        <f>(Sell_Price-Std_Cost)*(1-$D43)*Lost_Sale_Fact*Avg_Dmd*365+NORMSINV($D43)*SQRT(Dmd_StdDev^2*Leadtime+LT_StdDev^2*Avg_Dmd^2)*Std_Cost*Inv_Cost+IF(365/AE$3+Safety_Stock/Avg_Dmd&gt;Plan_Shelf,(365/AE$3+Safety_Stock/Avg_Dmd-Plan_Shelf)*Avg_Dmd*Std_Cost*AE$3,0)+Avg_Dmd*365/AE$3/2*Std_Cost*Inv_Cost+AE$3*Setup</f>
        <v>27191.462260362579</v>
      </c>
      <c r="AF43" s="12">
        <f>(Sell_Price-Std_Cost)*(1-$D43)*Lost_Sale_Fact*Avg_Dmd*365+NORMSINV($D43)*SQRT(Dmd_StdDev^2*Leadtime+LT_StdDev^2*Avg_Dmd^2)*Std_Cost*Inv_Cost+IF(365/AF$3+Safety_Stock/Avg_Dmd&gt;Plan_Shelf,(365/AF$3+Safety_Stock/Avg_Dmd-Plan_Shelf)*Avg_Dmd*Std_Cost*AF$3,0)+Avg_Dmd*365/AF$3/2*Std_Cost*Inv_Cost+AF$3*Setup</f>
        <v>27071.091889992211</v>
      </c>
      <c r="AG43" s="12">
        <f>(Sell_Price-Std_Cost)*(1-$D43)*Lost_Sale_Fact*Avg_Dmd*365+NORMSINV($D43)*SQRT(Dmd_StdDev^2*Leadtime+LT_StdDev^2*Avg_Dmd^2)*Std_Cost*Inv_Cost+IF(365/AG$3+Safety_Stock/Avg_Dmd&gt;Plan_Shelf,(365/AG$3+Safety_Stock/Avg_Dmd-Plan_Shelf)*Avg_Dmd*Std_Cost*AG$3,0)+Avg_Dmd*365/AG$3/2*Std_Cost*Inv_Cost+AG$3*Setup</f>
        <v>26969.367752061175</v>
      </c>
      <c r="AH43" s="12">
        <f>(Sell_Price-Std_Cost)*(1-$D43)*Lost_Sale_Fact*Avg_Dmd*365+NORMSINV($D43)*SQRT(Dmd_StdDev^2*Leadtime+LT_StdDev^2*Avg_Dmd^2)*Std_Cost*Inv_Cost+IF(365/AH$3+Safety_Stock/Avg_Dmd&gt;Plan_Shelf,(365/AH$3+Safety_Stock/Avg_Dmd-Plan_Shelf)*Avg_Dmd*Std_Cost*AH$3,0)+Avg_Dmd*365/AH$3/2*Std_Cost*Inv_Cost+AH$3*Setup</f>
        <v>26884.425223325543</v>
      </c>
      <c r="AI43" s="12">
        <f>(Sell_Price-Std_Cost)*(1-$D43)*Lost_Sale_Fact*Avg_Dmd*365+NORMSINV($D43)*SQRT(Dmd_StdDev^2*Leadtime+LT_StdDev^2*Avg_Dmd^2)*Std_Cost*Inv_Cost+IF(365/AI$3+Safety_Stock/Avg_Dmd&gt;Plan_Shelf,(365/AI$3+Safety_Stock/Avg_Dmd-Plan_Shelf)*Avg_Dmd*Std_Cost*AI$3,0)+Avg_Dmd*365/AI$3/2*Std_Cost*Inv_Cost+AI$3*Setup</f>
        <v>26814.640277088984</v>
      </c>
      <c r="AJ43" s="12">
        <f>(Sell_Price-Std_Cost)*(1-$D43)*Lost_Sale_Fact*Avg_Dmd*365+NORMSINV($D43)*SQRT(Dmd_StdDev^2*Leadtime+LT_StdDev^2*Avg_Dmd^2)*Std_Cost*Inv_Cost+IF(365/AJ$3+Safety_Stock/Avg_Dmd&gt;Plan_Shelf,(365/AJ$3+Safety_Stock/Avg_Dmd-Plan_Shelf)*Avg_Dmd*Std_Cost*AJ$3,0)+Avg_Dmd*365/AJ$3/2*Std_Cost*Inv_Cost+AJ$3*Setup</f>
        <v>26758.591889992211</v>
      </c>
      <c r="AK43" s="12">
        <f>(Sell_Price-Std_Cost)*(1-$D43)*Lost_Sale_Fact*Avg_Dmd*365+NORMSINV($D43)*SQRT(Dmd_StdDev^2*Leadtime+LT_StdDev^2*Avg_Dmd^2)*Std_Cost*Inv_Cost+IF(365/AK$3+Safety_Stock/Avg_Dmd&gt;Plan_Shelf,(365/AK$3+Safety_Stock/Avg_Dmd-Plan_Shelf)*Avg_Dmd*Std_Cost*AK$3,0)+Avg_Dmd*365/AK$3/2*Std_Cost*Inv_Cost+AK$3*Setup</f>
        <v>26715.031283931603</v>
      </c>
      <c r="AL43" s="12">
        <f>(Sell_Price-Std_Cost)*(1-$D43)*Lost_Sale_Fact*Avg_Dmd*365+NORMSINV($D43)*SQRT(Dmd_StdDev^2*Leadtime+LT_StdDev^2*Avg_Dmd^2)*Std_Cost*Inv_Cost+IF(365/AL$3+Safety_Stock/Avg_Dmd&gt;Plan_Shelf,(365/AL$3+Safety_Stock/Avg_Dmd-Plan_Shelf)*Avg_Dmd*Std_Cost*AL$3,0)+Avg_Dmd*365/AL$3/2*Std_Cost*Inv_Cost+AL$3*Setup</f>
        <v>26682.85659587456</v>
      </c>
      <c r="AM43" s="12">
        <f>(Sell_Price-Std_Cost)*(1-$D43)*Lost_Sale_Fact*Avg_Dmd*365+NORMSINV($D43)*SQRT(Dmd_StdDev^2*Leadtime+LT_StdDev^2*Avg_Dmd^2)*Std_Cost*Inv_Cost+IF(365/AM$3+Safety_Stock/Avg_Dmd&gt;Plan_Shelf,(365/AM$3+Safety_Stock/Avg_Dmd-Plan_Shelf)*Avg_Dmd*Std_Cost*AM$3,0)+Avg_Dmd*365/AM$3/2*Std_Cost*Inv_Cost+AM$3*Setup</f>
        <v>26661.091889992211</v>
      </c>
      <c r="AN43" s="12">
        <f>(Sell_Price-Std_Cost)*(1-$D43)*Lost_Sale_Fact*Avg_Dmd*365+NORMSINV($D43)*SQRT(Dmd_StdDev^2*Leadtime+LT_StdDev^2*Avg_Dmd^2)*Std_Cost*Inv_Cost+IF(365/AN$3+Safety_Stock/Avg_Dmd&gt;Plan_Shelf,(365/AN$3+Safety_Stock/Avg_Dmd-Plan_Shelf)*Avg_Dmd*Std_Cost*AN$3,0)+Avg_Dmd*365/AN$3/2*Std_Cost*Inv_Cost+AN$3*Setup</f>
        <v>26648.869667769985</v>
      </c>
      <c r="AO43" s="12">
        <f>(Sell_Price-Std_Cost)*(1-$D43)*Lost_Sale_Fact*Avg_Dmd*365+NORMSINV($D43)*SQRT(Dmd_StdDev^2*Leadtime+LT_StdDev^2*Avg_Dmd^2)*Std_Cost*Inv_Cost+IF(365/AO$3+Safety_Stock/Avg_Dmd&gt;Plan_Shelf,(365/AO$3+Safety_Stock/Avg_Dmd-Plan_Shelf)*Avg_Dmd*Std_Cost*AO$3,0)+Avg_Dmd*365/AO$3/2*Std_Cost*Inv_Cost+AO$3*Setup</f>
        <v>26645.416214316534</v>
      </c>
      <c r="AP43" s="12">
        <f>(Sell_Price-Std_Cost)*(1-$D43)*Lost_Sale_Fact*Avg_Dmd*365+NORMSINV($D43)*SQRT(Dmd_StdDev^2*Leadtime+LT_StdDev^2*Avg_Dmd^2)*Std_Cost*Inv_Cost+IF(365/AP$3+Safety_Stock/Avg_Dmd&gt;Plan_Shelf,(365/AP$3+Safety_Stock/Avg_Dmd-Plan_Shelf)*Avg_Dmd*Std_Cost*AP$3,0)+Avg_Dmd*365/AP$3/2*Std_Cost*Inv_Cost+AP$3*Setup</f>
        <v>26650.039258413261</v>
      </c>
      <c r="AQ43" s="12">
        <f>(Sell_Price-Std_Cost)*(1-$D43)*Lost_Sale_Fact*Avg_Dmd*365+NORMSINV($D43)*SQRT(Dmd_StdDev^2*Leadtime+LT_StdDev^2*Avg_Dmd^2)*Std_Cost*Inv_Cost+IF(365/AQ$3+Safety_Stock/Avg_Dmd&gt;Plan_Shelf,(365/AQ$3+Safety_Stock/Avg_Dmd-Plan_Shelf)*Avg_Dmd*Std_Cost*AQ$3,0)+Avg_Dmd*365/AQ$3/2*Std_Cost*Inv_Cost+AQ$3*Setup</f>
        <v>26662.117531017851</v>
      </c>
      <c r="AR43" s="12">
        <f>(Sell_Price-Std_Cost)*(1-$D43)*Lost_Sale_Fact*Avg_Dmd*365+NORMSINV($D43)*SQRT(Dmd_StdDev^2*Leadtime+LT_StdDev^2*Avg_Dmd^2)*Std_Cost*Inv_Cost+IF(365/AR$3+Safety_Stock/Avg_Dmd&gt;Plan_Shelf,(365/AR$3+Safety_Stock/Avg_Dmd-Plan_Shelf)*Avg_Dmd*Std_Cost*AR$3,0)+Avg_Dmd*365/AR$3/2*Std_Cost*Inv_Cost+AR$3*Setup</f>
        <v>26681.091889992211</v>
      </c>
      <c r="AS43" s="12">
        <f>(Sell_Price-Std_Cost)*(1-$D43)*Lost_Sale_Fact*Avg_Dmd*365+NORMSINV($D43)*SQRT(Dmd_StdDev^2*Leadtime+LT_StdDev^2*Avg_Dmd^2)*Std_Cost*Inv_Cost+IF(365/AS$3+Safety_Stock/Avg_Dmd&gt;Plan_Shelf,(365/AS$3+Safety_Stock/Avg_Dmd-Plan_Shelf)*Avg_Dmd*Std_Cost*AS$3,0)+Avg_Dmd*365/AS$3/2*Std_Cost*Inv_Cost+AS$3*Setup</f>
        <v>26706.457743650746</v>
      </c>
      <c r="AT43" s="12">
        <f>(Sell_Price-Std_Cost)*(1-$D43)*Lost_Sale_Fact*Avg_Dmd*365+NORMSINV($D43)*SQRT(Dmd_StdDev^2*Leadtime+LT_StdDev^2*Avg_Dmd^2)*Std_Cost*Inv_Cost+IF(365/AT$3+Safety_Stock/Avg_Dmd&gt;Plan_Shelf,(365/AT$3+Safety_Stock/Avg_Dmd-Plan_Shelf)*Avg_Dmd*Std_Cost*AT$3,0)+Avg_Dmd*365/AT$3/2*Std_Cost*Inv_Cost+AT$3*Setup</f>
        <v>26737.758556658875</v>
      </c>
      <c r="AU43" s="12">
        <f>(Sell_Price-Std_Cost)*(1-$D43)*Lost_Sale_Fact*Avg_Dmd*365+NORMSINV($D43)*SQRT(Dmd_StdDev^2*Leadtime+LT_StdDev^2*Avg_Dmd^2)*Std_Cost*Inv_Cost+IF(365/AU$3+Safety_Stock/Avg_Dmd&gt;Plan_Shelf,(365/AU$3+Safety_Stock/Avg_Dmd-Plan_Shelf)*Avg_Dmd*Std_Cost*AU$3,0)+Avg_Dmd*365/AU$3/2*Std_Cost*Inv_Cost+AU$3*Setup</f>
        <v>26774.580262085234</v>
      </c>
      <c r="AV43" s="12">
        <f>(Sell_Price-Std_Cost)*(1-$D43)*Lost_Sale_Fact*Avg_Dmd*365+NORMSINV($D43)*SQRT(Dmd_StdDev^2*Leadtime+LT_StdDev^2*Avg_Dmd^2)*Std_Cost*Inv_Cost+IF(365/AV$3+Safety_Stock/Avg_Dmd&gt;Plan_Shelf,(365/AV$3+Safety_Stock/Avg_Dmd-Plan_Shelf)*Avg_Dmd*Std_Cost*AV$3,0)+Avg_Dmd*365/AV$3/2*Std_Cost*Inv_Cost+AV$3*Setup</f>
        <v>26816.546435446755</v>
      </c>
      <c r="AW43" s="12">
        <f>(Sell_Price-Std_Cost)*(1-$D43)*Lost_Sale_Fact*Avg_Dmd*365+NORMSINV($D43)*SQRT(Dmd_StdDev^2*Leadtime+LT_StdDev^2*Avg_Dmd^2)*Std_Cost*Inv_Cost+IF(365/AW$3+Safety_Stock/Avg_Dmd&gt;Plan_Shelf,(365/AW$3+Safety_Stock/Avg_Dmd-Plan_Shelf)*Avg_Dmd*Std_Cost*AW$3,0)+Avg_Dmd*365/AW$3/2*Std_Cost*Inv_Cost+AW$3*Setup</f>
        <v>26863.31411221443</v>
      </c>
      <c r="AX43" s="12">
        <f>(Sell_Price-Std_Cost)*(1-$D43)*Lost_Sale_Fact*Avg_Dmd*365+NORMSINV($D43)*SQRT(Dmd_StdDev^2*Leadtime+LT_StdDev^2*Avg_Dmd^2)*Std_Cost*Inv_Cost+IF(365/AX$3+Safety_Stock/Avg_Dmd&gt;Plan_Shelf,(365/AX$3+Safety_Stock/Avg_Dmd-Plan_Shelf)*Avg_Dmd*Std_Cost*AX$3,0)+Avg_Dmd*365/AX$3/2*Std_Cost*Inv_Cost+AX$3*Setup</f>
        <v>26914.570150861775</v>
      </c>
      <c r="AY43" s="12">
        <f>(Sell_Price-Std_Cost)*(1-$D43)*Lost_Sale_Fact*Avg_Dmd*365+NORMSINV($D43)*SQRT(Dmd_StdDev^2*Leadtime+LT_StdDev^2*Avg_Dmd^2)*Std_Cost*Inv_Cost+IF(365/AY$3+Safety_Stock/Avg_Dmd&gt;Plan_Shelf,(365/AY$3+Safety_Stock/Avg_Dmd-Plan_Shelf)*Avg_Dmd*Std_Cost*AY$3,0)+Avg_Dmd*365/AY$3/2*Std_Cost*Inv_Cost+AY$3*Setup</f>
        <v>26970.028060204975</v>
      </c>
      <c r="AZ43" s="12">
        <f>(Sell_Price-Std_Cost)*(1-$D43)*Lost_Sale_Fact*Avg_Dmd*365+NORMSINV($D43)*SQRT(Dmd_StdDev^2*Leadtime+LT_StdDev^2*Avg_Dmd^2)*Std_Cost*Inv_Cost+IF(365/AZ$3+Safety_Stock/Avg_Dmd&gt;Plan_Shelf,(365/AZ$3+Safety_Stock/Avg_Dmd-Plan_Shelf)*Avg_Dmd*Std_Cost*AZ$3,0)+Avg_Dmd*365/AZ$3/2*Std_Cost*Inv_Cost+AZ$3*Setup</f>
        <v>27029.425223325543</v>
      </c>
      <c r="BA43" s="12">
        <f>(Sell_Price-Std_Cost)*(1-$D43)*Lost_Sale_Fact*Avg_Dmd*365+NORMSINV($D43)*SQRT(Dmd_StdDev^2*Leadtime+LT_StdDev^2*Avg_Dmd^2)*Std_Cost*Inv_Cost+IF(365/BA$3+Safety_Stock/Avg_Dmd&gt;Plan_Shelf,(365/BA$3+Safety_Stock/Avg_Dmd-Plan_Shelf)*Avg_Dmd*Std_Cost*BA$3,0)+Avg_Dmd*365/BA$3/2*Std_Cost*Inv_Cost+BA$3*Setup</f>
        <v>27092.52046142078</v>
      </c>
      <c r="BB43" s="12">
        <f>(Sell_Price-Std_Cost)*(1-$D43)*Lost_Sale_Fact*Avg_Dmd*365+NORMSINV($D43)*SQRT(Dmd_StdDev^2*Leadtime+LT_StdDev^2*Avg_Dmd^2)*Std_Cost*Inv_Cost+IF(365/BB$3+Safety_Stock/Avg_Dmd&gt;Plan_Shelf,(365/BB$3+Safety_Stock/Avg_Dmd-Plan_Shelf)*Avg_Dmd*Std_Cost*BB$3,0)+Avg_Dmd*365/BB$3/2*Std_Cost*Inv_Cost+BB$3*Setup</f>
        <v>27159.091889992207</v>
      </c>
      <c r="BC43" s="12">
        <f>(Sell_Price-Std_Cost)*(1-$D43)*Lost_Sale_Fact*Avg_Dmd*365+NORMSINV($D43)*SQRT(Dmd_StdDev^2*Leadtime+LT_StdDev^2*Avg_Dmd^2)*Std_Cost*Inv_Cost+IF(365/BC$3+Safety_Stock/Avg_Dmd&gt;Plan_Shelf,(365/BC$3+Safety_Stock/Avg_Dmd-Plan_Shelf)*Avg_Dmd*Std_Cost*BC$3,0)+Avg_Dmd*365/BC$3/2*Std_Cost*Inv_Cost+BC$3*Setup</f>
        <v>27228.935027247109</v>
      </c>
      <c r="BD43" s="12">
        <f>(Sell_Price-Std_Cost)*(1-$D43)*Lost_Sale_Fact*Avg_Dmd*365+NORMSINV($D43)*SQRT(Dmd_StdDev^2*Leadtime+LT_StdDev^2*Avg_Dmd^2)*Std_Cost*Inv_Cost+IF(365/BD$3+Safety_Stock/Avg_Dmd&gt;Plan_Shelf,(365/BD$3+Safety_Stock/Avg_Dmd-Plan_Shelf)*Avg_Dmd*Std_Cost*BD$3,0)+Avg_Dmd*365/BD$3/2*Std_Cost*Inv_Cost+BD$3*Setup</f>
        <v>27301.861120761438</v>
      </c>
      <c r="BE43" s="12">
        <f>(Sell_Price-Std_Cost)*(1-$D43)*Lost_Sale_Fact*Avg_Dmd*365+NORMSINV($D43)*SQRT(Dmd_StdDev^2*Leadtime+LT_StdDev^2*Avg_Dmd^2)*Std_Cost*Inv_Cost+IF(365/BE$3+Safety_Stock/Avg_Dmd&gt;Plan_Shelf,(365/BE$3+Safety_Stock/Avg_Dmd-Plan_Shelf)*Avg_Dmd*Std_Cost*BE$3,0)+Avg_Dmd*365/BE$3/2*Std_Cost*Inv_Cost+BE$3*Setup</f>
        <v>27377.695663577113</v>
      </c>
      <c r="BF43" s="12">
        <f>(Sell_Price-Std_Cost)*(1-$D43)*Lost_Sale_Fact*Avg_Dmd*365+NORMSINV($D43)*SQRT(Dmd_StdDev^2*Leadtime+LT_StdDev^2*Avg_Dmd^2)*Std_Cost*Inv_Cost+IF(365/BF$3+Safety_Stock/Avg_Dmd&gt;Plan_Shelf,(365/BF$3+Safety_Stock/Avg_Dmd-Plan_Shelf)*Avg_Dmd*Std_Cost*BF$3,0)+Avg_Dmd*365/BF$3/2*Std_Cost*Inv_Cost+BF$3*Setup</f>
        <v>27456.277075177393</v>
      </c>
      <c r="BG43" s="12">
        <f>(Sell_Price-Std_Cost)*(1-$D43)*Lost_Sale_Fact*Avg_Dmd*365+NORMSINV($D43)*SQRT(Dmd_StdDev^2*Leadtime+LT_StdDev^2*Avg_Dmd^2)*Std_Cost*Inv_Cost+IF(365/BG$3+Safety_Stock/Avg_Dmd&gt;Plan_Shelf,(365/BG$3+Safety_Stock/Avg_Dmd-Plan_Shelf)*Avg_Dmd*Std_Cost*BG$3,0)+Avg_Dmd*365/BG$3/2*Std_Cost*Inv_Cost+BG$3*Setup</f>
        <v>27537.455526355843</v>
      </c>
      <c r="BH43" s="12">
        <f>(Sell_Price-Std_Cost)*(1-$D43)*Lost_Sale_Fact*Avg_Dmd*365+NORMSINV($D43)*SQRT(Dmd_StdDev^2*Leadtime+LT_StdDev^2*Avg_Dmd^2)*Std_Cost*Inv_Cost+IF(365/BH$3+Safety_Stock/Avg_Dmd&gt;Plan_Shelf,(365/BH$3+Safety_Stock/Avg_Dmd-Plan_Shelf)*Avg_Dmd*Std_Cost*BH$3,0)+Avg_Dmd*365/BH$3/2*Std_Cost*Inv_Cost+BH$3*Setup</f>
        <v>27621.091889992211</v>
      </c>
      <c r="BI43" s="12">
        <f>(Sell_Price-Std_Cost)*(1-$D43)*Lost_Sale_Fact*Avg_Dmd*365+NORMSINV($D43)*SQRT(Dmd_StdDev^2*Leadtime+LT_StdDev^2*Avg_Dmd^2)*Std_Cost*Inv_Cost+IF(365/BI$3+Safety_Stock/Avg_Dmd&gt;Plan_Shelf,(365/BI$3+Safety_Stock/Avg_Dmd-Plan_Shelf)*Avg_Dmd*Std_Cost*BI$3,0)+Avg_Dmd*365/BI$3/2*Std_Cost*Inv_Cost+BI$3*Setup</f>
        <v>27707.056802272909</v>
      </c>
      <c r="BJ43" s="12">
        <f>(Sell_Price-Std_Cost)*(1-$D43)*Lost_Sale_Fact*Avg_Dmd*365+NORMSINV($D43)*SQRT(Dmd_StdDev^2*Leadtime+LT_StdDev^2*Avg_Dmd^2)*Std_Cost*Inv_Cost+IF(365/BJ$3+Safety_Stock/Avg_Dmd&gt;Plan_Shelf,(365/BJ$3+Safety_Stock/Avg_Dmd-Plan_Shelf)*Avg_Dmd*Std_Cost*BJ$3,0)+Avg_Dmd*365/BJ$3/2*Std_Cost*Inv_Cost+BJ$3*Setup</f>
        <v>27795.229821026693</v>
      </c>
      <c r="BK43" s="12">
        <f>(Sell_Price-Std_Cost)*(1-$D43)*Lost_Sale_Fact*Avg_Dmd*365+NORMSINV($D43)*SQRT(Dmd_StdDev^2*Leadtime+LT_StdDev^2*Avg_Dmd^2)*Std_Cost*Inv_Cost+IF(365/BK$3+Safety_Stock/Avg_Dmd&gt;Plan_Shelf,(365/BK$3+Safety_Stock/Avg_Dmd-Plan_Shelf)*Avg_Dmd*Std_Cost*BK$3,0)+Avg_Dmd*365/BK$3/2*Std_Cost*Inv_Cost+BK$3*Setup</f>
        <v>27885.498669653225</v>
      </c>
      <c r="BL43" s="12">
        <f>(Sell_Price-Std_Cost)*(1-$D43)*Lost_Sale_Fact*Avg_Dmd*365+NORMSINV($D43)*SQRT(Dmd_StdDev^2*Leadtime+LT_StdDev^2*Avg_Dmd^2)*Std_Cost*Inv_Cost+IF(365/BL$3+Safety_Stock/Avg_Dmd&gt;Plan_Shelf,(365/BL$3+Safety_Stock/Avg_Dmd-Plan_Shelf)*Avg_Dmd*Std_Cost*BL$3,0)+Avg_Dmd*365/BL$3/2*Std_Cost*Inv_Cost+BL$3*Setup</f>
        <v>27977.758556658875</v>
      </c>
      <c r="BM43" s="12">
        <f>(Sell_Price-Std_Cost)*(1-$D43)*Lost_Sale_Fact*Avg_Dmd*365+NORMSINV($D43)*SQRT(Dmd_StdDev^2*Leadtime+LT_StdDev^2*Avg_Dmd^2)*Std_Cost*Inv_Cost+IF(365/BM$3+Safety_Stock/Avg_Dmd&gt;Plan_Shelf,(365/BM$3+Safety_Stock/Avg_Dmd-Plan_Shelf)*Avg_Dmd*Std_Cost*BM$3,0)+Avg_Dmd*365/BM$3/2*Std_Cost*Inv_Cost+BM$3*Setup</f>
        <v>28071.911562123358</v>
      </c>
      <c r="BN43" s="12">
        <f>(Sell_Price-Std_Cost)*(1-$D43)*Lost_Sale_Fact*Avg_Dmd*365+NORMSINV($D43)*SQRT(Dmd_StdDev^2*Leadtime+LT_StdDev^2*Avg_Dmd^2)*Std_Cost*Inv_Cost+IF(365/BN$3+Safety_Stock/Avg_Dmd&gt;Plan_Shelf,(365/BN$3+Safety_Stock/Avg_Dmd-Plan_Shelf)*Avg_Dmd*Std_Cost*BN$3,0)+Avg_Dmd*365/BN$3/2*Std_Cost*Inv_Cost+BN$3*Setup</f>
        <v>28167.866083540597</v>
      </c>
      <c r="BO43" s="12">
        <f>(Sell_Price-Std_Cost)*(1-$D43)*Lost_Sale_Fact*Avg_Dmd*365+NORMSINV($D43)*SQRT(Dmd_StdDev^2*Leadtime+LT_StdDev^2*Avg_Dmd^2)*Std_Cost*Inv_Cost+IF(365/BO$3+Safety_Stock/Avg_Dmd&gt;Plan_Shelf,(365/BO$3+Safety_Stock/Avg_Dmd-Plan_Shelf)*Avg_Dmd*Std_Cost*BO$3,0)+Avg_Dmd*365/BO$3/2*Std_Cost*Inv_Cost+BO$3*Setup</f>
        <v>28265.536334436652</v>
      </c>
      <c r="BP43" s="12">
        <f>(Sell_Price-Std_Cost)*(1-$D43)*Lost_Sale_Fact*Avg_Dmd*365+NORMSINV($D43)*SQRT(Dmd_StdDev^2*Leadtime+LT_StdDev^2*Avg_Dmd^2)*Std_Cost*Inv_Cost+IF(365/BP$3+Safety_Stock/Avg_Dmd&gt;Plan_Shelf,(365/BP$3+Safety_Stock/Avg_Dmd-Plan_Shelf)*Avg_Dmd*Std_Cost*BP$3,0)+Avg_Dmd*365/BP$3/2*Std_Cost*Inv_Cost+BP$3*Setup</f>
        <v>28364.841889992211</v>
      </c>
      <c r="BQ43" s="12">
        <f>(Sell_Price-Std_Cost)*(1-$D43)*Lost_Sale_Fact*Avg_Dmd*365+NORMSINV($D43)*SQRT(Dmd_StdDev^2*Leadtime+LT_StdDev^2*Avg_Dmd^2)*Std_Cost*Inv_Cost+IF(365/BQ$3+Safety_Stock/Avg_Dmd&gt;Plan_Shelf,(365/BQ$3+Safety_Stock/Avg_Dmd-Plan_Shelf)*Avg_Dmd*Std_Cost*BQ$3,0)+Avg_Dmd*365/BQ$3/2*Std_Cost*Inv_Cost+BQ$3*Setup</f>
        <v>28465.707274607594</v>
      </c>
      <c r="BR43" s="12">
        <f>(Sell_Price-Std_Cost)*(1-$D43)*Lost_Sale_Fact*Avg_Dmd*365+NORMSINV($D43)*SQRT(Dmd_StdDev^2*Leadtime+LT_StdDev^2*Avg_Dmd^2)*Std_Cost*Inv_Cost+IF(365/BR$3+Safety_Stock/Avg_Dmd&gt;Plan_Shelf,(365/BR$3+Safety_Stock/Avg_Dmd-Plan_Shelf)*Avg_Dmd*Std_Cost*BR$3,0)+Avg_Dmd*365/BR$3/2*Std_Cost*Inv_Cost+BR$3*Setup</f>
        <v>28568.061586961907</v>
      </c>
      <c r="BS43" s="12">
        <f>(Sell_Price-Std_Cost)*(1-$D43)*Lost_Sale_Fact*Avg_Dmd*365+NORMSINV($D43)*SQRT(Dmd_StdDev^2*Leadtime+LT_StdDev^2*Avg_Dmd^2)*Std_Cost*Inv_Cost+IF(365/BS$3+Safety_Stock/Avg_Dmd&gt;Plan_Shelf,(365/BS$3+Safety_Stock/Avg_Dmd-Plan_Shelf)*Avg_Dmd*Std_Cost*BS$3,0)+Avg_Dmd*365/BS$3/2*Std_Cost*Inv_Cost+BS$3*Setup</f>
        <v>28671.838158648927</v>
      </c>
      <c r="BT43" s="12">
        <f>(Sell_Price-Std_Cost)*(1-$D43)*Lost_Sale_Fact*Avg_Dmd*365+NORMSINV($D43)*SQRT(Dmd_StdDev^2*Leadtime+LT_StdDev^2*Avg_Dmd^2)*Std_Cost*Inv_Cost+IF(365/BT$3+Safety_Stock/Avg_Dmd&gt;Plan_Shelf,(365/BT$3+Safety_Stock/Avg_Dmd-Plan_Shelf)*Avg_Dmd*Std_Cost*BT$3,0)+Avg_Dmd*365/BT$3/2*Std_Cost*Inv_Cost+BT$3*Setup</f>
        <v>28776.974242933386</v>
      </c>
      <c r="BU43" s="12">
        <f>(Sell_Price-Std_Cost)*(1-$D43)*Lost_Sale_Fact*Avg_Dmd*365+NORMSINV($D43)*SQRT(Dmd_StdDev^2*Leadtime+LT_StdDev^2*Avg_Dmd^2)*Std_Cost*Inv_Cost+IF(365/BU$3+Safety_Stock/Avg_Dmd&gt;Plan_Shelf,(365/BU$3+Safety_Stock/Avg_Dmd-Plan_Shelf)*Avg_Dmd*Std_Cost*BU$3,0)+Avg_Dmd*365/BU$3/2*Std_Cost*Inv_Cost+BU$3*Setup</f>
        <v>28883.410730571919</v>
      </c>
      <c r="BV43" s="12">
        <f>(Sell_Price-Std_Cost)*(1-$D43)*Lost_Sale_Fact*Avg_Dmd*365+NORMSINV($D43)*SQRT(Dmd_StdDev^2*Leadtime+LT_StdDev^2*Avg_Dmd^2)*Std_Cost*Inv_Cost+IF(365/BV$3+Safety_Stock/Avg_Dmd&gt;Plan_Shelf,(365/BV$3+Safety_Stock/Avg_Dmd-Plan_Shelf)*Avg_Dmd*Std_Cost*BV$3,0)+Avg_Dmd*365/BV$3/2*Std_Cost*Inv_Cost+BV$3*Setup</f>
        <v>28991.091889992211</v>
      </c>
      <c r="BW43" s="12">
        <f>(Sell_Price-Std_Cost)*(1-$D43)*Lost_Sale_Fact*Avg_Dmd*365+NORMSINV($D43)*SQRT(Dmd_StdDev^2*Leadtime+LT_StdDev^2*Avg_Dmd^2)*Std_Cost*Inv_Cost+IF(365/BW$3+Safety_Stock/Avg_Dmd&gt;Plan_Shelf,(365/BW$3+Safety_Stock/Avg_Dmd-Plan_Shelf)*Avg_Dmd*Std_Cost*BW$3,0)+Avg_Dmd*365/BW$3/2*Std_Cost*Inv_Cost+BW$3*Setup</f>
        <v>29099.965129428827</v>
      </c>
      <c r="BX43" s="12">
        <f>(Sell_Price-Std_Cost)*(1-$D43)*Lost_Sale_Fact*Avg_Dmd*365+NORMSINV($D43)*SQRT(Dmd_StdDev^2*Leadtime+LT_StdDev^2*Avg_Dmd^2)*Std_Cost*Inv_Cost+IF(365/BX$3+Safety_Stock/Avg_Dmd&gt;Plan_Shelf,(365/BX$3+Safety_Stock/Avg_Dmd-Plan_Shelf)*Avg_Dmd*Std_Cost*BX$3,0)+Avg_Dmd*365/BX$3/2*Std_Cost*Inv_Cost+BX$3*Setup</f>
        <v>29209.980778881098</v>
      </c>
      <c r="BY43" s="12">
        <f>(Sell_Price-Std_Cost)*(1-$D43)*Lost_Sale_Fact*Avg_Dmd*365+NORMSINV($D43)*SQRT(Dmd_StdDev^2*Leadtime+LT_StdDev^2*Avg_Dmd^2)*Std_Cost*Inv_Cost+IF(365/BY$3+Safety_Stock/Avg_Dmd&gt;Plan_Shelf,(365/BY$3+Safety_Stock/Avg_Dmd-Plan_Shelf)*Avg_Dmd*Std_Cost*BY$3,0)+Avg_Dmd*365/BY$3/2*Std_Cost*Inv_Cost+BY$3*Setup</f>
        <v>29321.091889992211</v>
      </c>
      <c r="BZ43" s="12">
        <f>(Sell_Price-Std_Cost)*(1-$D43)*Lost_Sale_Fact*Avg_Dmd*365+NORMSINV($D43)*SQRT(Dmd_StdDev^2*Leadtime+LT_StdDev^2*Avg_Dmd^2)*Std_Cost*Inv_Cost+IF(365/BZ$3+Safety_Stock/Avg_Dmd&gt;Plan_Shelf,(365/BZ$3+Safety_Stock/Avg_Dmd-Plan_Shelf)*Avg_Dmd*Std_Cost*BZ$3,0)+Avg_Dmd*365/BZ$3/2*Std_Cost*Inv_Cost+BZ$3*Setup</f>
        <v>29433.254052154371</v>
      </c>
      <c r="CA43" s="12">
        <f>(Sell_Price-Std_Cost)*(1-$D43)*Lost_Sale_Fact*Avg_Dmd*365+NORMSINV($D43)*SQRT(Dmd_StdDev^2*Leadtime+LT_StdDev^2*Avg_Dmd^2)*Std_Cost*Inv_Cost+IF(365/CA$3+Safety_Stock/Avg_Dmd&gt;Plan_Shelf,(365/CA$3+Safety_Stock/Avg_Dmd-Plan_Shelf)*Avg_Dmd*Std_Cost*CA$3,0)+Avg_Dmd*365/CA$3/2*Std_Cost*Inv_Cost+CA$3*Setup</f>
        <v>29546.425223325543</v>
      </c>
      <c r="CB43" s="12">
        <f>(Sell_Price-Std_Cost)*(1-$D43)*Lost_Sale_Fact*Avg_Dmd*365+NORMSINV($D43)*SQRT(Dmd_StdDev^2*Leadtime+LT_StdDev^2*Avg_Dmd^2)*Std_Cost*Inv_Cost+IF(365/CB$3+Safety_Stock/Avg_Dmd&gt;Plan_Shelf,(365/CB$3+Safety_Stock/Avg_Dmd-Plan_Shelf)*Avg_Dmd*Std_Cost*CB$3,0)+Avg_Dmd*365/CB$3/2*Std_Cost*Inv_Cost+CB$3*Setup</f>
        <v>29660.565574202734</v>
      </c>
      <c r="CC43" s="12">
        <f>(Sell_Price-Std_Cost)*(1-$D43)*Lost_Sale_Fact*Avg_Dmd*365+NORMSINV($D43)*SQRT(Dmd_StdDev^2*Leadtime+LT_StdDev^2*Avg_Dmd^2)*Std_Cost*Inv_Cost+IF(365/CC$3+Safety_Stock/Avg_Dmd&gt;Plan_Shelf,(365/CC$3+Safety_Stock/Avg_Dmd-Plan_Shelf)*Avg_Dmd*Std_Cost*CC$3,0)+Avg_Dmd*365/CC$3/2*Std_Cost*Inv_Cost+CC$3*Setup</f>
        <v>29775.637344537663</v>
      </c>
      <c r="CD43" s="12">
        <f>(Sell_Price-Std_Cost)*(1-$D43)*Lost_Sale_Fact*Avg_Dmd*365+NORMSINV($D43)*SQRT(Dmd_StdDev^2*Leadtime+LT_StdDev^2*Avg_Dmd^2)*Std_Cost*Inv_Cost+IF(365/CD$3+Safety_Stock/Avg_Dmd&gt;Plan_Shelf,(365/CD$3+Safety_Stock/Avg_Dmd-Plan_Shelf)*Avg_Dmd*Std_Cost*CD$3,0)+Avg_Dmd*365/CD$3/2*Std_Cost*Inv_Cost+CD$3*Setup</f>
        <v>29891.604710505031</v>
      </c>
      <c r="CE43" s="12">
        <f>(Sell_Price-Std_Cost)*(1-$D43)*Lost_Sale_Fact*Avg_Dmd*365+NORMSINV($D43)*SQRT(Dmd_StdDev^2*Leadtime+LT_StdDev^2*Avg_Dmd^2)*Std_Cost*Inv_Cost+IF(365/CE$3+Safety_Stock/Avg_Dmd&gt;Plan_Shelf,(365/CE$3+Safety_Stock/Avg_Dmd-Plan_Shelf)*Avg_Dmd*Std_Cost*CE$3,0)+Avg_Dmd*365/CE$3/2*Std_Cost*Inv_Cost+CE$3*Setup</f>
        <v>30008.433662144107</v>
      </c>
      <c r="CF43" s="12">
        <f>(Sell_Price-Std_Cost)*(1-$D43)*Lost_Sale_Fact*Avg_Dmd*365+NORMSINV($D43)*SQRT(Dmd_StdDev^2*Leadtime+LT_StdDev^2*Avg_Dmd^2)*Std_Cost*Inv_Cost+IF(365/CF$3+Safety_Stock/Avg_Dmd&gt;Plan_Shelf,(365/CF$3+Safety_Stock/Avg_Dmd-Plan_Shelf)*Avg_Dmd*Std_Cost*CF$3,0)+Avg_Dmd*365/CF$3/2*Std_Cost*Inv_Cost+CF$3*Setup</f>
        <v>30126.091889992211</v>
      </c>
      <c r="CG43" s="12">
        <f>(Sell_Price-Std_Cost)*(1-$D43)*Lost_Sale_Fact*Avg_Dmd*365+NORMSINV($D43)*SQRT(Dmd_StdDev^2*Leadtime+LT_StdDev^2*Avg_Dmd^2)*Std_Cost*Inv_Cost+IF(365/CG$3+Safety_Stock/Avg_Dmd&gt;Plan_Shelf,(365/CG$3+Safety_Stock/Avg_Dmd-Plan_Shelf)*Avg_Dmd*Std_Cost*CG$3,0)+Avg_Dmd*365/CG$3/2*Std_Cost*Inv_Cost+CG$3*Setup</f>
        <v>30244.548680115666</v>
      </c>
      <c r="CH43" s="12">
        <f>(Sell_Price-Std_Cost)*(1-$D43)*Lost_Sale_Fact*Avg_Dmd*365+NORMSINV($D43)*SQRT(Dmd_StdDev^2*Leadtime+LT_StdDev^2*Avg_Dmd^2)*Std_Cost*Inv_Cost+IF(365/CH$3+Safety_Stock/Avg_Dmd&gt;Plan_Shelf,(365/CH$3+Safety_Stock/Avg_Dmd-Plan_Shelf)*Avg_Dmd*Std_Cost*CH$3,0)+Avg_Dmd*365/CH$3/2*Std_Cost*Inv_Cost+CH$3*Setup</f>
        <v>30363.774816821478</v>
      </c>
      <c r="CI43" s="12">
        <f>(Sell_Price-Std_Cost)*(1-$D43)*Lost_Sale_Fact*Avg_Dmd*365+NORMSINV($D43)*SQRT(Dmd_StdDev^2*Leadtime+LT_StdDev^2*Avg_Dmd^2)*Std_Cost*Inv_Cost+IF(365/CI$3+Safety_Stock/Avg_Dmd&gt;Plan_Shelf,(365/CI$3+Safety_Stock/Avg_Dmd-Plan_Shelf)*Avg_Dmd*Std_Cost*CI$3,0)+Avg_Dmd*365/CI$3/2*Std_Cost*Inv_Cost+CI$3*Setup</f>
        <v>30483.742492401849</v>
      </c>
      <c r="CJ43" s="12">
        <f>(Sell_Price-Std_Cost)*(1-$D43)*Lost_Sale_Fact*Avg_Dmd*365+NORMSINV($D43)*SQRT(Dmd_StdDev^2*Leadtime+LT_StdDev^2*Avg_Dmd^2)*Std_Cost*Inv_Cost+IF(365/CJ$3+Safety_Stock/Avg_Dmd&gt;Plan_Shelf,(365/CJ$3+Safety_Stock/Avg_Dmd-Plan_Shelf)*Avg_Dmd*Std_Cost*CJ$3,0)+Avg_Dmd*365/CJ$3/2*Std_Cost*Inv_Cost+CJ$3*Setup</f>
        <v>30604.425223325543</v>
      </c>
      <c r="CK43" s="12">
        <f>(Sell_Price-Std_Cost)*(1-$D43)*Lost_Sale_Fact*Avg_Dmd*365+NORMSINV($D43)*SQRT(Dmd_StdDev^2*Leadtime+LT_StdDev^2*Avg_Dmd^2)*Std_Cost*Inv_Cost+IF(365/CK$3+Safety_Stock/Avg_Dmd&gt;Plan_Shelf,(365/CK$3+Safety_Stock/Avg_Dmd-Plan_Shelf)*Avg_Dmd*Std_Cost*CK$3,0)+Avg_Dmd*365/CK$3/2*Std_Cost*Inv_Cost+CK$3*Setup</f>
        <v>30725.797772345151</v>
      </c>
      <c r="CL43" s="12">
        <f>(Sell_Price-Std_Cost)*(1-$D43)*Lost_Sale_Fact*Avg_Dmd*365+NORMSINV($D43)*SQRT(Dmd_StdDev^2*Leadtime+LT_StdDev^2*Avg_Dmd^2)*Std_Cost*Inv_Cost+IF(365/CL$3+Safety_Stock/Avg_Dmd&gt;Plan_Shelf,(365/CL$3+Safety_Stock/Avg_Dmd-Plan_Shelf)*Avg_Dmd*Std_Cost*CL$3,0)+Avg_Dmd*365/CL$3/2*Std_Cost*Inv_Cost+CL$3*Setup</f>
        <v>30847.836076038722</v>
      </c>
      <c r="CM43" s="12">
        <f>(Sell_Price-Std_Cost)*(1-$D43)*Lost_Sale_Fact*Avg_Dmd*365+NORMSINV($D43)*SQRT(Dmd_StdDev^2*Leadtime+LT_StdDev^2*Avg_Dmd^2)*Std_Cost*Inv_Cost+IF(365/CM$3+Safety_Stock/Avg_Dmd&gt;Plan_Shelf,(365/CM$3+Safety_Stock/Avg_Dmd-Plan_Shelf)*Avg_Dmd*Std_Cost*CM$3,0)+Avg_Dmd*365/CM$3/2*Std_Cost*Inv_Cost+CM$3*Setup</f>
        <v>30970.517177348531</v>
      </c>
      <c r="CN43" s="12">
        <f>(Sell_Price-Std_Cost)*(1-$D43)*Lost_Sale_Fact*Avg_Dmd*365+NORMSINV($D43)*SQRT(Dmd_StdDev^2*Leadtime+LT_StdDev^2*Avg_Dmd^2)*Std_Cost*Inv_Cost+IF(365/CN$3+Safety_Stock/Avg_Dmd&gt;Plan_Shelf,(365/CN$3+Safety_Stock/Avg_Dmd-Plan_Shelf)*Avg_Dmd*Std_Cost*CN$3,0)+Avg_Dmd*365/CN$3/2*Std_Cost*Inv_Cost+CN$3*Setup</f>
        <v>31093.819162719483</v>
      </c>
      <c r="CO43" s="12">
        <f>(Sell_Price-Std_Cost)*(1-$D43)*Lost_Sale_Fact*Avg_Dmd*365+NORMSINV($D43)*SQRT(Dmd_StdDev^2*Leadtime+LT_StdDev^2*Avg_Dmd^2)*Std_Cost*Inv_Cost+IF(365/CO$3+Safety_Stock/Avg_Dmd&gt;Plan_Shelf,(365/CO$3+Safety_Stock/Avg_Dmd-Plan_Shelf)*Avg_Dmd*Std_Cost*CO$3,0)+Avg_Dmd*365/CO$3/2*Std_Cost*Inv_Cost+CO$3*Setup</f>
        <v>31217.721103475356</v>
      </c>
      <c r="CP43" s="12">
        <f>(Sell_Price-Std_Cost)*(1-$D43)*Lost_Sale_Fact*Avg_Dmd*365+NORMSINV($D43)*SQRT(Dmd_StdDev^2*Leadtime+LT_StdDev^2*Avg_Dmd^2)*Std_Cost*Inv_Cost+IF(365/CP$3+Safety_Stock/Avg_Dmd&gt;Plan_Shelf,(365/CP$3+Safety_Stock/Avg_Dmd-Plan_Shelf)*Avg_Dmd*Std_Cost*CP$3,0)+Avg_Dmd*365/CP$3/2*Std_Cost*Inv_Cost+CP$3*Setup</f>
        <v>31342.20300110332</v>
      </c>
      <c r="CQ43" s="12">
        <f>(Sell_Price-Std_Cost)*(1-$D43)*Lost_Sale_Fact*Avg_Dmd*365+NORMSINV($D43)*SQRT(Dmd_StdDev^2*Leadtime+LT_StdDev^2*Avg_Dmd^2)*Std_Cost*Inv_Cost+IF(365/CQ$3+Safety_Stock/Avg_Dmd&gt;Plan_Shelf,(365/CQ$3+Safety_Stock/Avg_Dmd-Plan_Shelf)*Avg_Dmd*Std_Cost*CQ$3,0)+Avg_Dmd*365/CQ$3/2*Std_Cost*Inv_Cost+CQ$3*Setup</f>
        <v>31467.245736146055</v>
      </c>
      <c r="CR43" s="12">
        <f>(Sell_Price-Std_Cost)*(1-$D43)*Lost_Sale_Fact*Avg_Dmd*365+NORMSINV($D43)*SQRT(Dmd_StdDev^2*Leadtime+LT_StdDev^2*Avg_Dmd^2)*Std_Cost*Inv_Cost+IF(365/CR$3+Safety_Stock/Avg_Dmd&gt;Plan_Shelf,(365/CR$3+Safety_Stock/Avg_Dmd-Plan_Shelf)*Avg_Dmd*Std_Cost*CR$3,0)+Avg_Dmd*365/CR$3/2*Std_Cost*Inv_Cost+CR$3*Setup</f>
        <v>31592.831020426991</v>
      </c>
      <c r="CS43" s="12">
        <f>(Sell_Price-Std_Cost)*(1-$D43)*Lost_Sale_Fact*Avg_Dmd*365+NORMSINV($D43)*SQRT(Dmd_StdDev^2*Leadtime+LT_StdDev^2*Avg_Dmd^2)*Std_Cost*Inv_Cost+IF(365/CS$3+Safety_Stock/Avg_Dmd&gt;Plan_Shelf,(365/CS$3+Safety_Stock/Avg_Dmd-Plan_Shelf)*Avg_Dmd*Std_Cost*CS$3,0)+Avg_Dmd*365/CS$3/2*Std_Cost*Inv_Cost+CS$3*Setup</f>
        <v>31718.9413523578</v>
      </c>
      <c r="CT43" s="12">
        <f>(Sell_Price-Std_Cost)*(1-$D43)*Lost_Sale_Fact*Avg_Dmd*365+NORMSINV($D43)*SQRT(Dmd_StdDev^2*Leadtime+LT_StdDev^2*Avg_Dmd^2)*Std_Cost*Inv_Cost+IF(365/CT$3+Safety_Stock/Avg_Dmd&gt;Plan_Shelf,(365/CT$3+Safety_Stock/Avg_Dmd-Plan_Shelf)*Avg_Dmd*Std_Cost*CT$3,0)+Avg_Dmd*365/CT$3/2*Std_Cost*Inv_Cost+CT$3*Setup</f>
        <v>31845.559975098593</v>
      </c>
      <c r="CU43" s="12">
        <f>(Sell_Price-Std_Cost)*(1-$D43)*Lost_Sale_Fact*Avg_Dmd*365+NORMSINV($D43)*SQRT(Dmd_StdDev^2*Leadtime+LT_StdDev^2*Avg_Dmd^2)*Std_Cost*Inv_Cost+IF(365/CU$3+Safety_Stock/Avg_Dmd&gt;Plan_Shelf,(365/CU$3+Safety_Stock/Avg_Dmd-Plan_Shelf)*Avg_Dmd*Std_Cost*CU$3,0)+Avg_Dmd*365/CU$3/2*Std_Cost*Inv_Cost+CU$3*Setup</f>
        <v>31972.670837360631</v>
      </c>
      <c r="CV43" s="12">
        <f>(Sell_Price-Std_Cost)*(1-$D43)*Lost_Sale_Fact*Avg_Dmd*365+NORMSINV($D43)*SQRT(Dmd_StdDev^2*Leadtime+LT_StdDev^2*Avg_Dmd^2)*Std_Cost*Inv_Cost+IF(365/CV$3+Safety_Stock/Avg_Dmd&gt;Plan_Shelf,(365/CV$3+Safety_Stock/Avg_Dmd-Plan_Shelf)*Avg_Dmd*Std_Cost*CV$3,0)+Avg_Dmd*365/CV$3/2*Std_Cost*Inv_Cost+CV$3*Setup</f>
        <v>32100.258556658875</v>
      </c>
      <c r="CW43" s="12">
        <f>(Sell_Price-Std_Cost)*(1-$D43)*Lost_Sale_Fact*Avg_Dmd*365+NORMSINV($D43)*SQRT(Dmd_StdDev^2*Leadtime+LT_StdDev^2*Avg_Dmd^2)*Std_Cost*Inv_Cost+IF(365/CW$3+Safety_Stock/Avg_Dmd&gt;Plan_Shelf,(365/CW$3+Safety_Stock/Avg_Dmd-Plan_Shelf)*Avg_Dmd*Std_Cost*CW$3,0)+Avg_Dmd*365/CW$3/2*Std_Cost*Inv_Cost+CW$3*Setup</f>
        <v>32228.308384837568</v>
      </c>
      <c r="CX43" s="12">
        <f>(Sell_Price-Std_Cost)*(1-$D43)*Lost_Sale_Fact*Avg_Dmd*365+NORMSINV($D43)*SQRT(Dmd_StdDev^2*Leadtime+LT_StdDev^2*Avg_Dmd^2)*Std_Cost*Inv_Cost+IF(365/CX$3+Safety_Stock/Avg_Dmd&gt;Plan_Shelf,(365/CX$3+Safety_Stock/Avg_Dmd-Plan_Shelf)*Avg_Dmd*Std_Cost*CX$3,0)+Avg_Dmd*365/CX$3/2*Std_Cost*Inv_Cost+CX$3*Setup</f>
        <v>32356.806175706493</v>
      </c>
      <c r="CY43" s="12">
        <f>(Sell_Price-Std_Cost)*(1-$D43)*Lost_Sale_Fact*Avg_Dmd*365+NORMSINV($D43)*SQRT(Dmd_StdDev^2*Leadtime+LT_StdDev^2*Avg_Dmd^2)*Std_Cost*Inv_Cost+IF(365/CY$3+Safety_Stock/Avg_Dmd&gt;Plan_Shelf,(365/CY$3+Safety_Stock/Avg_Dmd-Plan_Shelf)*Avg_Dmd*Std_Cost*CY$3,0)+Avg_Dmd*365/CY$3/2*Std_Cost*Inv_Cost+CY$3*Setup</f>
        <v>32485.738354638674</v>
      </c>
      <c r="CZ43" s="12">
        <f>(Sell_Price-Std_Cost)*(1-$D43)*Lost_Sale_Fact*Avg_Dmd*365+NORMSINV($D43)*SQRT(Dmd_StdDev^2*Leadtime+LT_StdDev^2*Avg_Dmd^2)*Std_Cost*Inv_Cost+IF(365/CZ$3+Safety_Stock/Avg_Dmd&gt;Plan_Shelf,(365/CZ$3+Safety_Stock/Avg_Dmd-Plan_Shelf)*Avg_Dmd*Std_Cost*CZ$3,0)+Avg_Dmd*365/CZ$3/2*Std_Cost*Inv_Cost+CZ$3*Setup</f>
        <v>32615.091889992207</v>
      </c>
      <c r="DA43" s="28">
        <f t="shared" si="0"/>
        <v>26645.416214316534</v>
      </c>
      <c r="DB43" s="43">
        <f t="shared" si="1"/>
        <v>0.96</v>
      </c>
    </row>
    <row r="44" spans="1:106" ht="14.1" customHeight="1" x14ac:dyDescent="0.25">
      <c r="A44" s="53"/>
      <c r="B44" s="51">
        <v>0.95</v>
      </c>
      <c r="C44" s="51"/>
      <c r="D44" s="9">
        <v>0.95899999999999996</v>
      </c>
      <c r="E44" s="12">
        <f>(Sell_Price-Std_Cost)*(1-$D44)*Lost_Sale_Fact*Avg_Dmd*365+NORMSINV($D44)*SQRT(Dmd_StdDev^2*Leadtime+LT_StdDev^2*Avg_Dmd^2)*Std_Cost*Inv_Cost+IF(365/E$3+Safety_Stock/Avg_Dmd&gt;Plan_Shelf,(365/E$3+Safety_Stock/Avg_Dmd-Plan_Shelf)*Avg_Dmd*Std_Cost*E$3,0)+Avg_Dmd*365/E$3/2*Std_Cost*Inv_Cost+E$3*Setup</f>
        <v>1327025.6676825448</v>
      </c>
      <c r="F44" s="12">
        <f>(Sell_Price-Std_Cost)*(1-$D44)*Lost_Sale_Fact*Avg_Dmd*365+NORMSINV($D44)*SQRT(Dmd_StdDev^2*Leadtime+LT_StdDev^2*Avg_Dmd^2)*Std_Cost*Inv_Cost+IF(365/F$3+Safety_Stock/Avg_Dmd&gt;Plan_Shelf,(365/F$3+Safety_Stock/Avg_Dmd-Plan_Shelf)*Avg_Dmd*Std_Cost*F$3,0)+Avg_Dmd*365/F$3/2*Std_Cost*Inv_Cost+F$3*Setup</f>
        <v>1163871.8305165374</v>
      </c>
      <c r="G44" s="12">
        <f>(Sell_Price-Std_Cost)*(1-$D44)*Lost_Sale_Fact*Avg_Dmd*365+NORMSINV($D44)*SQRT(Dmd_StdDev^2*Leadtime+LT_StdDev^2*Avg_Dmd^2)*Std_Cost*Inv_Cost+IF(365/G$3+Safety_Stock/Avg_Dmd&gt;Plan_Shelf,(365/G$3+Safety_Stock/Avg_Dmd-Plan_Shelf)*Avg_Dmd*Std_Cost*G$3,0)+Avg_Dmd*365/G$3/2*Std_Cost*Inv_Cost+G$3*Setup</f>
        <v>1068851.3266838631</v>
      </c>
      <c r="H44" s="12">
        <f>(Sell_Price-Std_Cost)*(1-$D44)*Lost_Sale_Fact*Avg_Dmd*365+NORMSINV($D44)*SQRT(Dmd_StdDev^2*Leadtime+LT_StdDev^2*Avg_Dmd^2)*Std_Cost*Inv_Cost+IF(365/H$3+Safety_Stock/Avg_Dmd&gt;Plan_Shelf,(365/H$3+Safety_Stock/Avg_Dmd-Plan_Shelf)*Avg_Dmd*Std_Cost*H$3,0)+Avg_Dmd*365/H$3/2*Std_Cost*Inv_Cost+H$3*Setup</f>
        <v>990864.1561845222</v>
      </c>
      <c r="I44" s="12">
        <f>(Sell_Price-Std_Cost)*(1-$D44)*Lost_Sale_Fact*Avg_Dmd*365+NORMSINV($D44)*SQRT(Dmd_StdDev^2*Leadtime+LT_StdDev^2*Avg_Dmd^2)*Std_Cost*Inv_Cost+IF(365/I$3+Safety_Stock/Avg_Dmd&gt;Plan_Shelf,(365/I$3+Safety_Stock/Avg_Dmd-Plan_Shelf)*Avg_Dmd*Std_Cost*I$3,0)+Avg_Dmd*365/I$3/2*Std_Cost*Inv_Cost+I$3*Setup</f>
        <v>919690.31901851459</v>
      </c>
      <c r="J44" s="12">
        <f>(Sell_Price-Std_Cost)*(1-$D44)*Lost_Sale_Fact*Avg_Dmd*365+NORMSINV($D44)*SQRT(Dmd_StdDev^2*Leadtime+LT_StdDev^2*Avg_Dmd^2)*Std_Cost*Inv_Cost+IF(365/J$3+Safety_Stock/Avg_Dmd&gt;Plan_Shelf,(365/J$3+Safety_Stock/Avg_Dmd-Plan_Shelf)*Avg_Dmd*Std_Cost*J$3,0)+Avg_Dmd*365/J$3/2*Std_Cost*Inv_Cost+J$3*Setup</f>
        <v>851923.14851917361</v>
      </c>
      <c r="K44" s="12">
        <f>(Sell_Price-Std_Cost)*(1-$D44)*Lost_Sale_Fact*Avg_Dmd*365+NORMSINV($D44)*SQRT(Dmd_StdDev^2*Leadtime+LT_StdDev^2*Avg_Dmd^2)*Std_Cost*Inv_Cost+IF(365/K$3+Safety_Stock/Avg_Dmd&gt;Plan_Shelf,(365/K$3+Safety_Stock/Avg_Dmd-Plan_Shelf)*Avg_Dmd*Std_Cost*K$3,0)+Avg_Dmd*365/K$3/2*Std_Cost*Inv_Cost+K$3*Setup</f>
        <v>786102.64468649949</v>
      </c>
      <c r="L44" s="12">
        <f>(Sell_Price-Std_Cost)*(1-$D44)*Lost_Sale_Fact*Avg_Dmd*365+NORMSINV($D44)*SQRT(Dmd_StdDev^2*Leadtime+LT_StdDev^2*Avg_Dmd^2)*Std_Cost*Inv_Cost+IF(365/L$3+Safety_Stock/Avg_Dmd&gt;Plan_Shelf,(365/L$3+Safety_Stock/Avg_Dmd-Plan_Shelf)*Avg_Dmd*Std_Cost*L$3,0)+Avg_Dmd*365/L$3/2*Std_Cost*Inv_Cost+L$3*Setup</f>
        <v>721498.80752049189</v>
      </c>
      <c r="M44" s="12">
        <f>(Sell_Price-Std_Cost)*(1-$D44)*Lost_Sale_Fact*Avg_Dmd*365+NORMSINV($D44)*SQRT(Dmd_StdDev^2*Leadtime+LT_StdDev^2*Avg_Dmd^2)*Std_Cost*Inv_Cost+IF(365/M$3+Safety_Stock/Avg_Dmd&gt;Plan_Shelf,(365/M$3+Safety_Stock/Avg_Dmd-Plan_Shelf)*Avg_Dmd*Std_Cost*M$3,0)+Avg_Dmd*365/M$3/2*Std_Cost*Inv_Cost+M$3*Setup</f>
        <v>657706.08146559552</v>
      </c>
      <c r="N44" s="12">
        <f>(Sell_Price-Std_Cost)*(1-$D44)*Lost_Sale_Fact*Avg_Dmd*365+NORMSINV($D44)*SQRT(Dmd_StdDev^2*Leadtime+LT_StdDev^2*Avg_Dmd^2)*Std_Cost*Inv_Cost+IF(365/N$3+Safety_Stock/Avg_Dmd&gt;Plan_Shelf,(365/N$3+Safety_Stock/Avg_Dmd-Plan_Shelf)*Avg_Dmd*Std_Cost*N$3,0)+Avg_Dmd*365/N$3/2*Std_Cost*Inv_Cost+N$3*Setup</f>
        <v>594481.13318847679</v>
      </c>
      <c r="O44" s="12">
        <f>(Sell_Price-Std_Cost)*(1-$D44)*Lost_Sale_Fact*Avg_Dmd*365+NORMSINV($D44)*SQRT(Dmd_StdDev^2*Leadtime+LT_StdDev^2*Avg_Dmd^2)*Std_Cost*Inv_Cost+IF(365/O$3+Safety_Stock/Avg_Dmd&gt;Plan_Shelf,(365/O$3+Safety_Stock/Avg_Dmd-Plan_Shelf)*Avg_Dmd*Std_Cost*O$3,0)+Avg_Dmd*365/O$3/2*Std_Cost*Inv_Cost+O$3*Setup</f>
        <v>531669.1142042873</v>
      </c>
      <c r="P44" s="12">
        <f>(Sell_Price-Std_Cost)*(1-$D44)*Lost_Sale_Fact*Avg_Dmd*365+NORMSINV($D44)*SQRT(Dmd_StdDev^2*Leadtime+LT_StdDev^2*Avg_Dmd^2)*Std_Cost*Inv_Cost+IF(365/P$3+Safety_Stock/Avg_Dmd&gt;Plan_Shelf,(365/P$3+Safety_Stock/Avg_Dmd-Plan_Shelf)*Avg_Dmd*Std_Cost*P$3,0)+Avg_Dmd*365/P$3/2*Std_Cost*Inv_Cost+P$3*Setup</f>
        <v>469166.79218979512</v>
      </c>
      <c r="Q44" s="12">
        <f>(Sell_Price-Std_Cost)*(1-$D44)*Lost_Sale_Fact*Avg_Dmd*365+NORMSINV($D44)*SQRT(Dmd_StdDev^2*Leadtime+LT_StdDev^2*Avg_Dmd^2)*Std_Cost*Inv_Cost+IF(365/Q$3+Safety_Stock/Avg_Dmd&gt;Plan_Shelf,(365/Q$3+Safety_Stock/Avg_Dmd-Plan_Shelf)*Avg_Dmd*Std_Cost*Q$3,0)+Avg_Dmd*365/Q$3/2*Std_Cost*Inv_Cost+Q$3*Setup</f>
        <v>406902.69861353113</v>
      </c>
      <c r="R44" s="12">
        <f>(Sell_Price-Std_Cost)*(1-$D44)*Lost_Sale_Fact*Avg_Dmd*365+NORMSINV($D44)*SQRT(Dmd_StdDev^2*Leadtime+LT_StdDev^2*Avg_Dmd^2)*Std_Cost*Inv_Cost+IF(365/R$3+Safety_Stock/Avg_Dmd&gt;Plan_Shelf,(365/R$3+Safety_Stock/Avg_Dmd-Plan_Shelf)*Avg_Dmd*Std_Cost*R$3,0)+Avg_Dmd*365/R$3/2*Std_Cost*Inv_Cost+R$3*Setup</f>
        <v>344825.7845244467</v>
      </c>
      <c r="S44" s="12">
        <f>(Sell_Price-Std_Cost)*(1-$D44)*Lost_Sale_Fact*Avg_Dmd*365+NORMSINV($D44)*SQRT(Dmd_StdDev^2*Leadtime+LT_StdDev^2*Avg_Dmd^2)*Std_Cost*Inv_Cost+IF(365/S$3+Safety_Stock/Avg_Dmd&gt;Plan_Shelf,(365/S$3+Safety_Stock/Avg_Dmd-Plan_Shelf)*Avg_Dmd*Std_Cost*S$3,0)+Avg_Dmd*365/S$3/2*Std_Cost*Inv_Cost+S$3*Setup</f>
        <v>282898.61402510572</v>
      </c>
      <c r="T44" s="12">
        <f>(Sell_Price-Std_Cost)*(1-$D44)*Lost_Sale_Fact*Avg_Dmd*365+NORMSINV($D44)*SQRT(Dmd_StdDev^2*Leadtime+LT_StdDev^2*Avg_Dmd^2)*Std_Cost*Inv_Cost+IF(365/T$3+Safety_Stock/Avg_Dmd&gt;Plan_Shelf,(365/T$3+Safety_Stock/Avg_Dmd-Plan_Shelf)*Avg_Dmd*Std_Cost*T$3,0)+Avg_Dmd*365/T$3/2*Std_Cost*Inv_Cost+T$3*Setup</f>
        <v>221093.11019243137</v>
      </c>
      <c r="U44" s="12">
        <f>(Sell_Price-Std_Cost)*(1-$D44)*Lost_Sale_Fact*Avg_Dmd*365+NORMSINV($D44)*SQRT(Dmd_StdDev^2*Leadtime+LT_StdDev^2*Avg_Dmd^2)*Std_Cost*Inv_Cost+IF(365/U$3+Safety_Stock/Avg_Dmd&gt;Plan_Shelf,(365/U$3+Safety_Stock/Avg_Dmd-Plan_Shelf)*Avg_Dmd*Std_Cost*U$3,0)+Avg_Dmd*365/U$3/2*Std_Cost*Inv_Cost+U$3*Setup</f>
        <v>159387.8024381884</v>
      </c>
      <c r="V44" s="12">
        <f>(Sell_Price-Std_Cost)*(1-$D44)*Lost_Sale_Fact*Avg_Dmd*365+NORMSINV($D44)*SQRT(Dmd_StdDev^2*Leadtime+LT_StdDev^2*Avg_Dmd^2)*Std_Cost*Inv_Cost+IF(365/V$3+Safety_Stock/Avg_Dmd&gt;Plan_Shelf,(365/V$3+Safety_Stock/Avg_Dmd-Plan_Shelf)*Avg_Dmd*Std_Cost*V$3,0)+Avg_Dmd*365/V$3/2*Std_Cost*Inv_Cost+V$3*Setup</f>
        <v>97765.991415971832</v>
      </c>
      <c r="W44" s="12">
        <f>(Sell_Price-Std_Cost)*(1-$D44)*Lost_Sale_Fact*Avg_Dmd*365+NORMSINV($D44)*SQRT(Dmd_StdDev^2*Leadtime+LT_StdDev^2*Avg_Dmd^2)*Std_Cost*Inv_Cost+IF(365/W$3+Safety_Stock/Avg_Dmd&gt;Plan_Shelf,(365/W$3+Safety_Stock/Avg_Dmd-Plan_Shelf)*Avg_Dmd*Std_Cost*W$3,0)+Avg_Dmd*365/W$3/2*Std_Cost*Inv_Cost+W$3*Setup</f>
        <v>36214.493431250703</v>
      </c>
      <c r="X44" s="12">
        <f>(Sell_Price-Std_Cost)*(1-$D44)*Lost_Sale_Fact*Avg_Dmd*365+NORMSINV($D44)*SQRT(Dmd_StdDev^2*Leadtime+LT_StdDev^2*Avg_Dmd^2)*Std_Cost*Inv_Cost+IF(365/X$3+Safety_Stock/Avg_Dmd&gt;Plan_Shelf,(365/X$3+Safety_Stock/Avg_Dmd-Plan_Shelf)*Avg_Dmd*Std_Cost*X$3,0)+Avg_Dmd*365/X$3/2*Std_Cost*Inv_Cost+X$3*Setup</f>
        <v>28799.504848552406</v>
      </c>
      <c r="Y44" s="12">
        <f>(Sell_Price-Std_Cost)*(1-$D44)*Lost_Sale_Fact*Avg_Dmd*365+NORMSINV($D44)*SQRT(Dmd_StdDev^2*Leadtime+LT_StdDev^2*Avg_Dmd^2)*Std_Cost*Inv_Cost+IF(365/Y$3+Safety_Stock/Avg_Dmd&gt;Plan_Shelf,(365/Y$3+Safety_Stock/Avg_Dmd-Plan_Shelf)*Avg_Dmd*Std_Cost*Y$3,0)+Avg_Dmd*365/Y$3/2*Std_Cost*Inv_Cost+Y$3*Setup</f>
        <v>28462.838181885738</v>
      </c>
      <c r="Z44" s="12">
        <f>(Sell_Price-Std_Cost)*(1-$D44)*Lost_Sale_Fact*Avg_Dmd*365+NORMSINV($D44)*SQRT(Dmd_StdDev^2*Leadtime+LT_StdDev^2*Avg_Dmd^2)*Std_Cost*Inv_Cost+IF(365/Z$3+Safety_Stock/Avg_Dmd&gt;Plan_Shelf,(365/Z$3+Safety_Stock/Avg_Dmd-Plan_Shelf)*Avg_Dmd*Std_Cost*Z$3,0)+Avg_Dmd*365/Z$3/2*Std_Cost*Inv_Cost+Z$3*Setup</f>
        <v>28170.413939461498</v>
      </c>
      <c r="AA44" s="12">
        <f>(Sell_Price-Std_Cost)*(1-$D44)*Lost_Sale_Fact*Avg_Dmd*365+NORMSINV($D44)*SQRT(Dmd_StdDev^2*Leadtime+LT_StdDev^2*Avg_Dmd^2)*Std_Cost*Inv_Cost+IF(365/AA$3+Safety_Stock/Avg_Dmd&gt;Plan_Shelf,(365/AA$3+Safety_Stock/Avg_Dmd-Plan_Shelf)*Avg_Dmd*Std_Cost*AA$3,0)+Avg_Dmd*365/AA$3/2*Std_Cost*Inv_Cost+AA$3*Setup</f>
        <v>27916.461370291538</v>
      </c>
      <c r="AB44" s="12">
        <f>(Sell_Price-Std_Cost)*(1-$D44)*Lost_Sale_Fact*Avg_Dmd*365+NORMSINV($D44)*SQRT(Dmd_StdDev^2*Leadtime+LT_StdDev^2*Avg_Dmd^2)*Std_Cost*Inv_Cost+IF(365/AB$3+Safety_Stock/Avg_Dmd&gt;Plan_Shelf,(365/AB$3+Safety_Stock/Avg_Dmd-Plan_Shelf)*Avg_Dmd*Std_Cost*AB$3,0)+Avg_Dmd*365/AB$3/2*Std_Cost*Inv_Cost+AB$3*Setup</f>
        <v>27696.171515219074</v>
      </c>
      <c r="AC44" s="12">
        <f>(Sell_Price-Std_Cost)*(1-$D44)*Lost_Sale_Fact*Avg_Dmd*365+NORMSINV($D44)*SQRT(Dmd_StdDev^2*Leadtime+LT_StdDev^2*Avg_Dmd^2)*Std_Cost*Inv_Cost+IF(365/AC$3+Safety_Stock/Avg_Dmd&gt;Plan_Shelf,(365/AC$3+Safety_Stock/Avg_Dmd-Plan_Shelf)*Avg_Dmd*Std_Cost*AC$3,0)+Avg_Dmd*365/AC$3/2*Std_Cost*Inv_Cost+AC$3*Setup</f>
        <v>27505.504848552406</v>
      </c>
      <c r="AD44" s="12">
        <f>(Sell_Price-Std_Cost)*(1-$D44)*Lost_Sale_Fact*Avg_Dmd*365+NORMSINV($D44)*SQRT(Dmd_StdDev^2*Leadtime+LT_StdDev^2*Avg_Dmd^2)*Std_Cost*Inv_Cost+IF(365/AD$3+Safety_Stock/Avg_Dmd&gt;Plan_Shelf,(365/AD$3+Safety_Stock/Avg_Dmd-Plan_Shelf)*Avg_Dmd*Std_Cost*AD$3,0)+Avg_Dmd*365/AD$3/2*Std_Cost*Inv_Cost+AD$3*Setup</f>
        <v>27341.043310090867</v>
      </c>
      <c r="AE44" s="12">
        <f>(Sell_Price-Std_Cost)*(1-$D44)*Lost_Sale_Fact*Avg_Dmd*365+NORMSINV($D44)*SQRT(Dmd_StdDev^2*Leadtime+LT_StdDev^2*Avg_Dmd^2)*Std_Cost*Inv_Cost+IF(365/AE$3+Safety_Stock/Avg_Dmd&gt;Plan_Shelf,(365/AE$3+Safety_Stock/Avg_Dmd-Plan_Shelf)*Avg_Dmd*Std_Cost*AE$3,0)+Avg_Dmd*365/AE$3/2*Std_Cost*Inv_Cost+AE$3*Setup</f>
        <v>27199.875218922774</v>
      </c>
      <c r="AF44" s="12">
        <f>(Sell_Price-Std_Cost)*(1-$D44)*Lost_Sale_Fact*Avg_Dmd*365+NORMSINV($D44)*SQRT(Dmd_StdDev^2*Leadtime+LT_StdDev^2*Avg_Dmd^2)*Std_Cost*Inv_Cost+IF(365/AF$3+Safety_Stock/Avg_Dmd&gt;Plan_Shelf,(365/AF$3+Safety_Stock/Avg_Dmd-Plan_Shelf)*Avg_Dmd*Std_Cost*AF$3,0)+Avg_Dmd*365/AF$3/2*Std_Cost*Inv_Cost+AF$3*Setup</f>
        <v>27079.504848552406</v>
      </c>
      <c r="AG44" s="12">
        <f>(Sell_Price-Std_Cost)*(1-$D44)*Lost_Sale_Fact*Avg_Dmd*365+NORMSINV($D44)*SQRT(Dmd_StdDev^2*Leadtime+LT_StdDev^2*Avg_Dmd^2)*Std_Cost*Inv_Cost+IF(365/AG$3+Safety_Stock/Avg_Dmd&gt;Plan_Shelf,(365/AG$3+Safety_Stock/Avg_Dmd-Plan_Shelf)*Avg_Dmd*Std_Cost*AG$3,0)+Avg_Dmd*365/AG$3/2*Std_Cost*Inv_Cost+AG$3*Setup</f>
        <v>26977.78071062137</v>
      </c>
      <c r="AH44" s="12">
        <f>(Sell_Price-Std_Cost)*(1-$D44)*Lost_Sale_Fact*Avg_Dmd*365+NORMSINV($D44)*SQRT(Dmd_StdDev^2*Leadtime+LT_StdDev^2*Avg_Dmd^2)*Std_Cost*Inv_Cost+IF(365/AH$3+Safety_Stock/Avg_Dmd&gt;Plan_Shelf,(365/AH$3+Safety_Stock/Avg_Dmd-Plan_Shelf)*Avg_Dmd*Std_Cost*AH$3,0)+Avg_Dmd*365/AH$3/2*Std_Cost*Inv_Cost+AH$3*Setup</f>
        <v>26892.838181885738</v>
      </c>
      <c r="AI44" s="12">
        <f>(Sell_Price-Std_Cost)*(1-$D44)*Lost_Sale_Fact*Avg_Dmd*365+NORMSINV($D44)*SQRT(Dmd_StdDev^2*Leadtime+LT_StdDev^2*Avg_Dmd^2)*Std_Cost*Inv_Cost+IF(365/AI$3+Safety_Stock/Avg_Dmd&gt;Plan_Shelf,(365/AI$3+Safety_Stock/Avg_Dmd-Plan_Shelf)*Avg_Dmd*Std_Cost*AI$3,0)+Avg_Dmd*365/AI$3/2*Std_Cost*Inv_Cost+AI$3*Setup</f>
        <v>26823.053235649182</v>
      </c>
      <c r="AJ44" s="12">
        <f>(Sell_Price-Std_Cost)*(1-$D44)*Lost_Sale_Fact*Avg_Dmd*365+NORMSINV($D44)*SQRT(Dmd_StdDev^2*Leadtime+LT_StdDev^2*Avg_Dmd^2)*Std_Cost*Inv_Cost+IF(365/AJ$3+Safety_Stock/Avg_Dmd&gt;Plan_Shelf,(365/AJ$3+Safety_Stock/Avg_Dmd-Plan_Shelf)*Avg_Dmd*Std_Cost*AJ$3,0)+Avg_Dmd*365/AJ$3/2*Std_Cost*Inv_Cost+AJ$3*Setup</f>
        <v>26767.004848552406</v>
      </c>
      <c r="AK44" s="12">
        <f>(Sell_Price-Std_Cost)*(1-$D44)*Lost_Sale_Fact*Avg_Dmd*365+NORMSINV($D44)*SQRT(Dmd_StdDev^2*Leadtime+LT_StdDev^2*Avg_Dmd^2)*Std_Cost*Inv_Cost+IF(365/AK$3+Safety_Stock/Avg_Dmd&gt;Plan_Shelf,(365/AK$3+Safety_Stock/Avg_Dmd-Plan_Shelf)*Avg_Dmd*Std_Cost*AK$3,0)+Avg_Dmd*365/AK$3/2*Std_Cost*Inv_Cost+AK$3*Setup</f>
        <v>26723.444242491798</v>
      </c>
      <c r="AL44" s="12">
        <f>(Sell_Price-Std_Cost)*(1-$D44)*Lost_Sale_Fact*Avg_Dmd*365+NORMSINV($D44)*SQRT(Dmd_StdDev^2*Leadtime+LT_StdDev^2*Avg_Dmd^2)*Std_Cost*Inv_Cost+IF(365/AL$3+Safety_Stock/Avg_Dmd&gt;Plan_Shelf,(365/AL$3+Safety_Stock/Avg_Dmd-Plan_Shelf)*Avg_Dmd*Std_Cost*AL$3,0)+Avg_Dmd*365/AL$3/2*Std_Cost*Inv_Cost+AL$3*Setup</f>
        <v>26691.269554434759</v>
      </c>
      <c r="AM44" s="12">
        <f>(Sell_Price-Std_Cost)*(1-$D44)*Lost_Sale_Fact*Avg_Dmd*365+NORMSINV($D44)*SQRT(Dmd_StdDev^2*Leadtime+LT_StdDev^2*Avg_Dmd^2)*Std_Cost*Inv_Cost+IF(365/AM$3+Safety_Stock/Avg_Dmd&gt;Plan_Shelf,(365/AM$3+Safety_Stock/Avg_Dmd-Plan_Shelf)*Avg_Dmd*Std_Cost*AM$3,0)+Avg_Dmd*365/AM$3/2*Std_Cost*Inv_Cost+AM$3*Setup</f>
        <v>26669.504848552406</v>
      </c>
      <c r="AN44" s="12">
        <f>(Sell_Price-Std_Cost)*(1-$D44)*Lost_Sale_Fact*Avg_Dmd*365+NORMSINV($D44)*SQRT(Dmd_StdDev^2*Leadtime+LT_StdDev^2*Avg_Dmd^2)*Std_Cost*Inv_Cost+IF(365/AN$3+Safety_Stock/Avg_Dmd&gt;Plan_Shelf,(365/AN$3+Safety_Stock/Avg_Dmd-Plan_Shelf)*Avg_Dmd*Std_Cost*AN$3,0)+Avg_Dmd*365/AN$3/2*Std_Cost*Inv_Cost+AN$3*Setup</f>
        <v>26657.282626330183</v>
      </c>
      <c r="AO44" s="12">
        <f>(Sell_Price-Std_Cost)*(1-$D44)*Lost_Sale_Fact*Avg_Dmd*365+NORMSINV($D44)*SQRT(Dmd_StdDev^2*Leadtime+LT_StdDev^2*Avg_Dmd^2)*Std_Cost*Inv_Cost+IF(365/AO$3+Safety_Stock/Avg_Dmd&gt;Plan_Shelf,(365/AO$3+Safety_Stock/Avg_Dmd-Plan_Shelf)*Avg_Dmd*Std_Cost*AO$3,0)+Avg_Dmd*365/AO$3/2*Std_Cost*Inv_Cost+AO$3*Setup</f>
        <v>26653.829172876729</v>
      </c>
      <c r="AP44" s="12">
        <f>(Sell_Price-Std_Cost)*(1-$D44)*Lost_Sale_Fact*Avg_Dmd*365+NORMSINV($D44)*SQRT(Dmd_StdDev^2*Leadtime+LT_StdDev^2*Avg_Dmd^2)*Std_Cost*Inv_Cost+IF(365/AP$3+Safety_Stock/Avg_Dmd&gt;Plan_Shelf,(365/AP$3+Safety_Stock/Avg_Dmd-Plan_Shelf)*Avg_Dmd*Std_Cost*AP$3,0)+Avg_Dmd*365/AP$3/2*Std_Cost*Inv_Cost+AP$3*Setup</f>
        <v>26658.452216973459</v>
      </c>
      <c r="AQ44" s="12">
        <f>(Sell_Price-Std_Cost)*(1-$D44)*Lost_Sale_Fact*Avg_Dmd*365+NORMSINV($D44)*SQRT(Dmd_StdDev^2*Leadtime+LT_StdDev^2*Avg_Dmd^2)*Std_Cost*Inv_Cost+IF(365/AQ$3+Safety_Stock/Avg_Dmd&gt;Plan_Shelf,(365/AQ$3+Safety_Stock/Avg_Dmd-Plan_Shelf)*Avg_Dmd*Std_Cost*AQ$3,0)+Avg_Dmd*365/AQ$3/2*Std_Cost*Inv_Cost+AQ$3*Setup</f>
        <v>26670.530489578046</v>
      </c>
      <c r="AR44" s="12">
        <f>(Sell_Price-Std_Cost)*(1-$D44)*Lost_Sale_Fact*Avg_Dmd*365+NORMSINV($D44)*SQRT(Dmd_StdDev^2*Leadtime+LT_StdDev^2*Avg_Dmd^2)*Std_Cost*Inv_Cost+IF(365/AR$3+Safety_Stock/Avg_Dmd&gt;Plan_Shelf,(365/AR$3+Safety_Stock/Avg_Dmd-Plan_Shelf)*Avg_Dmd*Std_Cost*AR$3,0)+Avg_Dmd*365/AR$3/2*Std_Cost*Inv_Cost+AR$3*Setup</f>
        <v>26689.504848552406</v>
      </c>
      <c r="AS44" s="12">
        <f>(Sell_Price-Std_Cost)*(1-$D44)*Lost_Sale_Fact*Avg_Dmd*365+NORMSINV($D44)*SQRT(Dmd_StdDev^2*Leadtime+LT_StdDev^2*Avg_Dmd^2)*Std_Cost*Inv_Cost+IF(365/AS$3+Safety_Stock/Avg_Dmd&gt;Plan_Shelf,(365/AS$3+Safety_Stock/Avg_Dmd-Plan_Shelf)*Avg_Dmd*Std_Cost*AS$3,0)+Avg_Dmd*365/AS$3/2*Std_Cost*Inv_Cost+AS$3*Setup</f>
        <v>26714.870702210941</v>
      </c>
      <c r="AT44" s="12">
        <f>(Sell_Price-Std_Cost)*(1-$D44)*Lost_Sale_Fact*Avg_Dmd*365+NORMSINV($D44)*SQRT(Dmd_StdDev^2*Leadtime+LT_StdDev^2*Avg_Dmd^2)*Std_Cost*Inv_Cost+IF(365/AT$3+Safety_Stock/Avg_Dmd&gt;Plan_Shelf,(365/AT$3+Safety_Stock/Avg_Dmd-Plan_Shelf)*Avg_Dmd*Std_Cost*AT$3,0)+Avg_Dmd*365/AT$3/2*Std_Cost*Inv_Cost+AT$3*Setup</f>
        <v>26746.171515219074</v>
      </c>
      <c r="AU44" s="12">
        <f>(Sell_Price-Std_Cost)*(1-$D44)*Lost_Sale_Fact*Avg_Dmd*365+NORMSINV($D44)*SQRT(Dmd_StdDev^2*Leadtime+LT_StdDev^2*Avg_Dmd^2)*Std_Cost*Inv_Cost+IF(365/AU$3+Safety_Stock/Avg_Dmd&gt;Plan_Shelf,(365/AU$3+Safety_Stock/Avg_Dmd-Plan_Shelf)*Avg_Dmd*Std_Cost*AU$3,0)+Avg_Dmd*365/AU$3/2*Std_Cost*Inv_Cost+AU$3*Setup</f>
        <v>26782.993220645429</v>
      </c>
      <c r="AV44" s="12">
        <f>(Sell_Price-Std_Cost)*(1-$D44)*Lost_Sale_Fact*Avg_Dmd*365+NORMSINV($D44)*SQRT(Dmd_StdDev^2*Leadtime+LT_StdDev^2*Avg_Dmd^2)*Std_Cost*Inv_Cost+IF(365/AV$3+Safety_Stock/Avg_Dmd&gt;Plan_Shelf,(365/AV$3+Safety_Stock/Avg_Dmd-Plan_Shelf)*Avg_Dmd*Std_Cost*AV$3,0)+Avg_Dmd*365/AV$3/2*Std_Cost*Inv_Cost+AV$3*Setup</f>
        <v>26824.95939400695</v>
      </c>
      <c r="AW44" s="12">
        <f>(Sell_Price-Std_Cost)*(1-$D44)*Lost_Sale_Fact*Avg_Dmd*365+NORMSINV($D44)*SQRT(Dmd_StdDev^2*Leadtime+LT_StdDev^2*Avg_Dmd^2)*Std_Cost*Inv_Cost+IF(365/AW$3+Safety_Stock/Avg_Dmd&gt;Plan_Shelf,(365/AW$3+Safety_Stock/Avg_Dmd-Plan_Shelf)*Avg_Dmd*Std_Cost*AW$3,0)+Avg_Dmd*365/AW$3/2*Std_Cost*Inv_Cost+AW$3*Setup</f>
        <v>26871.727070774628</v>
      </c>
      <c r="AX44" s="12">
        <f>(Sell_Price-Std_Cost)*(1-$D44)*Lost_Sale_Fact*Avg_Dmd*365+NORMSINV($D44)*SQRT(Dmd_StdDev^2*Leadtime+LT_StdDev^2*Avg_Dmd^2)*Std_Cost*Inv_Cost+IF(365/AX$3+Safety_Stock/Avg_Dmd&gt;Plan_Shelf,(365/AX$3+Safety_Stock/Avg_Dmd-Plan_Shelf)*Avg_Dmd*Std_Cost*AX$3,0)+Avg_Dmd*365/AX$3/2*Std_Cost*Inv_Cost+AX$3*Setup</f>
        <v>26922.98310942197</v>
      </c>
      <c r="AY44" s="12">
        <f>(Sell_Price-Std_Cost)*(1-$D44)*Lost_Sale_Fact*Avg_Dmd*365+NORMSINV($D44)*SQRT(Dmd_StdDev^2*Leadtime+LT_StdDev^2*Avg_Dmd^2)*Std_Cost*Inv_Cost+IF(365/AY$3+Safety_Stock/Avg_Dmd&gt;Plan_Shelf,(365/AY$3+Safety_Stock/Avg_Dmd-Plan_Shelf)*Avg_Dmd*Std_Cost*AY$3,0)+Avg_Dmd*365/AY$3/2*Std_Cost*Inv_Cost+AY$3*Setup</f>
        <v>26978.441018765174</v>
      </c>
      <c r="AZ44" s="12">
        <f>(Sell_Price-Std_Cost)*(1-$D44)*Lost_Sale_Fact*Avg_Dmd*365+NORMSINV($D44)*SQRT(Dmd_StdDev^2*Leadtime+LT_StdDev^2*Avg_Dmd^2)*Std_Cost*Inv_Cost+IF(365/AZ$3+Safety_Stock/Avg_Dmd&gt;Plan_Shelf,(365/AZ$3+Safety_Stock/Avg_Dmd-Plan_Shelf)*Avg_Dmd*Std_Cost*AZ$3,0)+Avg_Dmd*365/AZ$3/2*Std_Cost*Inv_Cost+AZ$3*Setup</f>
        <v>27037.838181885738</v>
      </c>
      <c r="BA44" s="12">
        <f>(Sell_Price-Std_Cost)*(1-$D44)*Lost_Sale_Fact*Avg_Dmd*365+NORMSINV($D44)*SQRT(Dmd_StdDev^2*Leadtime+LT_StdDev^2*Avg_Dmd^2)*Std_Cost*Inv_Cost+IF(365/BA$3+Safety_Stock/Avg_Dmd&gt;Plan_Shelf,(365/BA$3+Safety_Stock/Avg_Dmd-Plan_Shelf)*Avg_Dmd*Std_Cost*BA$3,0)+Avg_Dmd*365/BA$3/2*Std_Cost*Inv_Cost+BA$3*Setup</f>
        <v>27100.933419980978</v>
      </c>
      <c r="BB44" s="12">
        <f>(Sell_Price-Std_Cost)*(1-$D44)*Lost_Sale_Fact*Avg_Dmd*365+NORMSINV($D44)*SQRT(Dmd_StdDev^2*Leadtime+LT_StdDev^2*Avg_Dmd^2)*Std_Cost*Inv_Cost+IF(365/BB$3+Safety_Stock/Avg_Dmd&gt;Plan_Shelf,(365/BB$3+Safety_Stock/Avg_Dmd-Plan_Shelf)*Avg_Dmd*Std_Cost*BB$3,0)+Avg_Dmd*365/BB$3/2*Std_Cost*Inv_Cost+BB$3*Setup</f>
        <v>27167.504848552406</v>
      </c>
      <c r="BC44" s="12">
        <f>(Sell_Price-Std_Cost)*(1-$D44)*Lost_Sale_Fact*Avg_Dmd*365+NORMSINV($D44)*SQRT(Dmd_StdDev^2*Leadtime+LT_StdDev^2*Avg_Dmd^2)*Std_Cost*Inv_Cost+IF(365/BC$3+Safety_Stock/Avg_Dmd&gt;Plan_Shelf,(365/BC$3+Safety_Stock/Avg_Dmd-Plan_Shelf)*Avg_Dmd*Std_Cost*BC$3,0)+Avg_Dmd*365/BC$3/2*Std_Cost*Inv_Cost+BC$3*Setup</f>
        <v>27237.347985807308</v>
      </c>
      <c r="BD44" s="12">
        <f>(Sell_Price-Std_Cost)*(1-$D44)*Lost_Sale_Fact*Avg_Dmd*365+NORMSINV($D44)*SQRT(Dmd_StdDev^2*Leadtime+LT_StdDev^2*Avg_Dmd^2)*Std_Cost*Inv_Cost+IF(365/BD$3+Safety_Stock/Avg_Dmd&gt;Plan_Shelf,(365/BD$3+Safety_Stock/Avg_Dmd-Plan_Shelf)*Avg_Dmd*Std_Cost*BD$3,0)+Avg_Dmd*365/BD$3/2*Std_Cost*Inv_Cost+BD$3*Setup</f>
        <v>27310.274079321636</v>
      </c>
      <c r="BE44" s="12">
        <f>(Sell_Price-Std_Cost)*(1-$D44)*Lost_Sale_Fact*Avg_Dmd*365+NORMSINV($D44)*SQRT(Dmd_StdDev^2*Leadtime+LT_StdDev^2*Avg_Dmd^2)*Std_Cost*Inv_Cost+IF(365/BE$3+Safety_Stock/Avg_Dmd&gt;Plan_Shelf,(365/BE$3+Safety_Stock/Avg_Dmd-Plan_Shelf)*Avg_Dmd*Std_Cost*BE$3,0)+Avg_Dmd*365/BE$3/2*Std_Cost*Inv_Cost+BE$3*Setup</f>
        <v>27386.108622137312</v>
      </c>
      <c r="BF44" s="12">
        <f>(Sell_Price-Std_Cost)*(1-$D44)*Lost_Sale_Fact*Avg_Dmd*365+NORMSINV($D44)*SQRT(Dmd_StdDev^2*Leadtime+LT_StdDev^2*Avg_Dmd^2)*Std_Cost*Inv_Cost+IF(365/BF$3+Safety_Stock/Avg_Dmd&gt;Plan_Shelf,(365/BF$3+Safety_Stock/Avg_Dmd-Plan_Shelf)*Avg_Dmd*Std_Cost*BF$3,0)+Avg_Dmd*365/BF$3/2*Std_Cost*Inv_Cost+BF$3*Setup</f>
        <v>27464.690033737592</v>
      </c>
      <c r="BG44" s="12">
        <f>(Sell_Price-Std_Cost)*(1-$D44)*Lost_Sale_Fact*Avg_Dmd*365+NORMSINV($D44)*SQRT(Dmd_StdDev^2*Leadtime+LT_StdDev^2*Avg_Dmd^2)*Std_Cost*Inv_Cost+IF(365/BG$3+Safety_Stock/Avg_Dmd&gt;Plan_Shelf,(365/BG$3+Safety_Stock/Avg_Dmd-Plan_Shelf)*Avg_Dmd*Std_Cost*BG$3,0)+Avg_Dmd*365/BG$3/2*Std_Cost*Inv_Cost+BG$3*Setup</f>
        <v>27545.868484916042</v>
      </c>
      <c r="BH44" s="12">
        <f>(Sell_Price-Std_Cost)*(1-$D44)*Lost_Sale_Fact*Avg_Dmd*365+NORMSINV($D44)*SQRT(Dmd_StdDev^2*Leadtime+LT_StdDev^2*Avg_Dmd^2)*Std_Cost*Inv_Cost+IF(365/BH$3+Safety_Stock/Avg_Dmd&gt;Plan_Shelf,(365/BH$3+Safety_Stock/Avg_Dmd-Plan_Shelf)*Avg_Dmd*Std_Cost*BH$3,0)+Avg_Dmd*365/BH$3/2*Std_Cost*Inv_Cost+BH$3*Setup</f>
        <v>27629.504848552406</v>
      </c>
      <c r="BI44" s="12">
        <f>(Sell_Price-Std_Cost)*(1-$D44)*Lost_Sale_Fact*Avg_Dmd*365+NORMSINV($D44)*SQRT(Dmd_StdDev^2*Leadtime+LT_StdDev^2*Avg_Dmd^2)*Std_Cost*Inv_Cost+IF(365/BI$3+Safety_Stock/Avg_Dmd&gt;Plan_Shelf,(365/BI$3+Safety_Stock/Avg_Dmd-Plan_Shelf)*Avg_Dmd*Std_Cost*BI$3,0)+Avg_Dmd*365/BI$3/2*Std_Cost*Inv_Cost+BI$3*Setup</f>
        <v>27715.469760833108</v>
      </c>
      <c r="BJ44" s="12">
        <f>(Sell_Price-Std_Cost)*(1-$D44)*Lost_Sale_Fact*Avg_Dmd*365+NORMSINV($D44)*SQRT(Dmd_StdDev^2*Leadtime+LT_StdDev^2*Avg_Dmd^2)*Std_Cost*Inv_Cost+IF(365/BJ$3+Safety_Stock/Avg_Dmd&gt;Plan_Shelf,(365/BJ$3+Safety_Stock/Avg_Dmd-Plan_Shelf)*Avg_Dmd*Std_Cost*BJ$3,0)+Avg_Dmd*365/BJ$3/2*Std_Cost*Inv_Cost+BJ$3*Setup</f>
        <v>27803.642779586888</v>
      </c>
      <c r="BK44" s="12">
        <f>(Sell_Price-Std_Cost)*(1-$D44)*Lost_Sale_Fact*Avg_Dmd*365+NORMSINV($D44)*SQRT(Dmd_StdDev^2*Leadtime+LT_StdDev^2*Avg_Dmd^2)*Std_Cost*Inv_Cost+IF(365/BK$3+Safety_Stock/Avg_Dmd&gt;Plan_Shelf,(365/BK$3+Safety_Stock/Avg_Dmd-Plan_Shelf)*Avg_Dmd*Std_Cost*BK$3,0)+Avg_Dmd*365/BK$3/2*Std_Cost*Inv_Cost+BK$3*Setup</f>
        <v>27893.911628213424</v>
      </c>
      <c r="BL44" s="12">
        <f>(Sell_Price-Std_Cost)*(1-$D44)*Lost_Sale_Fact*Avg_Dmd*365+NORMSINV($D44)*SQRT(Dmd_StdDev^2*Leadtime+LT_StdDev^2*Avg_Dmd^2)*Std_Cost*Inv_Cost+IF(365/BL$3+Safety_Stock/Avg_Dmd&gt;Plan_Shelf,(365/BL$3+Safety_Stock/Avg_Dmd-Plan_Shelf)*Avg_Dmd*Std_Cost*BL$3,0)+Avg_Dmd*365/BL$3/2*Std_Cost*Inv_Cost+BL$3*Setup</f>
        <v>27986.171515219074</v>
      </c>
      <c r="BM44" s="12">
        <f>(Sell_Price-Std_Cost)*(1-$D44)*Lost_Sale_Fact*Avg_Dmd*365+NORMSINV($D44)*SQRT(Dmd_StdDev^2*Leadtime+LT_StdDev^2*Avg_Dmd^2)*Std_Cost*Inv_Cost+IF(365/BM$3+Safety_Stock/Avg_Dmd&gt;Plan_Shelf,(365/BM$3+Safety_Stock/Avg_Dmd-Plan_Shelf)*Avg_Dmd*Std_Cost*BM$3,0)+Avg_Dmd*365/BM$3/2*Std_Cost*Inv_Cost+BM$3*Setup</f>
        <v>28080.324520683553</v>
      </c>
      <c r="BN44" s="12">
        <f>(Sell_Price-Std_Cost)*(1-$D44)*Lost_Sale_Fact*Avg_Dmd*365+NORMSINV($D44)*SQRT(Dmd_StdDev^2*Leadtime+LT_StdDev^2*Avg_Dmd^2)*Std_Cost*Inv_Cost+IF(365/BN$3+Safety_Stock/Avg_Dmd&gt;Plan_Shelf,(365/BN$3+Safety_Stock/Avg_Dmd-Plan_Shelf)*Avg_Dmd*Std_Cost*BN$3,0)+Avg_Dmd*365/BN$3/2*Std_Cost*Inv_Cost+BN$3*Setup</f>
        <v>28176.279042100792</v>
      </c>
      <c r="BO44" s="12">
        <f>(Sell_Price-Std_Cost)*(1-$D44)*Lost_Sale_Fact*Avg_Dmd*365+NORMSINV($D44)*SQRT(Dmd_StdDev^2*Leadtime+LT_StdDev^2*Avg_Dmd^2)*Std_Cost*Inv_Cost+IF(365/BO$3+Safety_Stock/Avg_Dmd&gt;Plan_Shelf,(365/BO$3+Safety_Stock/Avg_Dmd-Plan_Shelf)*Avg_Dmd*Std_Cost*BO$3,0)+Avg_Dmd*365/BO$3/2*Std_Cost*Inv_Cost+BO$3*Setup</f>
        <v>28273.949292996851</v>
      </c>
      <c r="BP44" s="12">
        <f>(Sell_Price-Std_Cost)*(1-$D44)*Lost_Sale_Fact*Avg_Dmd*365+NORMSINV($D44)*SQRT(Dmd_StdDev^2*Leadtime+LT_StdDev^2*Avg_Dmd^2)*Std_Cost*Inv_Cost+IF(365/BP$3+Safety_Stock/Avg_Dmd&gt;Plan_Shelf,(365/BP$3+Safety_Stock/Avg_Dmd-Plan_Shelf)*Avg_Dmd*Std_Cost*BP$3,0)+Avg_Dmd*365/BP$3/2*Std_Cost*Inv_Cost+BP$3*Setup</f>
        <v>28373.254848552406</v>
      </c>
      <c r="BQ44" s="12">
        <f>(Sell_Price-Std_Cost)*(1-$D44)*Lost_Sale_Fact*Avg_Dmd*365+NORMSINV($D44)*SQRT(Dmd_StdDev^2*Leadtime+LT_StdDev^2*Avg_Dmd^2)*Std_Cost*Inv_Cost+IF(365/BQ$3+Safety_Stock/Avg_Dmd&gt;Plan_Shelf,(365/BQ$3+Safety_Stock/Avg_Dmd-Plan_Shelf)*Avg_Dmd*Std_Cost*BQ$3,0)+Avg_Dmd*365/BQ$3/2*Std_Cost*Inv_Cost+BQ$3*Setup</f>
        <v>28474.120233167789</v>
      </c>
      <c r="BR44" s="12">
        <f>(Sell_Price-Std_Cost)*(1-$D44)*Lost_Sale_Fact*Avg_Dmd*365+NORMSINV($D44)*SQRT(Dmd_StdDev^2*Leadtime+LT_StdDev^2*Avg_Dmd^2)*Std_Cost*Inv_Cost+IF(365/BR$3+Safety_Stock/Avg_Dmd&gt;Plan_Shelf,(365/BR$3+Safety_Stock/Avg_Dmd-Plan_Shelf)*Avg_Dmd*Std_Cost*BR$3,0)+Avg_Dmd*365/BR$3/2*Std_Cost*Inv_Cost+BR$3*Setup</f>
        <v>28576.474545522102</v>
      </c>
      <c r="BS44" s="12">
        <f>(Sell_Price-Std_Cost)*(1-$D44)*Lost_Sale_Fact*Avg_Dmd*365+NORMSINV($D44)*SQRT(Dmd_StdDev^2*Leadtime+LT_StdDev^2*Avg_Dmd^2)*Std_Cost*Inv_Cost+IF(365/BS$3+Safety_Stock/Avg_Dmd&gt;Plan_Shelf,(365/BS$3+Safety_Stock/Avg_Dmd-Plan_Shelf)*Avg_Dmd*Std_Cost*BS$3,0)+Avg_Dmd*365/BS$3/2*Std_Cost*Inv_Cost+BS$3*Setup</f>
        <v>28680.251117209122</v>
      </c>
      <c r="BT44" s="12">
        <f>(Sell_Price-Std_Cost)*(1-$D44)*Lost_Sale_Fact*Avg_Dmd*365+NORMSINV($D44)*SQRT(Dmd_StdDev^2*Leadtime+LT_StdDev^2*Avg_Dmd^2)*Std_Cost*Inv_Cost+IF(365/BT$3+Safety_Stock/Avg_Dmd&gt;Plan_Shelf,(365/BT$3+Safety_Stock/Avg_Dmd-Plan_Shelf)*Avg_Dmd*Std_Cost*BT$3,0)+Avg_Dmd*365/BT$3/2*Std_Cost*Inv_Cost+BT$3*Setup</f>
        <v>28785.387201493581</v>
      </c>
      <c r="BU44" s="12">
        <f>(Sell_Price-Std_Cost)*(1-$D44)*Lost_Sale_Fact*Avg_Dmd*365+NORMSINV($D44)*SQRT(Dmd_StdDev^2*Leadtime+LT_StdDev^2*Avg_Dmd^2)*Std_Cost*Inv_Cost+IF(365/BU$3+Safety_Stock/Avg_Dmd&gt;Plan_Shelf,(365/BU$3+Safety_Stock/Avg_Dmd-Plan_Shelf)*Avg_Dmd*Std_Cost*BU$3,0)+Avg_Dmd*365/BU$3/2*Std_Cost*Inv_Cost+BU$3*Setup</f>
        <v>28891.823689132114</v>
      </c>
      <c r="BV44" s="12">
        <f>(Sell_Price-Std_Cost)*(1-$D44)*Lost_Sale_Fact*Avg_Dmd*365+NORMSINV($D44)*SQRT(Dmd_StdDev^2*Leadtime+LT_StdDev^2*Avg_Dmd^2)*Std_Cost*Inv_Cost+IF(365/BV$3+Safety_Stock/Avg_Dmd&gt;Plan_Shelf,(365/BV$3+Safety_Stock/Avg_Dmd-Plan_Shelf)*Avg_Dmd*Std_Cost*BV$3,0)+Avg_Dmd*365/BV$3/2*Std_Cost*Inv_Cost+BV$3*Setup</f>
        <v>28999.504848552406</v>
      </c>
      <c r="BW44" s="12">
        <f>(Sell_Price-Std_Cost)*(1-$D44)*Lost_Sale_Fact*Avg_Dmd*365+NORMSINV($D44)*SQRT(Dmd_StdDev^2*Leadtime+LT_StdDev^2*Avg_Dmd^2)*Std_Cost*Inv_Cost+IF(365/BW$3+Safety_Stock/Avg_Dmd&gt;Plan_Shelf,(365/BW$3+Safety_Stock/Avg_Dmd-Plan_Shelf)*Avg_Dmd*Std_Cost*BW$3,0)+Avg_Dmd*365/BW$3/2*Std_Cost*Inv_Cost+BW$3*Setup</f>
        <v>29108.378087989026</v>
      </c>
      <c r="BX44" s="12">
        <f>(Sell_Price-Std_Cost)*(1-$D44)*Lost_Sale_Fact*Avg_Dmd*365+NORMSINV($D44)*SQRT(Dmd_StdDev^2*Leadtime+LT_StdDev^2*Avg_Dmd^2)*Std_Cost*Inv_Cost+IF(365/BX$3+Safety_Stock/Avg_Dmd&gt;Plan_Shelf,(365/BX$3+Safety_Stock/Avg_Dmd-Plan_Shelf)*Avg_Dmd*Std_Cost*BX$3,0)+Avg_Dmd*365/BX$3/2*Std_Cost*Inv_Cost+BX$3*Setup</f>
        <v>29218.393737441293</v>
      </c>
      <c r="BY44" s="12">
        <f>(Sell_Price-Std_Cost)*(1-$D44)*Lost_Sale_Fact*Avg_Dmd*365+NORMSINV($D44)*SQRT(Dmd_StdDev^2*Leadtime+LT_StdDev^2*Avg_Dmd^2)*Std_Cost*Inv_Cost+IF(365/BY$3+Safety_Stock/Avg_Dmd&gt;Plan_Shelf,(365/BY$3+Safety_Stock/Avg_Dmd-Plan_Shelf)*Avg_Dmd*Std_Cost*BY$3,0)+Avg_Dmd*365/BY$3/2*Std_Cost*Inv_Cost+BY$3*Setup</f>
        <v>29329.504848552406</v>
      </c>
      <c r="BZ44" s="12">
        <f>(Sell_Price-Std_Cost)*(1-$D44)*Lost_Sale_Fact*Avg_Dmd*365+NORMSINV($D44)*SQRT(Dmd_StdDev^2*Leadtime+LT_StdDev^2*Avg_Dmd^2)*Std_Cost*Inv_Cost+IF(365/BZ$3+Safety_Stock/Avg_Dmd&gt;Plan_Shelf,(365/BZ$3+Safety_Stock/Avg_Dmd-Plan_Shelf)*Avg_Dmd*Std_Cost*BZ$3,0)+Avg_Dmd*365/BZ$3/2*Std_Cost*Inv_Cost+BZ$3*Setup</f>
        <v>29441.667010714569</v>
      </c>
      <c r="CA44" s="12">
        <f>(Sell_Price-Std_Cost)*(1-$D44)*Lost_Sale_Fact*Avg_Dmd*365+NORMSINV($D44)*SQRT(Dmd_StdDev^2*Leadtime+LT_StdDev^2*Avg_Dmd^2)*Std_Cost*Inv_Cost+IF(365/CA$3+Safety_Stock/Avg_Dmd&gt;Plan_Shelf,(365/CA$3+Safety_Stock/Avg_Dmd-Plan_Shelf)*Avg_Dmd*Std_Cost*CA$3,0)+Avg_Dmd*365/CA$3/2*Std_Cost*Inv_Cost+CA$3*Setup</f>
        <v>29554.838181885738</v>
      </c>
      <c r="CB44" s="12">
        <f>(Sell_Price-Std_Cost)*(1-$D44)*Lost_Sale_Fact*Avg_Dmd*365+NORMSINV($D44)*SQRT(Dmd_StdDev^2*Leadtime+LT_StdDev^2*Avg_Dmd^2)*Std_Cost*Inv_Cost+IF(365/CB$3+Safety_Stock/Avg_Dmd&gt;Plan_Shelf,(365/CB$3+Safety_Stock/Avg_Dmd-Plan_Shelf)*Avg_Dmd*Std_Cost*CB$3,0)+Avg_Dmd*365/CB$3/2*Std_Cost*Inv_Cost+CB$3*Setup</f>
        <v>29668.978532762932</v>
      </c>
      <c r="CC44" s="12">
        <f>(Sell_Price-Std_Cost)*(1-$D44)*Lost_Sale_Fact*Avg_Dmd*365+NORMSINV($D44)*SQRT(Dmd_StdDev^2*Leadtime+LT_StdDev^2*Avg_Dmd^2)*Std_Cost*Inv_Cost+IF(365/CC$3+Safety_Stock/Avg_Dmd&gt;Plan_Shelf,(365/CC$3+Safety_Stock/Avg_Dmd-Plan_Shelf)*Avg_Dmd*Std_Cost*CC$3,0)+Avg_Dmd*365/CC$3/2*Std_Cost*Inv_Cost+CC$3*Setup</f>
        <v>29784.050303097862</v>
      </c>
      <c r="CD44" s="12">
        <f>(Sell_Price-Std_Cost)*(1-$D44)*Lost_Sale_Fact*Avg_Dmd*365+NORMSINV($D44)*SQRT(Dmd_StdDev^2*Leadtime+LT_StdDev^2*Avg_Dmd^2)*Std_Cost*Inv_Cost+IF(365/CD$3+Safety_Stock/Avg_Dmd&gt;Plan_Shelf,(365/CD$3+Safety_Stock/Avg_Dmd-Plan_Shelf)*Avg_Dmd*Std_Cost*CD$3,0)+Avg_Dmd*365/CD$3/2*Std_Cost*Inv_Cost+CD$3*Setup</f>
        <v>29900.017669065226</v>
      </c>
      <c r="CE44" s="12">
        <f>(Sell_Price-Std_Cost)*(1-$D44)*Lost_Sale_Fact*Avg_Dmd*365+NORMSINV($D44)*SQRT(Dmd_StdDev^2*Leadtime+LT_StdDev^2*Avg_Dmd^2)*Std_Cost*Inv_Cost+IF(365/CE$3+Safety_Stock/Avg_Dmd&gt;Plan_Shelf,(365/CE$3+Safety_Stock/Avg_Dmd-Plan_Shelf)*Avg_Dmd*Std_Cost*CE$3,0)+Avg_Dmd*365/CE$3/2*Std_Cost*Inv_Cost+CE$3*Setup</f>
        <v>30016.846620704306</v>
      </c>
      <c r="CF44" s="12">
        <f>(Sell_Price-Std_Cost)*(1-$D44)*Lost_Sale_Fact*Avg_Dmd*365+NORMSINV($D44)*SQRT(Dmd_StdDev^2*Leadtime+LT_StdDev^2*Avg_Dmd^2)*Std_Cost*Inv_Cost+IF(365/CF$3+Safety_Stock/Avg_Dmd&gt;Plan_Shelf,(365/CF$3+Safety_Stock/Avg_Dmd-Plan_Shelf)*Avg_Dmd*Std_Cost*CF$3,0)+Avg_Dmd*365/CF$3/2*Std_Cost*Inv_Cost+CF$3*Setup</f>
        <v>30134.504848552406</v>
      </c>
      <c r="CG44" s="12">
        <f>(Sell_Price-Std_Cost)*(1-$D44)*Lost_Sale_Fact*Avg_Dmd*365+NORMSINV($D44)*SQRT(Dmd_StdDev^2*Leadtime+LT_StdDev^2*Avg_Dmd^2)*Std_Cost*Inv_Cost+IF(365/CG$3+Safety_Stock/Avg_Dmd&gt;Plan_Shelf,(365/CG$3+Safety_Stock/Avg_Dmd-Plan_Shelf)*Avg_Dmd*Std_Cost*CG$3,0)+Avg_Dmd*365/CG$3/2*Std_Cost*Inv_Cost+CG$3*Setup</f>
        <v>30252.961638675861</v>
      </c>
      <c r="CH44" s="12">
        <f>(Sell_Price-Std_Cost)*(1-$D44)*Lost_Sale_Fact*Avg_Dmd*365+NORMSINV($D44)*SQRT(Dmd_StdDev^2*Leadtime+LT_StdDev^2*Avg_Dmd^2)*Std_Cost*Inv_Cost+IF(365/CH$3+Safety_Stock/Avg_Dmd&gt;Plan_Shelf,(365/CH$3+Safety_Stock/Avg_Dmd-Plan_Shelf)*Avg_Dmd*Std_Cost*CH$3,0)+Avg_Dmd*365/CH$3/2*Std_Cost*Inv_Cost+CH$3*Setup</f>
        <v>30372.187775381673</v>
      </c>
      <c r="CI44" s="12">
        <f>(Sell_Price-Std_Cost)*(1-$D44)*Lost_Sale_Fact*Avg_Dmd*365+NORMSINV($D44)*SQRT(Dmd_StdDev^2*Leadtime+LT_StdDev^2*Avg_Dmd^2)*Std_Cost*Inv_Cost+IF(365/CI$3+Safety_Stock/Avg_Dmd&gt;Plan_Shelf,(365/CI$3+Safety_Stock/Avg_Dmd-Plan_Shelf)*Avg_Dmd*Std_Cost*CI$3,0)+Avg_Dmd*365/CI$3/2*Std_Cost*Inv_Cost+CI$3*Setup</f>
        <v>30492.155450962044</v>
      </c>
      <c r="CJ44" s="12">
        <f>(Sell_Price-Std_Cost)*(1-$D44)*Lost_Sale_Fact*Avg_Dmd*365+NORMSINV($D44)*SQRT(Dmd_StdDev^2*Leadtime+LT_StdDev^2*Avg_Dmd^2)*Std_Cost*Inv_Cost+IF(365/CJ$3+Safety_Stock/Avg_Dmd&gt;Plan_Shelf,(365/CJ$3+Safety_Stock/Avg_Dmd-Plan_Shelf)*Avg_Dmd*Std_Cost*CJ$3,0)+Avg_Dmd*365/CJ$3/2*Std_Cost*Inv_Cost+CJ$3*Setup</f>
        <v>30612.838181885738</v>
      </c>
      <c r="CK44" s="12">
        <f>(Sell_Price-Std_Cost)*(1-$D44)*Lost_Sale_Fact*Avg_Dmd*365+NORMSINV($D44)*SQRT(Dmd_StdDev^2*Leadtime+LT_StdDev^2*Avg_Dmd^2)*Std_Cost*Inv_Cost+IF(365/CK$3+Safety_Stock/Avg_Dmd&gt;Plan_Shelf,(365/CK$3+Safety_Stock/Avg_Dmd-Plan_Shelf)*Avg_Dmd*Std_Cost*CK$3,0)+Avg_Dmd*365/CK$3/2*Std_Cost*Inv_Cost+CK$3*Setup</f>
        <v>30734.210730905346</v>
      </c>
      <c r="CL44" s="12">
        <f>(Sell_Price-Std_Cost)*(1-$D44)*Lost_Sale_Fact*Avg_Dmd*365+NORMSINV($D44)*SQRT(Dmd_StdDev^2*Leadtime+LT_StdDev^2*Avg_Dmd^2)*Std_Cost*Inv_Cost+IF(365/CL$3+Safety_Stock/Avg_Dmd&gt;Plan_Shelf,(365/CL$3+Safety_Stock/Avg_Dmd-Plan_Shelf)*Avg_Dmd*Std_Cost*CL$3,0)+Avg_Dmd*365/CL$3/2*Std_Cost*Inv_Cost+CL$3*Setup</f>
        <v>30856.249034598917</v>
      </c>
      <c r="CM44" s="12">
        <f>(Sell_Price-Std_Cost)*(1-$D44)*Lost_Sale_Fact*Avg_Dmd*365+NORMSINV($D44)*SQRT(Dmd_StdDev^2*Leadtime+LT_StdDev^2*Avg_Dmd^2)*Std_Cost*Inv_Cost+IF(365/CM$3+Safety_Stock/Avg_Dmd&gt;Plan_Shelf,(365/CM$3+Safety_Stock/Avg_Dmd-Plan_Shelf)*Avg_Dmd*Std_Cost*CM$3,0)+Avg_Dmd*365/CM$3/2*Std_Cost*Inv_Cost+CM$3*Setup</f>
        <v>30978.930135908726</v>
      </c>
      <c r="CN44" s="12">
        <f>(Sell_Price-Std_Cost)*(1-$D44)*Lost_Sale_Fact*Avg_Dmd*365+NORMSINV($D44)*SQRT(Dmd_StdDev^2*Leadtime+LT_StdDev^2*Avg_Dmd^2)*Std_Cost*Inv_Cost+IF(365/CN$3+Safety_Stock/Avg_Dmd&gt;Plan_Shelf,(365/CN$3+Safety_Stock/Avg_Dmd-Plan_Shelf)*Avg_Dmd*Std_Cost*CN$3,0)+Avg_Dmd*365/CN$3/2*Std_Cost*Inv_Cost+CN$3*Setup</f>
        <v>31102.232121279678</v>
      </c>
      <c r="CO44" s="12">
        <f>(Sell_Price-Std_Cost)*(1-$D44)*Lost_Sale_Fact*Avg_Dmd*365+NORMSINV($D44)*SQRT(Dmd_StdDev^2*Leadtime+LT_StdDev^2*Avg_Dmd^2)*Std_Cost*Inv_Cost+IF(365/CO$3+Safety_Stock/Avg_Dmd&gt;Plan_Shelf,(365/CO$3+Safety_Stock/Avg_Dmd-Plan_Shelf)*Avg_Dmd*Std_Cost*CO$3,0)+Avg_Dmd*365/CO$3/2*Std_Cost*Inv_Cost+CO$3*Setup</f>
        <v>31226.134062035551</v>
      </c>
      <c r="CP44" s="12">
        <f>(Sell_Price-Std_Cost)*(1-$D44)*Lost_Sale_Fact*Avg_Dmd*365+NORMSINV($D44)*SQRT(Dmd_StdDev^2*Leadtime+LT_StdDev^2*Avg_Dmd^2)*Std_Cost*Inv_Cost+IF(365/CP$3+Safety_Stock/Avg_Dmd&gt;Plan_Shelf,(365/CP$3+Safety_Stock/Avg_Dmd-Plan_Shelf)*Avg_Dmd*Std_Cost*CP$3,0)+Avg_Dmd*365/CP$3/2*Std_Cost*Inv_Cost+CP$3*Setup</f>
        <v>31350.615959663515</v>
      </c>
      <c r="CQ44" s="12">
        <f>(Sell_Price-Std_Cost)*(1-$D44)*Lost_Sale_Fact*Avg_Dmd*365+NORMSINV($D44)*SQRT(Dmd_StdDev^2*Leadtime+LT_StdDev^2*Avg_Dmd^2)*Std_Cost*Inv_Cost+IF(365/CQ$3+Safety_Stock/Avg_Dmd&gt;Plan_Shelf,(365/CQ$3+Safety_Stock/Avg_Dmd-Plan_Shelf)*Avg_Dmd*Std_Cost*CQ$3,0)+Avg_Dmd*365/CQ$3/2*Std_Cost*Inv_Cost+CQ$3*Setup</f>
        <v>31475.658694706253</v>
      </c>
      <c r="CR44" s="12">
        <f>(Sell_Price-Std_Cost)*(1-$D44)*Lost_Sale_Fact*Avg_Dmd*365+NORMSINV($D44)*SQRT(Dmd_StdDev^2*Leadtime+LT_StdDev^2*Avg_Dmd^2)*Std_Cost*Inv_Cost+IF(365/CR$3+Safety_Stock/Avg_Dmd&gt;Plan_Shelf,(365/CR$3+Safety_Stock/Avg_Dmd-Plan_Shelf)*Avg_Dmd*Std_Cost*CR$3,0)+Avg_Dmd*365/CR$3/2*Std_Cost*Inv_Cost+CR$3*Setup</f>
        <v>31601.24397898719</v>
      </c>
      <c r="CS44" s="12">
        <f>(Sell_Price-Std_Cost)*(1-$D44)*Lost_Sale_Fact*Avg_Dmd*365+NORMSINV($D44)*SQRT(Dmd_StdDev^2*Leadtime+LT_StdDev^2*Avg_Dmd^2)*Std_Cost*Inv_Cost+IF(365/CS$3+Safety_Stock/Avg_Dmd&gt;Plan_Shelf,(365/CS$3+Safety_Stock/Avg_Dmd-Plan_Shelf)*Avg_Dmd*Std_Cost*CS$3,0)+Avg_Dmd*365/CS$3/2*Std_Cost*Inv_Cost+CS$3*Setup</f>
        <v>31727.354310917995</v>
      </c>
      <c r="CT44" s="12">
        <f>(Sell_Price-Std_Cost)*(1-$D44)*Lost_Sale_Fact*Avg_Dmd*365+NORMSINV($D44)*SQRT(Dmd_StdDev^2*Leadtime+LT_StdDev^2*Avg_Dmd^2)*Std_Cost*Inv_Cost+IF(365/CT$3+Safety_Stock/Avg_Dmd&gt;Plan_Shelf,(365/CT$3+Safety_Stock/Avg_Dmd-Plan_Shelf)*Avg_Dmd*Std_Cost*CT$3,0)+Avg_Dmd*365/CT$3/2*Std_Cost*Inv_Cost+CT$3*Setup</f>
        <v>31853.972933658788</v>
      </c>
      <c r="CU44" s="12">
        <f>(Sell_Price-Std_Cost)*(1-$D44)*Lost_Sale_Fact*Avg_Dmd*365+NORMSINV($D44)*SQRT(Dmd_StdDev^2*Leadtime+LT_StdDev^2*Avg_Dmd^2)*Std_Cost*Inv_Cost+IF(365/CU$3+Safety_Stock/Avg_Dmd&gt;Plan_Shelf,(365/CU$3+Safety_Stock/Avg_Dmd-Plan_Shelf)*Avg_Dmd*Std_Cost*CU$3,0)+Avg_Dmd*365/CU$3/2*Std_Cost*Inv_Cost+CU$3*Setup</f>
        <v>31981.083795920826</v>
      </c>
      <c r="CV44" s="12">
        <f>(Sell_Price-Std_Cost)*(1-$D44)*Lost_Sale_Fact*Avg_Dmd*365+NORMSINV($D44)*SQRT(Dmd_StdDev^2*Leadtime+LT_StdDev^2*Avg_Dmd^2)*Std_Cost*Inv_Cost+IF(365/CV$3+Safety_Stock/Avg_Dmd&gt;Plan_Shelf,(365/CV$3+Safety_Stock/Avg_Dmd-Plan_Shelf)*Avg_Dmd*Std_Cost*CV$3,0)+Avg_Dmd*365/CV$3/2*Std_Cost*Inv_Cost+CV$3*Setup</f>
        <v>32108.671515219074</v>
      </c>
      <c r="CW44" s="12">
        <f>(Sell_Price-Std_Cost)*(1-$D44)*Lost_Sale_Fact*Avg_Dmd*365+NORMSINV($D44)*SQRT(Dmd_StdDev^2*Leadtime+LT_StdDev^2*Avg_Dmd^2)*Std_Cost*Inv_Cost+IF(365/CW$3+Safety_Stock/Avg_Dmd&gt;Plan_Shelf,(365/CW$3+Safety_Stock/Avg_Dmd-Plan_Shelf)*Avg_Dmd*Std_Cost*CW$3,0)+Avg_Dmd*365/CW$3/2*Std_Cost*Inv_Cost+CW$3*Setup</f>
        <v>32236.721343397767</v>
      </c>
      <c r="CX44" s="12">
        <f>(Sell_Price-Std_Cost)*(1-$D44)*Lost_Sale_Fact*Avg_Dmd*365+NORMSINV($D44)*SQRT(Dmd_StdDev^2*Leadtime+LT_StdDev^2*Avg_Dmd^2)*Std_Cost*Inv_Cost+IF(365/CX$3+Safety_Stock/Avg_Dmd&gt;Plan_Shelf,(365/CX$3+Safety_Stock/Avg_Dmd-Plan_Shelf)*Avg_Dmd*Std_Cost*CX$3,0)+Avg_Dmd*365/CX$3/2*Std_Cost*Inv_Cost+CX$3*Setup</f>
        <v>32365.219134266692</v>
      </c>
      <c r="CY44" s="12">
        <f>(Sell_Price-Std_Cost)*(1-$D44)*Lost_Sale_Fact*Avg_Dmd*365+NORMSINV($D44)*SQRT(Dmd_StdDev^2*Leadtime+LT_StdDev^2*Avg_Dmd^2)*Std_Cost*Inv_Cost+IF(365/CY$3+Safety_Stock/Avg_Dmd&gt;Plan_Shelf,(365/CY$3+Safety_Stock/Avg_Dmd-Plan_Shelf)*Avg_Dmd*Std_Cost*CY$3,0)+Avg_Dmd*365/CY$3/2*Std_Cost*Inv_Cost+CY$3*Setup</f>
        <v>32494.151313198869</v>
      </c>
      <c r="CZ44" s="12">
        <f>(Sell_Price-Std_Cost)*(1-$D44)*Lost_Sale_Fact*Avg_Dmd*365+NORMSINV($D44)*SQRT(Dmd_StdDev^2*Leadtime+LT_StdDev^2*Avg_Dmd^2)*Std_Cost*Inv_Cost+IF(365/CZ$3+Safety_Stock/Avg_Dmd&gt;Plan_Shelf,(365/CZ$3+Safety_Stock/Avg_Dmd-Plan_Shelf)*Avg_Dmd*Std_Cost*CZ$3,0)+Avg_Dmd*365/CZ$3/2*Std_Cost*Inv_Cost+CZ$3*Setup</f>
        <v>32623.504848552406</v>
      </c>
      <c r="DA44" s="28">
        <f t="shared" si="0"/>
        <v>26653.829172876729</v>
      </c>
      <c r="DB44" s="43">
        <f t="shared" si="1"/>
        <v>0.95899999999999996</v>
      </c>
    </row>
    <row r="45" spans="1:106" ht="14.1" customHeight="1" x14ac:dyDescent="0.25">
      <c r="A45" s="53"/>
      <c r="B45" s="51"/>
      <c r="C45" s="51"/>
      <c r="D45" s="9">
        <v>0.95799999999999996</v>
      </c>
      <c r="E45" s="12">
        <f>(Sell_Price-Std_Cost)*(1-$D45)*Lost_Sale_Fact*Avg_Dmd*365+NORMSINV($D45)*SQRT(Dmd_StdDev^2*Leadtime+LT_StdDev^2*Avg_Dmd^2)*Std_Cost*Inv_Cost+IF(365/E$3+Safety_Stock/Avg_Dmd&gt;Plan_Shelf,(365/E$3+Safety_Stock/Avg_Dmd-Plan_Shelf)*Avg_Dmd*Std_Cost*E$3,0)+Avg_Dmd*365/E$3/2*Std_Cost*Inv_Cost+E$3*Setup</f>
        <v>1327035.6319510699</v>
      </c>
      <c r="F45" s="12">
        <f>(Sell_Price-Std_Cost)*(1-$D45)*Lost_Sale_Fact*Avg_Dmd*365+NORMSINV($D45)*SQRT(Dmd_StdDev^2*Leadtime+LT_StdDev^2*Avg_Dmd^2)*Std_Cost*Inv_Cost+IF(365/F$3+Safety_Stock/Avg_Dmd&gt;Plan_Shelf,(365/F$3+Safety_Stock/Avg_Dmd-Plan_Shelf)*Avg_Dmd*Std_Cost*F$3,0)+Avg_Dmd*365/F$3/2*Std_Cost*Inv_Cost+F$3*Setup</f>
        <v>1163881.7947850623</v>
      </c>
      <c r="G45" s="12">
        <f>(Sell_Price-Std_Cost)*(1-$D45)*Lost_Sale_Fact*Avg_Dmd*365+NORMSINV($D45)*SQRT(Dmd_StdDev^2*Leadtime+LT_StdDev^2*Avg_Dmd^2)*Std_Cost*Inv_Cost+IF(365/G$3+Safety_Stock/Avg_Dmd&gt;Plan_Shelf,(365/G$3+Safety_Stock/Avg_Dmd-Plan_Shelf)*Avg_Dmd*Std_Cost*G$3,0)+Avg_Dmd*365/G$3/2*Std_Cost*Inv_Cost+G$3*Setup</f>
        <v>1068861.2909523882</v>
      </c>
      <c r="H45" s="12">
        <f>(Sell_Price-Std_Cost)*(1-$D45)*Lost_Sale_Fact*Avg_Dmd*365+NORMSINV($D45)*SQRT(Dmd_StdDev^2*Leadtime+LT_StdDev^2*Avg_Dmd^2)*Std_Cost*Inv_Cost+IF(365/H$3+Safety_Stock/Avg_Dmd&gt;Plan_Shelf,(365/H$3+Safety_Stock/Avg_Dmd-Plan_Shelf)*Avg_Dmd*Std_Cost*H$3,0)+Avg_Dmd*365/H$3/2*Std_Cost*Inv_Cost+H$3*Setup</f>
        <v>990874.12045304733</v>
      </c>
      <c r="I45" s="12">
        <f>(Sell_Price-Std_Cost)*(1-$D45)*Lost_Sale_Fact*Avg_Dmd*365+NORMSINV($D45)*SQRT(Dmd_StdDev^2*Leadtime+LT_StdDev^2*Avg_Dmd^2)*Std_Cost*Inv_Cost+IF(365/I$3+Safety_Stock/Avg_Dmd&gt;Plan_Shelf,(365/I$3+Safety_Stock/Avg_Dmd-Plan_Shelf)*Avg_Dmd*Std_Cost*I$3,0)+Avg_Dmd*365/I$3/2*Std_Cost*Inv_Cost+I$3*Setup</f>
        <v>919700.28328703973</v>
      </c>
      <c r="J45" s="12">
        <f>(Sell_Price-Std_Cost)*(1-$D45)*Lost_Sale_Fact*Avg_Dmd*365+NORMSINV($D45)*SQRT(Dmd_StdDev^2*Leadtime+LT_StdDev^2*Avg_Dmd^2)*Std_Cost*Inv_Cost+IF(365/J$3+Safety_Stock/Avg_Dmd&gt;Plan_Shelf,(365/J$3+Safety_Stock/Avg_Dmd-Plan_Shelf)*Avg_Dmd*Std_Cost*J$3,0)+Avg_Dmd*365/J$3/2*Std_Cost*Inv_Cost+J$3*Setup</f>
        <v>851933.11278769874</v>
      </c>
      <c r="K45" s="12">
        <f>(Sell_Price-Std_Cost)*(1-$D45)*Lost_Sale_Fact*Avg_Dmd*365+NORMSINV($D45)*SQRT(Dmd_StdDev^2*Leadtime+LT_StdDev^2*Avg_Dmd^2)*Std_Cost*Inv_Cost+IF(365/K$3+Safety_Stock/Avg_Dmd&gt;Plan_Shelf,(365/K$3+Safety_Stock/Avg_Dmd-Plan_Shelf)*Avg_Dmd*Std_Cost*K$3,0)+Avg_Dmd*365/K$3/2*Std_Cost*Inv_Cost+K$3*Setup</f>
        <v>786112.60895502463</v>
      </c>
      <c r="L45" s="12">
        <f>(Sell_Price-Std_Cost)*(1-$D45)*Lost_Sale_Fact*Avg_Dmd*365+NORMSINV($D45)*SQRT(Dmd_StdDev^2*Leadtime+LT_StdDev^2*Avg_Dmd^2)*Std_Cost*Inv_Cost+IF(365/L$3+Safety_Stock/Avg_Dmd&gt;Plan_Shelf,(365/L$3+Safety_Stock/Avg_Dmd-Plan_Shelf)*Avg_Dmd*Std_Cost*L$3,0)+Avg_Dmd*365/L$3/2*Std_Cost*Inv_Cost+L$3*Setup</f>
        <v>721508.77178901702</v>
      </c>
      <c r="M45" s="12">
        <f>(Sell_Price-Std_Cost)*(1-$D45)*Lost_Sale_Fact*Avg_Dmd*365+NORMSINV($D45)*SQRT(Dmd_StdDev^2*Leadtime+LT_StdDev^2*Avg_Dmd^2)*Std_Cost*Inv_Cost+IF(365/M$3+Safety_Stock/Avg_Dmd&gt;Plan_Shelf,(365/M$3+Safety_Stock/Avg_Dmd-Plan_Shelf)*Avg_Dmd*Std_Cost*M$3,0)+Avg_Dmd*365/M$3/2*Std_Cost*Inv_Cost+M$3*Setup</f>
        <v>657716.04573412065</v>
      </c>
      <c r="N45" s="12">
        <f>(Sell_Price-Std_Cost)*(1-$D45)*Lost_Sale_Fact*Avg_Dmd*365+NORMSINV($D45)*SQRT(Dmd_StdDev^2*Leadtime+LT_StdDev^2*Avg_Dmd^2)*Std_Cost*Inv_Cost+IF(365/N$3+Safety_Stock/Avg_Dmd&gt;Plan_Shelf,(365/N$3+Safety_Stock/Avg_Dmd-Plan_Shelf)*Avg_Dmd*Std_Cost*N$3,0)+Avg_Dmd*365/N$3/2*Std_Cost*Inv_Cost+N$3*Setup</f>
        <v>594491.09745700192</v>
      </c>
      <c r="O45" s="12">
        <f>(Sell_Price-Std_Cost)*(1-$D45)*Lost_Sale_Fact*Avg_Dmd*365+NORMSINV($D45)*SQRT(Dmd_StdDev^2*Leadtime+LT_StdDev^2*Avg_Dmd^2)*Std_Cost*Inv_Cost+IF(365/O$3+Safety_Stock/Avg_Dmd&gt;Plan_Shelf,(365/O$3+Safety_Stock/Avg_Dmd-Plan_Shelf)*Avg_Dmd*Std_Cost*O$3,0)+Avg_Dmd*365/O$3/2*Std_Cost*Inv_Cost+O$3*Setup</f>
        <v>531679.07847281243</v>
      </c>
      <c r="P45" s="12">
        <f>(Sell_Price-Std_Cost)*(1-$D45)*Lost_Sale_Fact*Avg_Dmd*365+NORMSINV($D45)*SQRT(Dmd_StdDev^2*Leadtime+LT_StdDev^2*Avg_Dmd^2)*Std_Cost*Inv_Cost+IF(365/P$3+Safety_Stock/Avg_Dmd&gt;Plan_Shelf,(365/P$3+Safety_Stock/Avg_Dmd-Plan_Shelf)*Avg_Dmd*Std_Cost*P$3,0)+Avg_Dmd*365/P$3/2*Std_Cost*Inv_Cost+P$3*Setup</f>
        <v>469176.75645832025</v>
      </c>
      <c r="Q45" s="12">
        <f>(Sell_Price-Std_Cost)*(1-$D45)*Lost_Sale_Fact*Avg_Dmd*365+NORMSINV($D45)*SQRT(Dmd_StdDev^2*Leadtime+LT_StdDev^2*Avg_Dmd^2)*Std_Cost*Inv_Cost+IF(365/Q$3+Safety_Stock/Avg_Dmd&gt;Plan_Shelf,(365/Q$3+Safety_Stock/Avg_Dmd-Plan_Shelf)*Avg_Dmd*Std_Cost*Q$3,0)+Avg_Dmd*365/Q$3/2*Std_Cost*Inv_Cost+Q$3*Setup</f>
        <v>406912.66288205626</v>
      </c>
      <c r="R45" s="12">
        <f>(Sell_Price-Std_Cost)*(1-$D45)*Lost_Sale_Fact*Avg_Dmd*365+NORMSINV($D45)*SQRT(Dmd_StdDev^2*Leadtime+LT_StdDev^2*Avg_Dmd^2)*Std_Cost*Inv_Cost+IF(365/R$3+Safety_Stock/Avg_Dmd&gt;Plan_Shelf,(365/R$3+Safety_Stock/Avg_Dmd-Plan_Shelf)*Avg_Dmd*Std_Cost*R$3,0)+Avg_Dmd*365/R$3/2*Std_Cost*Inv_Cost+R$3*Setup</f>
        <v>344835.74879297183</v>
      </c>
      <c r="S45" s="12">
        <f>(Sell_Price-Std_Cost)*(1-$D45)*Lost_Sale_Fact*Avg_Dmd*365+NORMSINV($D45)*SQRT(Dmd_StdDev^2*Leadtime+LT_StdDev^2*Avg_Dmd^2)*Std_Cost*Inv_Cost+IF(365/S$3+Safety_Stock/Avg_Dmd&gt;Plan_Shelf,(365/S$3+Safety_Stock/Avg_Dmd-Plan_Shelf)*Avg_Dmd*Std_Cost*S$3,0)+Avg_Dmd*365/S$3/2*Std_Cost*Inv_Cost+S$3*Setup</f>
        <v>282908.5782936308</v>
      </c>
      <c r="T45" s="12">
        <f>(Sell_Price-Std_Cost)*(1-$D45)*Lost_Sale_Fact*Avg_Dmd*365+NORMSINV($D45)*SQRT(Dmd_StdDev^2*Leadtime+LT_StdDev^2*Avg_Dmd^2)*Std_Cost*Inv_Cost+IF(365/T$3+Safety_Stock/Avg_Dmd&gt;Plan_Shelf,(365/T$3+Safety_Stock/Avg_Dmd-Plan_Shelf)*Avg_Dmd*Std_Cost*T$3,0)+Avg_Dmd*365/T$3/2*Std_Cost*Inv_Cost+T$3*Setup</f>
        <v>221103.07446095647</v>
      </c>
      <c r="U45" s="12">
        <f>(Sell_Price-Std_Cost)*(1-$D45)*Lost_Sale_Fact*Avg_Dmd*365+NORMSINV($D45)*SQRT(Dmd_StdDev^2*Leadtime+LT_StdDev^2*Avg_Dmd^2)*Std_Cost*Inv_Cost+IF(365/U$3+Safety_Stock/Avg_Dmd&gt;Plan_Shelf,(365/U$3+Safety_Stock/Avg_Dmd-Plan_Shelf)*Avg_Dmd*Std_Cost*U$3,0)+Avg_Dmd*365/U$3/2*Std_Cost*Inv_Cost+U$3*Setup</f>
        <v>159397.7667067135</v>
      </c>
      <c r="V45" s="12">
        <f>(Sell_Price-Std_Cost)*(1-$D45)*Lost_Sale_Fact*Avg_Dmd*365+NORMSINV($D45)*SQRT(Dmd_StdDev^2*Leadtime+LT_StdDev^2*Avg_Dmd^2)*Std_Cost*Inv_Cost+IF(365/V$3+Safety_Stock/Avg_Dmd&gt;Plan_Shelf,(365/V$3+Safety_Stock/Avg_Dmd-Plan_Shelf)*Avg_Dmd*Std_Cost*V$3,0)+Avg_Dmd*365/V$3/2*Std_Cost*Inv_Cost+V$3*Setup</f>
        <v>97775.955684496934</v>
      </c>
      <c r="W45" s="12">
        <f>(Sell_Price-Std_Cost)*(1-$D45)*Lost_Sale_Fact*Avg_Dmd*365+NORMSINV($D45)*SQRT(Dmd_StdDev^2*Leadtime+LT_StdDev^2*Avg_Dmd^2)*Std_Cost*Inv_Cost+IF(365/W$3+Safety_Stock/Avg_Dmd&gt;Plan_Shelf,(365/W$3+Safety_Stock/Avg_Dmd-Plan_Shelf)*Avg_Dmd*Std_Cost*W$3,0)+Avg_Dmd*365/W$3/2*Std_Cost*Inv_Cost+W$3*Setup</f>
        <v>36224.457699775798</v>
      </c>
      <c r="X45" s="12">
        <f>(Sell_Price-Std_Cost)*(1-$D45)*Lost_Sale_Fact*Avg_Dmd*365+NORMSINV($D45)*SQRT(Dmd_StdDev^2*Leadtime+LT_StdDev^2*Avg_Dmd^2)*Std_Cost*Inv_Cost+IF(365/X$3+Safety_Stock/Avg_Dmd&gt;Plan_Shelf,(365/X$3+Safety_Stock/Avg_Dmd-Plan_Shelf)*Avg_Dmd*Std_Cost*X$3,0)+Avg_Dmd*365/X$3/2*Std_Cost*Inv_Cost+X$3*Setup</f>
        <v>28809.469117077504</v>
      </c>
      <c r="Y45" s="12">
        <f>(Sell_Price-Std_Cost)*(1-$D45)*Lost_Sale_Fact*Avg_Dmd*365+NORMSINV($D45)*SQRT(Dmd_StdDev^2*Leadtime+LT_StdDev^2*Avg_Dmd^2)*Std_Cost*Inv_Cost+IF(365/Y$3+Safety_Stock/Avg_Dmd&gt;Plan_Shelf,(365/Y$3+Safety_Stock/Avg_Dmd-Plan_Shelf)*Avg_Dmd*Std_Cost*Y$3,0)+Avg_Dmd*365/Y$3/2*Std_Cost*Inv_Cost+Y$3*Setup</f>
        <v>28472.802450410836</v>
      </c>
      <c r="Z45" s="12">
        <f>(Sell_Price-Std_Cost)*(1-$D45)*Lost_Sale_Fact*Avg_Dmd*365+NORMSINV($D45)*SQRT(Dmd_StdDev^2*Leadtime+LT_StdDev^2*Avg_Dmd^2)*Std_Cost*Inv_Cost+IF(365/Z$3+Safety_Stock/Avg_Dmd&gt;Plan_Shelf,(365/Z$3+Safety_Stock/Avg_Dmd-Plan_Shelf)*Avg_Dmd*Std_Cost*Z$3,0)+Avg_Dmd*365/Z$3/2*Std_Cost*Inv_Cost+Z$3*Setup</f>
        <v>28180.378207986592</v>
      </c>
      <c r="AA45" s="12">
        <f>(Sell_Price-Std_Cost)*(1-$D45)*Lost_Sale_Fact*Avg_Dmd*365+NORMSINV($D45)*SQRT(Dmd_StdDev^2*Leadtime+LT_StdDev^2*Avg_Dmd^2)*Std_Cost*Inv_Cost+IF(365/AA$3+Safety_Stock/Avg_Dmd&gt;Plan_Shelf,(365/AA$3+Safety_Stock/Avg_Dmd-Plan_Shelf)*Avg_Dmd*Std_Cost*AA$3,0)+Avg_Dmd*365/AA$3/2*Std_Cost*Inv_Cost+AA$3*Setup</f>
        <v>27926.425638816632</v>
      </c>
      <c r="AB45" s="12">
        <f>(Sell_Price-Std_Cost)*(1-$D45)*Lost_Sale_Fact*Avg_Dmd*365+NORMSINV($D45)*SQRT(Dmd_StdDev^2*Leadtime+LT_StdDev^2*Avg_Dmd^2)*Std_Cost*Inv_Cost+IF(365/AB$3+Safety_Stock/Avg_Dmd&gt;Plan_Shelf,(365/AB$3+Safety_Stock/Avg_Dmd-Plan_Shelf)*Avg_Dmd*Std_Cost*AB$3,0)+Avg_Dmd*365/AB$3/2*Std_Cost*Inv_Cost+AB$3*Setup</f>
        <v>27706.135783744168</v>
      </c>
      <c r="AC45" s="12">
        <f>(Sell_Price-Std_Cost)*(1-$D45)*Lost_Sale_Fact*Avg_Dmd*365+NORMSINV($D45)*SQRT(Dmd_StdDev^2*Leadtime+LT_StdDev^2*Avg_Dmd^2)*Std_Cost*Inv_Cost+IF(365/AC$3+Safety_Stock/Avg_Dmd&gt;Plan_Shelf,(365/AC$3+Safety_Stock/Avg_Dmd-Plan_Shelf)*Avg_Dmd*Std_Cost*AC$3,0)+Avg_Dmd*365/AC$3/2*Std_Cost*Inv_Cost+AC$3*Setup</f>
        <v>27515.469117077504</v>
      </c>
      <c r="AD45" s="12">
        <f>(Sell_Price-Std_Cost)*(1-$D45)*Lost_Sale_Fact*Avg_Dmd*365+NORMSINV($D45)*SQRT(Dmd_StdDev^2*Leadtime+LT_StdDev^2*Avg_Dmd^2)*Std_Cost*Inv_Cost+IF(365/AD$3+Safety_Stock/Avg_Dmd&gt;Plan_Shelf,(365/AD$3+Safety_Stock/Avg_Dmd-Plan_Shelf)*Avg_Dmd*Std_Cost*AD$3,0)+Avg_Dmd*365/AD$3/2*Std_Cost*Inv_Cost+AD$3*Setup</f>
        <v>27351.007578615965</v>
      </c>
      <c r="AE45" s="12">
        <f>(Sell_Price-Std_Cost)*(1-$D45)*Lost_Sale_Fact*Avg_Dmd*365+NORMSINV($D45)*SQRT(Dmd_StdDev^2*Leadtime+LT_StdDev^2*Avg_Dmd^2)*Std_Cost*Inv_Cost+IF(365/AE$3+Safety_Stock/Avg_Dmd&gt;Plan_Shelf,(365/AE$3+Safety_Stock/Avg_Dmd-Plan_Shelf)*Avg_Dmd*Std_Cost*AE$3,0)+Avg_Dmd*365/AE$3/2*Std_Cost*Inv_Cost+AE$3*Setup</f>
        <v>27209.839487447876</v>
      </c>
      <c r="AF45" s="12">
        <f>(Sell_Price-Std_Cost)*(1-$D45)*Lost_Sale_Fact*Avg_Dmd*365+NORMSINV($D45)*SQRT(Dmd_StdDev^2*Leadtime+LT_StdDev^2*Avg_Dmd^2)*Std_Cost*Inv_Cost+IF(365/AF$3+Safety_Stock/Avg_Dmd&gt;Plan_Shelf,(365/AF$3+Safety_Stock/Avg_Dmd-Plan_Shelf)*Avg_Dmd*Std_Cost*AF$3,0)+Avg_Dmd*365/AF$3/2*Std_Cost*Inv_Cost+AF$3*Setup</f>
        <v>27089.469117077504</v>
      </c>
      <c r="AG45" s="12">
        <f>(Sell_Price-Std_Cost)*(1-$D45)*Lost_Sale_Fact*Avg_Dmd*365+NORMSINV($D45)*SQRT(Dmd_StdDev^2*Leadtime+LT_StdDev^2*Avg_Dmd^2)*Std_Cost*Inv_Cost+IF(365/AG$3+Safety_Stock/Avg_Dmd&gt;Plan_Shelf,(365/AG$3+Safety_Stock/Avg_Dmd-Plan_Shelf)*Avg_Dmd*Std_Cost*AG$3,0)+Avg_Dmd*365/AG$3/2*Std_Cost*Inv_Cost+AG$3*Setup</f>
        <v>26987.744979146468</v>
      </c>
      <c r="AH45" s="12">
        <f>(Sell_Price-Std_Cost)*(1-$D45)*Lost_Sale_Fact*Avg_Dmd*365+NORMSINV($D45)*SQRT(Dmd_StdDev^2*Leadtime+LT_StdDev^2*Avg_Dmd^2)*Std_Cost*Inv_Cost+IF(365/AH$3+Safety_Stock/Avg_Dmd&gt;Plan_Shelf,(365/AH$3+Safety_Stock/Avg_Dmd-Plan_Shelf)*Avg_Dmd*Std_Cost*AH$3,0)+Avg_Dmd*365/AH$3/2*Std_Cost*Inv_Cost+AH$3*Setup</f>
        <v>26902.802450410836</v>
      </c>
      <c r="AI45" s="12">
        <f>(Sell_Price-Std_Cost)*(1-$D45)*Lost_Sale_Fact*Avg_Dmd*365+NORMSINV($D45)*SQRT(Dmd_StdDev^2*Leadtime+LT_StdDev^2*Avg_Dmd^2)*Std_Cost*Inv_Cost+IF(365/AI$3+Safety_Stock/Avg_Dmd&gt;Plan_Shelf,(365/AI$3+Safety_Stock/Avg_Dmd-Plan_Shelf)*Avg_Dmd*Std_Cost*AI$3,0)+Avg_Dmd*365/AI$3/2*Std_Cost*Inv_Cost+AI$3*Setup</f>
        <v>26833.017504174277</v>
      </c>
      <c r="AJ45" s="12">
        <f>(Sell_Price-Std_Cost)*(1-$D45)*Lost_Sale_Fact*Avg_Dmd*365+NORMSINV($D45)*SQRT(Dmd_StdDev^2*Leadtime+LT_StdDev^2*Avg_Dmd^2)*Std_Cost*Inv_Cost+IF(365/AJ$3+Safety_Stock/Avg_Dmd&gt;Plan_Shelf,(365/AJ$3+Safety_Stock/Avg_Dmd-Plan_Shelf)*Avg_Dmd*Std_Cost*AJ$3,0)+Avg_Dmd*365/AJ$3/2*Std_Cost*Inv_Cost+AJ$3*Setup</f>
        <v>26776.969117077504</v>
      </c>
      <c r="AK45" s="12">
        <f>(Sell_Price-Std_Cost)*(1-$D45)*Lost_Sale_Fact*Avg_Dmd*365+NORMSINV($D45)*SQRT(Dmd_StdDev^2*Leadtime+LT_StdDev^2*Avg_Dmd^2)*Std_Cost*Inv_Cost+IF(365/AK$3+Safety_Stock/Avg_Dmd&gt;Plan_Shelf,(365/AK$3+Safety_Stock/Avg_Dmd-Plan_Shelf)*Avg_Dmd*Std_Cost*AK$3,0)+Avg_Dmd*365/AK$3/2*Std_Cost*Inv_Cost+AK$3*Setup</f>
        <v>26733.408511016896</v>
      </c>
      <c r="AL45" s="12">
        <f>(Sell_Price-Std_Cost)*(1-$D45)*Lost_Sale_Fact*Avg_Dmd*365+NORMSINV($D45)*SQRT(Dmd_StdDev^2*Leadtime+LT_StdDev^2*Avg_Dmd^2)*Std_Cost*Inv_Cost+IF(365/AL$3+Safety_Stock/Avg_Dmd&gt;Plan_Shelf,(365/AL$3+Safety_Stock/Avg_Dmd-Plan_Shelf)*Avg_Dmd*Std_Cost*AL$3,0)+Avg_Dmd*365/AL$3/2*Std_Cost*Inv_Cost+AL$3*Setup</f>
        <v>26701.233822959857</v>
      </c>
      <c r="AM45" s="12">
        <f>(Sell_Price-Std_Cost)*(1-$D45)*Lost_Sale_Fact*Avg_Dmd*365+NORMSINV($D45)*SQRT(Dmd_StdDev^2*Leadtime+LT_StdDev^2*Avg_Dmd^2)*Std_Cost*Inv_Cost+IF(365/AM$3+Safety_Stock/Avg_Dmd&gt;Plan_Shelf,(365/AM$3+Safety_Stock/Avg_Dmd-Plan_Shelf)*Avg_Dmd*Std_Cost*AM$3,0)+Avg_Dmd*365/AM$3/2*Std_Cost*Inv_Cost+AM$3*Setup</f>
        <v>26679.469117077504</v>
      </c>
      <c r="AN45" s="12">
        <f>(Sell_Price-Std_Cost)*(1-$D45)*Lost_Sale_Fact*Avg_Dmd*365+NORMSINV($D45)*SQRT(Dmd_StdDev^2*Leadtime+LT_StdDev^2*Avg_Dmd^2)*Std_Cost*Inv_Cost+IF(365/AN$3+Safety_Stock/Avg_Dmd&gt;Plan_Shelf,(365/AN$3+Safety_Stock/Avg_Dmd-Plan_Shelf)*Avg_Dmd*Std_Cost*AN$3,0)+Avg_Dmd*365/AN$3/2*Std_Cost*Inv_Cost+AN$3*Setup</f>
        <v>26667.246894855281</v>
      </c>
      <c r="AO45" s="12">
        <f>(Sell_Price-Std_Cost)*(1-$D45)*Lost_Sale_Fact*Avg_Dmd*365+NORMSINV($D45)*SQRT(Dmd_StdDev^2*Leadtime+LT_StdDev^2*Avg_Dmd^2)*Std_Cost*Inv_Cost+IF(365/AO$3+Safety_Stock/Avg_Dmd&gt;Plan_Shelf,(365/AO$3+Safety_Stock/Avg_Dmd-Plan_Shelf)*Avg_Dmd*Std_Cost*AO$3,0)+Avg_Dmd*365/AO$3/2*Std_Cost*Inv_Cost+AO$3*Setup</f>
        <v>26663.793441401827</v>
      </c>
      <c r="AP45" s="12">
        <f>(Sell_Price-Std_Cost)*(1-$D45)*Lost_Sale_Fact*Avg_Dmd*365+NORMSINV($D45)*SQRT(Dmd_StdDev^2*Leadtime+LT_StdDev^2*Avg_Dmd^2)*Std_Cost*Inv_Cost+IF(365/AP$3+Safety_Stock/Avg_Dmd&gt;Plan_Shelf,(365/AP$3+Safety_Stock/Avg_Dmd-Plan_Shelf)*Avg_Dmd*Std_Cost*AP$3,0)+Avg_Dmd*365/AP$3/2*Std_Cost*Inv_Cost+AP$3*Setup</f>
        <v>26668.416485498557</v>
      </c>
      <c r="AQ45" s="12">
        <f>(Sell_Price-Std_Cost)*(1-$D45)*Lost_Sale_Fact*Avg_Dmd*365+NORMSINV($D45)*SQRT(Dmd_StdDev^2*Leadtime+LT_StdDev^2*Avg_Dmd^2)*Std_Cost*Inv_Cost+IF(365/AQ$3+Safety_Stock/Avg_Dmd&gt;Plan_Shelf,(365/AQ$3+Safety_Stock/Avg_Dmd-Plan_Shelf)*Avg_Dmd*Std_Cost*AQ$3,0)+Avg_Dmd*365/AQ$3/2*Std_Cost*Inv_Cost+AQ$3*Setup</f>
        <v>26680.494758103145</v>
      </c>
      <c r="AR45" s="12">
        <f>(Sell_Price-Std_Cost)*(1-$D45)*Lost_Sale_Fact*Avg_Dmd*365+NORMSINV($D45)*SQRT(Dmd_StdDev^2*Leadtime+LT_StdDev^2*Avg_Dmd^2)*Std_Cost*Inv_Cost+IF(365/AR$3+Safety_Stock/Avg_Dmd&gt;Plan_Shelf,(365/AR$3+Safety_Stock/Avg_Dmd-Plan_Shelf)*Avg_Dmd*Std_Cost*AR$3,0)+Avg_Dmd*365/AR$3/2*Std_Cost*Inv_Cost+AR$3*Setup</f>
        <v>26699.469117077504</v>
      </c>
      <c r="AS45" s="12">
        <f>(Sell_Price-Std_Cost)*(1-$D45)*Lost_Sale_Fact*Avg_Dmd*365+NORMSINV($D45)*SQRT(Dmd_StdDev^2*Leadtime+LT_StdDev^2*Avg_Dmd^2)*Std_Cost*Inv_Cost+IF(365/AS$3+Safety_Stock/Avg_Dmd&gt;Plan_Shelf,(365/AS$3+Safety_Stock/Avg_Dmd-Plan_Shelf)*Avg_Dmd*Std_Cost*AS$3,0)+Avg_Dmd*365/AS$3/2*Std_Cost*Inv_Cost+AS$3*Setup</f>
        <v>26724.834970736039</v>
      </c>
      <c r="AT45" s="12">
        <f>(Sell_Price-Std_Cost)*(1-$D45)*Lost_Sale_Fact*Avg_Dmd*365+NORMSINV($D45)*SQRT(Dmd_StdDev^2*Leadtime+LT_StdDev^2*Avg_Dmd^2)*Std_Cost*Inv_Cost+IF(365/AT$3+Safety_Stock/Avg_Dmd&gt;Plan_Shelf,(365/AT$3+Safety_Stock/Avg_Dmd-Plan_Shelf)*Avg_Dmd*Std_Cost*AT$3,0)+Avg_Dmd*365/AT$3/2*Std_Cost*Inv_Cost+AT$3*Setup</f>
        <v>26756.135783744168</v>
      </c>
      <c r="AU45" s="12">
        <f>(Sell_Price-Std_Cost)*(1-$D45)*Lost_Sale_Fact*Avg_Dmd*365+NORMSINV($D45)*SQRT(Dmd_StdDev^2*Leadtime+LT_StdDev^2*Avg_Dmd^2)*Std_Cost*Inv_Cost+IF(365/AU$3+Safety_Stock/Avg_Dmd&gt;Plan_Shelf,(365/AU$3+Safety_Stock/Avg_Dmd-Plan_Shelf)*Avg_Dmd*Std_Cost*AU$3,0)+Avg_Dmd*365/AU$3/2*Std_Cost*Inv_Cost+AU$3*Setup</f>
        <v>26792.957489170527</v>
      </c>
      <c r="AV45" s="12">
        <f>(Sell_Price-Std_Cost)*(1-$D45)*Lost_Sale_Fact*Avg_Dmd*365+NORMSINV($D45)*SQRT(Dmd_StdDev^2*Leadtime+LT_StdDev^2*Avg_Dmd^2)*Std_Cost*Inv_Cost+IF(365/AV$3+Safety_Stock/Avg_Dmd&gt;Plan_Shelf,(365/AV$3+Safety_Stock/Avg_Dmd-Plan_Shelf)*Avg_Dmd*Std_Cost*AV$3,0)+Avg_Dmd*365/AV$3/2*Std_Cost*Inv_Cost+AV$3*Setup</f>
        <v>26834.923662532048</v>
      </c>
      <c r="AW45" s="12">
        <f>(Sell_Price-Std_Cost)*(1-$D45)*Lost_Sale_Fact*Avg_Dmd*365+NORMSINV($D45)*SQRT(Dmd_StdDev^2*Leadtime+LT_StdDev^2*Avg_Dmd^2)*Std_Cost*Inv_Cost+IF(365/AW$3+Safety_Stock/Avg_Dmd&gt;Plan_Shelf,(365/AW$3+Safety_Stock/Avg_Dmd-Plan_Shelf)*Avg_Dmd*Std_Cost*AW$3,0)+Avg_Dmd*365/AW$3/2*Std_Cost*Inv_Cost+AW$3*Setup</f>
        <v>26881.691339299727</v>
      </c>
      <c r="AX45" s="12">
        <f>(Sell_Price-Std_Cost)*(1-$D45)*Lost_Sale_Fact*Avg_Dmd*365+NORMSINV($D45)*SQRT(Dmd_StdDev^2*Leadtime+LT_StdDev^2*Avg_Dmd^2)*Std_Cost*Inv_Cost+IF(365/AX$3+Safety_Stock/Avg_Dmd&gt;Plan_Shelf,(365/AX$3+Safety_Stock/Avg_Dmd-Plan_Shelf)*Avg_Dmd*Std_Cost*AX$3,0)+Avg_Dmd*365/AX$3/2*Std_Cost*Inv_Cost+AX$3*Setup</f>
        <v>26932.947377947068</v>
      </c>
      <c r="AY45" s="12">
        <f>(Sell_Price-Std_Cost)*(1-$D45)*Lost_Sale_Fact*Avg_Dmd*365+NORMSINV($D45)*SQRT(Dmd_StdDev^2*Leadtime+LT_StdDev^2*Avg_Dmd^2)*Std_Cost*Inv_Cost+IF(365/AY$3+Safety_Stock/Avg_Dmd&gt;Plan_Shelf,(365/AY$3+Safety_Stock/Avg_Dmd-Plan_Shelf)*Avg_Dmd*Std_Cost*AY$3,0)+Avg_Dmd*365/AY$3/2*Std_Cost*Inv_Cost+AY$3*Setup</f>
        <v>26988.405287290268</v>
      </c>
      <c r="AZ45" s="12">
        <f>(Sell_Price-Std_Cost)*(1-$D45)*Lost_Sale_Fact*Avg_Dmd*365+NORMSINV($D45)*SQRT(Dmd_StdDev^2*Leadtime+LT_StdDev^2*Avg_Dmd^2)*Std_Cost*Inv_Cost+IF(365/AZ$3+Safety_Stock/Avg_Dmd&gt;Plan_Shelf,(365/AZ$3+Safety_Stock/Avg_Dmd-Plan_Shelf)*Avg_Dmd*Std_Cost*AZ$3,0)+Avg_Dmd*365/AZ$3/2*Std_Cost*Inv_Cost+AZ$3*Setup</f>
        <v>27047.802450410836</v>
      </c>
      <c r="BA45" s="12">
        <f>(Sell_Price-Std_Cost)*(1-$D45)*Lost_Sale_Fact*Avg_Dmd*365+NORMSINV($D45)*SQRT(Dmd_StdDev^2*Leadtime+LT_StdDev^2*Avg_Dmd^2)*Std_Cost*Inv_Cost+IF(365/BA$3+Safety_Stock/Avg_Dmd&gt;Plan_Shelf,(365/BA$3+Safety_Stock/Avg_Dmd-Plan_Shelf)*Avg_Dmd*Std_Cost*BA$3,0)+Avg_Dmd*365/BA$3/2*Std_Cost*Inv_Cost+BA$3*Setup</f>
        <v>27110.897688506077</v>
      </c>
      <c r="BB45" s="12">
        <f>(Sell_Price-Std_Cost)*(1-$D45)*Lost_Sale_Fact*Avg_Dmd*365+NORMSINV($D45)*SQRT(Dmd_StdDev^2*Leadtime+LT_StdDev^2*Avg_Dmd^2)*Std_Cost*Inv_Cost+IF(365/BB$3+Safety_Stock/Avg_Dmd&gt;Plan_Shelf,(365/BB$3+Safety_Stock/Avg_Dmd-Plan_Shelf)*Avg_Dmd*Std_Cost*BB$3,0)+Avg_Dmd*365/BB$3/2*Std_Cost*Inv_Cost+BB$3*Setup</f>
        <v>27177.469117077504</v>
      </c>
      <c r="BC45" s="12">
        <f>(Sell_Price-Std_Cost)*(1-$D45)*Lost_Sale_Fact*Avg_Dmd*365+NORMSINV($D45)*SQRT(Dmd_StdDev^2*Leadtime+LT_StdDev^2*Avg_Dmd^2)*Std_Cost*Inv_Cost+IF(365/BC$3+Safety_Stock/Avg_Dmd&gt;Plan_Shelf,(365/BC$3+Safety_Stock/Avg_Dmd-Plan_Shelf)*Avg_Dmd*Std_Cost*BC$3,0)+Avg_Dmd*365/BC$3/2*Std_Cost*Inv_Cost+BC$3*Setup</f>
        <v>27247.312254332406</v>
      </c>
      <c r="BD45" s="12">
        <f>(Sell_Price-Std_Cost)*(1-$D45)*Lost_Sale_Fact*Avg_Dmd*365+NORMSINV($D45)*SQRT(Dmd_StdDev^2*Leadtime+LT_StdDev^2*Avg_Dmd^2)*Std_Cost*Inv_Cost+IF(365/BD$3+Safety_Stock/Avg_Dmd&gt;Plan_Shelf,(365/BD$3+Safety_Stock/Avg_Dmd-Plan_Shelf)*Avg_Dmd*Std_Cost*BD$3,0)+Avg_Dmd*365/BD$3/2*Std_Cost*Inv_Cost+BD$3*Setup</f>
        <v>27320.238347846735</v>
      </c>
      <c r="BE45" s="12">
        <f>(Sell_Price-Std_Cost)*(1-$D45)*Lost_Sale_Fact*Avg_Dmd*365+NORMSINV($D45)*SQRT(Dmd_StdDev^2*Leadtime+LT_StdDev^2*Avg_Dmd^2)*Std_Cost*Inv_Cost+IF(365/BE$3+Safety_Stock/Avg_Dmd&gt;Plan_Shelf,(365/BE$3+Safety_Stock/Avg_Dmd-Plan_Shelf)*Avg_Dmd*Std_Cost*BE$3,0)+Avg_Dmd*365/BE$3/2*Std_Cost*Inv_Cost+BE$3*Setup</f>
        <v>27396.07289066241</v>
      </c>
      <c r="BF45" s="12">
        <f>(Sell_Price-Std_Cost)*(1-$D45)*Lost_Sale_Fact*Avg_Dmd*365+NORMSINV($D45)*SQRT(Dmd_StdDev^2*Leadtime+LT_StdDev^2*Avg_Dmd^2)*Std_Cost*Inv_Cost+IF(365/BF$3+Safety_Stock/Avg_Dmd&gt;Plan_Shelf,(365/BF$3+Safety_Stock/Avg_Dmd-Plan_Shelf)*Avg_Dmd*Std_Cost*BF$3,0)+Avg_Dmd*365/BF$3/2*Std_Cost*Inv_Cost+BF$3*Setup</f>
        <v>27474.65430226269</v>
      </c>
      <c r="BG45" s="12">
        <f>(Sell_Price-Std_Cost)*(1-$D45)*Lost_Sale_Fact*Avg_Dmd*365+NORMSINV($D45)*SQRT(Dmd_StdDev^2*Leadtime+LT_StdDev^2*Avg_Dmd^2)*Std_Cost*Inv_Cost+IF(365/BG$3+Safety_Stock/Avg_Dmd&gt;Plan_Shelf,(365/BG$3+Safety_Stock/Avg_Dmd-Plan_Shelf)*Avg_Dmd*Std_Cost*BG$3,0)+Avg_Dmd*365/BG$3/2*Std_Cost*Inv_Cost+BG$3*Setup</f>
        <v>27555.83275344114</v>
      </c>
      <c r="BH45" s="12">
        <f>(Sell_Price-Std_Cost)*(1-$D45)*Lost_Sale_Fact*Avg_Dmd*365+NORMSINV($D45)*SQRT(Dmd_StdDev^2*Leadtime+LT_StdDev^2*Avg_Dmd^2)*Std_Cost*Inv_Cost+IF(365/BH$3+Safety_Stock/Avg_Dmd&gt;Plan_Shelf,(365/BH$3+Safety_Stock/Avg_Dmd-Plan_Shelf)*Avg_Dmd*Std_Cost*BH$3,0)+Avg_Dmd*365/BH$3/2*Std_Cost*Inv_Cost+BH$3*Setup</f>
        <v>27639.469117077504</v>
      </c>
      <c r="BI45" s="12">
        <f>(Sell_Price-Std_Cost)*(1-$D45)*Lost_Sale_Fact*Avg_Dmd*365+NORMSINV($D45)*SQRT(Dmd_StdDev^2*Leadtime+LT_StdDev^2*Avg_Dmd^2)*Std_Cost*Inv_Cost+IF(365/BI$3+Safety_Stock/Avg_Dmd&gt;Plan_Shelf,(365/BI$3+Safety_Stock/Avg_Dmd-Plan_Shelf)*Avg_Dmd*Std_Cost*BI$3,0)+Avg_Dmd*365/BI$3/2*Std_Cost*Inv_Cost+BI$3*Setup</f>
        <v>27725.434029358206</v>
      </c>
      <c r="BJ45" s="12">
        <f>(Sell_Price-Std_Cost)*(1-$D45)*Lost_Sale_Fact*Avg_Dmd*365+NORMSINV($D45)*SQRT(Dmd_StdDev^2*Leadtime+LT_StdDev^2*Avg_Dmd^2)*Std_Cost*Inv_Cost+IF(365/BJ$3+Safety_Stock/Avg_Dmd&gt;Plan_Shelf,(365/BJ$3+Safety_Stock/Avg_Dmd-Plan_Shelf)*Avg_Dmd*Std_Cost*BJ$3,0)+Avg_Dmd*365/BJ$3/2*Std_Cost*Inv_Cost+BJ$3*Setup</f>
        <v>27813.607048111986</v>
      </c>
      <c r="BK45" s="12">
        <f>(Sell_Price-Std_Cost)*(1-$D45)*Lost_Sale_Fact*Avg_Dmd*365+NORMSINV($D45)*SQRT(Dmd_StdDev^2*Leadtime+LT_StdDev^2*Avg_Dmd^2)*Std_Cost*Inv_Cost+IF(365/BK$3+Safety_Stock/Avg_Dmd&gt;Plan_Shelf,(365/BK$3+Safety_Stock/Avg_Dmd-Plan_Shelf)*Avg_Dmd*Std_Cost*BK$3,0)+Avg_Dmd*365/BK$3/2*Std_Cost*Inv_Cost+BK$3*Setup</f>
        <v>27903.875896738522</v>
      </c>
      <c r="BL45" s="12">
        <f>(Sell_Price-Std_Cost)*(1-$D45)*Lost_Sale_Fact*Avg_Dmd*365+NORMSINV($D45)*SQRT(Dmd_StdDev^2*Leadtime+LT_StdDev^2*Avg_Dmd^2)*Std_Cost*Inv_Cost+IF(365/BL$3+Safety_Stock/Avg_Dmd&gt;Plan_Shelf,(365/BL$3+Safety_Stock/Avg_Dmd-Plan_Shelf)*Avg_Dmd*Std_Cost*BL$3,0)+Avg_Dmd*365/BL$3/2*Std_Cost*Inv_Cost+BL$3*Setup</f>
        <v>27996.135783744172</v>
      </c>
      <c r="BM45" s="12">
        <f>(Sell_Price-Std_Cost)*(1-$D45)*Lost_Sale_Fact*Avg_Dmd*365+NORMSINV($D45)*SQRT(Dmd_StdDev^2*Leadtime+LT_StdDev^2*Avg_Dmd^2)*Std_Cost*Inv_Cost+IF(365/BM$3+Safety_Stock/Avg_Dmd&gt;Plan_Shelf,(365/BM$3+Safety_Stock/Avg_Dmd-Plan_Shelf)*Avg_Dmd*Std_Cost*BM$3,0)+Avg_Dmd*365/BM$3/2*Std_Cost*Inv_Cost+BM$3*Setup</f>
        <v>28090.288789208651</v>
      </c>
      <c r="BN45" s="12">
        <f>(Sell_Price-Std_Cost)*(1-$D45)*Lost_Sale_Fact*Avg_Dmd*365+NORMSINV($D45)*SQRT(Dmd_StdDev^2*Leadtime+LT_StdDev^2*Avg_Dmd^2)*Std_Cost*Inv_Cost+IF(365/BN$3+Safety_Stock/Avg_Dmd&gt;Plan_Shelf,(365/BN$3+Safety_Stock/Avg_Dmd-Plan_Shelf)*Avg_Dmd*Std_Cost*BN$3,0)+Avg_Dmd*365/BN$3/2*Std_Cost*Inv_Cost+BN$3*Setup</f>
        <v>28186.24331062589</v>
      </c>
      <c r="BO45" s="12">
        <f>(Sell_Price-Std_Cost)*(1-$D45)*Lost_Sale_Fact*Avg_Dmd*365+NORMSINV($D45)*SQRT(Dmd_StdDev^2*Leadtime+LT_StdDev^2*Avg_Dmd^2)*Std_Cost*Inv_Cost+IF(365/BO$3+Safety_Stock/Avg_Dmd&gt;Plan_Shelf,(365/BO$3+Safety_Stock/Avg_Dmd-Plan_Shelf)*Avg_Dmd*Std_Cost*BO$3,0)+Avg_Dmd*365/BO$3/2*Std_Cost*Inv_Cost+BO$3*Setup</f>
        <v>28283.913561521949</v>
      </c>
      <c r="BP45" s="12">
        <f>(Sell_Price-Std_Cost)*(1-$D45)*Lost_Sale_Fact*Avg_Dmd*365+NORMSINV($D45)*SQRT(Dmd_StdDev^2*Leadtime+LT_StdDev^2*Avg_Dmd^2)*Std_Cost*Inv_Cost+IF(365/BP$3+Safety_Stock/Avg_Dmd&gt;Plan_Shelf,(365/BP$3+Safety_Stock/Avg_Dmd-Plan_Shelf)*Avg_Dmd*Std_Cost*BP$3,0)+Avg_Dmd*365/BP$3/2*Std_Cost*Inv_Cost+BP$3*Setup</f>
        <v>28383.219117077504</v>
      </c>
      <c r="BQ45" s="12">
        <f>(Sell_Price-Std_Cost)*(1-$D45)*Lost_Sale_Fact*Avg_Dmd*365+NORMSINV($D45)*SQRT(Dmd_StdDev^2*Leadtime+LT_StdDev^2*Avg_Dmd^2)*Std_Cost*Inv_Cost+IF(365/BQ$3+Safety_Stock/Avg_Dmd&gt;Plan_Shelf,(365/BQ$3+Safety_Stock/Avg_Dmd-Plan_Shelf)*Avg_Dmd*Std_Cost*BQ$3,0)+Avg_Dmd*365/BQ$3/2*Std_Cost*Inv_Cost+BQ$3*Setup</f>
        <v>28484.084501692887</v>
      </c>
      <c r="BR45" s="12">
        <f>(Sell_Price-Std_Cost)*(1-$D45)*Lost_Sale_Fact*Avg_Dmd*365+NORMSINV($D45)*SQRT(Dmd_StdDev^2*Leadtime+LT_StdDev^2*Avg_Dmd^2)*Std_Cost*Inv_Cost+IF(365/BR$3+Safety_Stock/Avg_Dmd&gt;Plan_Shelf,(365/BR$3+Safety_Stock/Avg_Dmd-Plan_Shelf)*Avg_Dmd*Std_Cost*BR$3,0)+Avg_Dmd*365/BR$3/2*Std_Cost*Inv_Cost+BR$3*Setup</f>
        <v>28586.4388140472</v>
      </c>
      <c r="BS45" s="12">
        <f>(Sell_Price-Std_Cost)*(1-$D45)*Lost_Sale_Fact*Avg_Dmd*365+NORMSINV($D45)*SQRT(Dmd_StdDev^2*Leadtime+LT_StdDev^2*Avg_Dmd^2)*Std_Cost*Inv_Cost+IF(365/BS$3+Safety_Stock/Avg_Dmd&gt;Plan_Shelf,(365/BS$3+Safety_Stock/Avg_Dmd-Plan_Shelf)*Avg_Dmd*Std_Cost*BS$3,0)+Avg_Dmd*365/BS$3/2*Std_Cost*Inv_Cost+BS$3*Setup</f>
        <v>28690.21538573422</v>
      </c>
      <c r="BT45" s="12">
        <f>(Sell_Price-Std_Cost)*(1-$D45)*Lost_Sale_Fact*Avg_Dmd*365+NORMSINV($D45)*SQRT(Dmd_StdDev^2*Leadtime+LT_StdDev^2*Avg_Dmd^2)*Std_Cost*Inv_Cost+IF(365/BT$3+Safety_Stock/Avg_Dmd&gt;Plan_Shelf,(365/BT$3+Safety_Stock/Avg_Dmd-Plan_Shelf)*Avg_Dmd*Std_Cost*BT$3,0)+Avg_Dmd*365/BT$3/2*Std_Cost*Inv_Cost+BT$3*Setup</f>
        <v>28795.351470018679</v>
      </c>
      <c r="BU45" s="12">
        <f>(Sell_Price-Std_Cost)*(1-$D45)*Lost_Sale_Fact*Avg_Dmd*365+NORMSINV($D45)*SQRT(Dmd_StdDev^2*Leadtime+LT_StdDev^2*Avg_Dmd^2)*Std_Cost*Inv_Cost+IF(365/BU$3+Safety_Stock/Avg_Dmd&gt;Plan_Shelf,(365/BU$3+Safety_Stock/Avg_Dmd-Plan_Shelf)*Avg_Dmd*Std_Cost*BU$3,0)+Avg_Dmd*365/BU$3/2*Std_Cost*Inv_Cost+BU$3*Setup</f>
        <v>28901.787957657212</v>
      </c>
      <c r="BV45" s="12">
        <f>(Sell_Price-Std_Cost)*(1-$D45)*Lost_Sale_Fact*Avg_Dmd*365+NORMSINV($D45)*SQRT(Dmd_StdDev^2*Leadtime+LT_StdDev^2*Avg_Dmd^2)*Std_Cost*Inv_Cost+IF(365/BV$3+Safety_Stock/Avg_Dmd&gt;Plan_Shelf,(365/BV$3+Safety_Stock/Avg_Dmd-Plan_Shelf)*Avg_Dmd*Std_Cost*BV$3,0)+Avg_Dmd*365/BV$3/2*Std_Cost*Inv_Cost+BV$3*Setup</f>
        <v>29009.469117077504</v>
      </c>
      <c r="BW45" s="12">
        <f>(Sell_Price-Std_Cost)*(1-$D45)*Lost_Sale_Fact*Avg_Dmd*365+NORMSINV($D45)*SQRT(Dmd_StdDev^2*Leadtime+LT_StdDev^2*Avg_Dmd^2)*Std_Cost*Inv_Cost+IF(365/BW$3+Safety_Stock/Avg_Dmd&gt;Plan_Shelf,(365/BW$3+Safety_Stock/Avg_Dmd-Plan_Shelf)*Avg_Dmd*Std_Cost*BW$3,0)+Avg_Dmd*365/BW$3/2*Std_Cost*Inv_Cost+BW$3*Setup</f>
        <v>29118.342356514124</v>
      </c>
      <c r="BX45" s="12">
        <f>(Sell_Price-Std_Cost)*(1-$D45)*Lost_Sale_Fact*Avg_Dmd*365+NORMSINV($D45)*SQRT(Dmd_StdDev^2*Leadtime+LT_StdDev^2*Avg_Dmd^2)*Std_Cost*Inv_Cost+IF(365/BX$3+Safety_Stock/Avg_Dmd&gt;Plan_Shelf,(365/BX$3+Safety_Stock/Avg_Dmd-Plan_Shelf)*Avg_Dmd*Std_Cost*BX$3,0)+Avg_Dmd*365/BX$3/2*Std_Cost*Inv_Cost+BX$3*Setup</f>
        <v>29228.358005966395</v>
      </c>
      <c r="BY45" s="12">
        <f>(Sell_Price-Std_Cost)*(1-$D45)*Lost_Sale_Fact*Avg_Dmd*365+NORMSINV($D45)*SQRT(Dmd_StdDev^2*Leadtime+LT_StdDev^2*Avg_Dmd^2)*Std_Cost*Inv_Cost+IF(365/BY$3+Safety_Stock/Avg_Dmd&gt;Plan_Shelf,(365/BY$3+Safety_Stock/Avg_Dmd-Plan_Shelf)*Avg_Dmd*Std_Cost*BY$3,0)+Avg_Dmd*365/BY$3/2*Std_Cost*Inv_Cost+BY$3*Setup</f>
        <v>29339.469117077504</v>
      </c>
      <c r="BZ45" s="12">
        <f>(Sell_Price-Std_Cost)*(1-$D45)*Lost_Sale_Fact*Avg_Dmd*365+NORMSINV($D45)*SQRT(Dmd_StdDev^2*Leadtime+LT_StdDev^2*Avg_Dmd^2)*Std_Cost*Inv_Cost+IF(365/BZ$3+Safety_Stock/Avg_Dmd&gt;Plan_Shelf,(365/BZ$3+Safety_Stock/Avg_Dmd-Plan_Shelf)*Avg_Dmd*Std_Cost*BZ$3,0)+Avg_Dmd*365/BZ$3/2*Std_Cost*Inv_Cost+BZ$3*Setup</f>
        <v>29451.631279239667</v>
      </c>
      <c r="CA45" s="12">
        <f>(Sell_Price-Std_Cost)*(1-$D45)*Lost_Sale_Fact*Avg_Dmd*365+NORMSINV($D45)*SQRT(Dmd_StdDev^2*Leadtime+LT_StdDev^2*Avg_Dmd^2)*Std_Cost*Inv_Cost+IF(365/CA$3+Safety_Stock/Avg_Dmd&gt;Plan_Shelf,(365/CA$3+Safety_Stock/Avg_Dmd-Plan_Shelf)*Avg_Dmd*Std_Cost*CA$3,0)+Avg_Dmd*365/CA$3/2*Std_Cost*Inv_Cost+CA$3*Setup</f>
        <v>29564.802450410836</v>
      </c>
      <c r="CB45" s="12">
        <f>(Sell_Price-Std_Cost)*(1-$D45)*Lost_Sale_Fact*Avg_Dmd*365+NORMSINV($D45)*SQRT(Dmd_StdDev^2*Leadtime+LT_StdDev^2*Avg_Dmd^2)*Std_Cost*Inv_Cost+IF(365/CB$3+Safety_Stock/Avg_Dmd&gt;Plan_Shelf,(365/CB$3+Safety_Stock/Avg_Dmd-Plan_Shelf)*Avg_Dmd*Std_Cost*CB$3,0)+Avg_Dmd*365/CB$3/2*Std_Cost*Inv_Cost+CB$3*Setup</f>
        <v>29678.942801288031</v>
      </c>
      <c r="CC45" s="12">
        <f>(Sell_Price-Std_Cost)*(1-$D45)*Lost_Sale_Fact*Avg_Dmd*365+NORMSINV($D45)*SQRT(Dmd_StdDev^2*Leadtime+LT_StdDev^2*Avg_Dmd^2)*Std_Cost*Inv_Cost+IF(365/CC$3+Safety_Stock/Avg_Dmd&gt;Plan_Shelf,(365/CC$3+Safety_Stock/Avg_Dmd-Plan_Shelf)*Avg_Dmd*Std_Cost*CC$3,0)+Avg_Dmd*365/CC$3/2*Std_Cost*Inv_Cost+CC$3*Setup</f>
        <v>29794.01457162296</v>
      </c>
      <c r="CD45" s="12">
        <f>(Sell_Price-Std_Cost)*(1-$D45)*Lost_Sale_Fact*Avg_Dmd*365+NORMSINV($D45)*SQRT(Dmd_StdDev^2*Leadtime+LT_StdDev^2*Avg_Dmd^2)*Std_Cost*Inv_Cost+IF(365/CD$3+Safety_Stock/Avg_Dmd&gt;Plan_Shelf,(365/CD$3+Safety_Stock/Avg_Dmd-Plan_Shelf)*Avg_Dmd*Std_Cost*CD$3,0)+Avg_Dmd*365/CD$3/2*Std_Cost*Inv_Cost+CD$3*Setup</f>
        <v>29909.981937590324</v>
      </c>
      <c r="CE45" s="12">
        <f>(Sell_Price-Std_Cost)*(1-$D45)*Lost_Sale_Fact*Avg_Dmd*365+NORMSINV($D45)*SQRT(Dmd_StdDev^2*Leadtime+LT_StdDev^2*Avg_Dmd^2)*Std_Cost*Inv_Cost+IF(365/CE$3+Safety_Stock/Avg_Dmd&gt;Plan_Shelf,(365/CE$3+Safety_Stock/Avg_Dmd-Plan_Shelf)*Avg_Dmd*Std_Cost*CE$3,0)+Avg_Dmd*365/CE$3/2*Std_Cost*Inv_Cost+CE$3*Setup</f>
        <v>30026.810889229404</v>
      </c>
      <c r="CF45" s="12">
        <f>(Sell_Price-Std_Cost)*(1-$D45)*Lost_Sale_Fact*Avg_Dmd*365+NORMSINV($D45)*SQRT(Dmd_StdDev^2*Leadtime+LT_StdDev^2*Avg_Dmd^2)*Std_Cost*Inv_Cost+IF(365/CF$3+Safety_Stock/Avg_Dmd&gt;Plan_Shelf,(365/CF$3+Safety_Stock/Avg_Dmd-Plan_Shelf)*Avg_Dmd*Std_Cost*CF$3,0)+Avg_Dmd*365/CF$3/2*Std_Cost*Inv_Cost+CF$3*Setup</f>
        <v>30144.469117077504</v>
      </c>
      <c r="CG45" s="12">
        <f>(Sell_Price-Std_Cost)*(1-$D45)*Lost_Sale_Fact*Avg_Dmd*365+NORMSINV($D45)*SQRT(Dmd_StdDev^2*Leadtime+LT_StdDev^2*Avg_Dmd^2)*Std_Cost*Inv_Cost+IF(365/CG$3+Safety_Stock/Avg_Dmd&gt;Plan_Shelf,(365/CG$3+Safety_Stock/Avg_Dmd-Plan_Shelf)*Avg_Dmd*Std_Cost*CG$3,0)+Avg_Dmd*365/CG$3/2*Std_Cost*Inv_Cost+CG$3*Setup</f>
        <v>30262.925907200959</v>
      </c>
      <c r="CH45" s="12">
        <f>(Sell_Price-Std_Cost)*(1-$D45)*Lost_Sale_Fact*Avg_Dmd*365+NORMSINV($D45)*SQRT(Dmd_StdDev^2*Leadtime+LT_StdDev^2*Avg_Dmd^2)*Std_Cost*Inv_Cost+IF(365/CH$3+Safety_Stock/Avg_Dmd&gt;Plan_Shelf,(365/CH$3+Safety_Stock/Avg_Dmd-Plan_Shelf)*Avg_Dmd*Std_Cost*CH$3,0)+Avg_Dmd*365/CH$3/2*Std_Cost*Inv_Cost+CH$3*Setup</f>
        <v>30382.152043906772</v>
      </c>
      <c r="CI45" s="12">
        <f>(Sell_Price-Std_Cost)*(1-$D45)*Lost_Sale_Fact*Avg_Dmd*365+NORMSINV($D45)*SQRT(Dmd_StdDev^2*Leadtime+LT_StdDev^2*Avg_Dmd^2)*Std_Cost*Inv_Cost+IF(365/CI$3+Safety_Stock/Avg_Dmd&gt;Plan_Shelf,(365/CI$3+Safety_Stock/Avg_Dmd-Plan_Shelf)*Avg_Dmd*Std_Cost*CI$3,0)+Avg_Dmd*365/CI$3/2*Std_Cost*Inv_Cost+CI$3*Setup</f>
        <v>30502.119719487142</v>
      </c>
      <c r="CJ45" s="12">
        <f>(Sell_Price-Std_Cost)*(1-$D45)*Lost_Sale_Fact*Avg_Dmd*365+NORMSINV($D45)*SQRT(Dmd_StdDev^2*Leadtime+LT_StdDev^2*Avg_Dmd^2)*Std_Cost*Inv_Cost+IF(365/CJ$3+Safety_Stock/Avg_Dmd&gt;Plan_Shelf,(365/CJ$3+Safety_Stock/Avg_Dmd-Plan_Shelf)*Avg_Dmd*Std_Cost*CJ$3,0)+Avg_Dmd*365/CJ$3/2*Std_Cost*Inv_Cost+CJ$3*Setup</f>
        <v>30622.802450410836</v>
      </c>
      <c r="CK45" s="12">
        <f>(Sell_Price-Std_Cost)*(1-$D45)*Lost_Sale_Fact*Avg_Dmd*365+NORMSINV($D45)*SQRT(Dmd_StdDev^2*Leadtime+LT_StdDev^2*Avg_Dmd^2)*Std_Cost*Inv_Cost+IF(365/CK$3+Safety_Stock/Avg_Dmd&gt;Plan_Shelf,(365/CK$3+Safety_Stock/Avg_Dmd-Plan_Shelf)*Avg_Dmd*Std_Cost*CK$3,0)+Avg_Dmd*365/CK$3/2*Std_Cost*Inv_Cost+CK$3*Setup</f>
        <v>30744.174999430445</v>
      </c>
      <c r="CL45" s="12">
        <f>(Sell_Price-Std_Cost)*(1-$D45)*Lost_Sale_Fact*Avg_Dmd*365+NORMSINV($D45)*SQRT(Dmd_StdDev^2*Leadtime+LT_StdDev^2*Avg_Dmd^2)*Std_Cost*Inv_Cost+IF(365/CL$3+Safety_Stock/Avg_Dmd&gt;Plan_Shelf,(365/CL$3+Safety_Stock/Avg_Dmd-Plan_Shelf)*Avg_Dmd*Std_Cost*CL$3,0)+Avg_Dmd*365/CL$3/2*Std_Cost*Inv_Cost+CL$3*Setup</f>
        <v>30866.213303124016</v>
      </c>
      <c r="CM45" s="12">
        <f>(Sell_Price-Std_Cost)*(1-$D45)*Lost_Sale_Fact*Avg_Dmd*365+NORMSINV($D45)*SQRT(Dmd_StdDev^2*Leadtime+LT_StdDev^2*Avg_Dmd^2)*Std_Cost*Inv_Cost+IF(365/CM$3+Safety_Stock/Avg_Dmd&gt;Plan_Shelf,(365/CM$3+Safety_Stock/Avg_Dmd-Plan_Shelf)*Avg_Dmd*Std_Cost*CM$3,0)+Avg_Dmd*365/CM$3/2*Std_Cost*Inv_Cost+CM$3*Setup</f>
        <v>30988.894404433828</v>
      </c>
      <c r="CN45" s="12">
        <f>(Sell_Price-Std_Cost)*(1-$D45)*Lost_Sale_Fact*Avg_Dmd*365+NORMSINV($D45)*SQRT(Dmd_StdDev^2*Leadtime+LT_StdDev^2*Avg_Dmd^2)*Std_Cost*Inv_Cost+IF(365/CN$3+Safety_Stock/Avg_Dmd&gt;Plan_Shelf,(365/CN$3+Safety_Stock/Avg_Dmd-Plan_Shelf)*Avg_Dmd*Std_Cost*CN$3,0)+Avg_Dmd*365/CN$3/2*Std_Cost*Inv_Cost+CN$3*Setup</f>
        <v>31112.196389804776</v>
      </c>
      <c r="CO45" s="12">
        <f>(Sell_Price-Std_Cost)*(1-$D45)*Lost_Sale_Fact*Avg_Dmd*365+NORMSINV($D45)*SQRT(Dmd_StdDev^2*Leadtime+LT_StdDev^2*Avg_Dmd^2)*Std_Cost*Inv_Cost+IF(365/CO$3+Safety_Stock/Avg_Dmd&gt;Plan_Shelf,(365/CO$3+Safety_Stock/Avg_Dmd-Plan_Shelf)*Avg_Dmd*Std_Cost*CO$3,0)+Avg_Dmd*365/CO$3/2*Std_Cost*Inv_Cost+CO$3*Setup</f>
        <v>31236.09833056065</v>
      </c>
      <c r="CP45" s="12">
        <f>(Sell_Price-Std_Cost)*(1-$D45)*Lost_Sale_Fact*Avg_Dmd*365+NORMSINV($D45)*SQRT(Dmd_StdDev^2*Leadtime+LT_StdDev^2*Avg_Dmd^2)*Std_Cost*Inv_Cost+IF(365/CP$3+Safety_Stock/Avg_Dmd&gt;Plan_Shelf,(365/CP$3+Safety_Stock/Avg_Dmd-Plan_Shelf)*Avg_Dmd*Std_Cost*CP$3,0)+Avg_Dmd*365/CP$3/2*Std_Cost*Inv_Cost+CP$3*Setup</f>
        <v>31360.580228188614</v>
      </c>
      <c r="CQ45" s="12">
        <f>(Sell_Price-Std_Cost)*(1-$D45)*Lost_Sale_Fact*Avg_Dmd*365+NORMSINV($D45)*SQRT(Dmd_StdDev^2*Leadtime+LT_StdDev^2*Avg_Dmd^2)*Std_Cost*Inv_Cost+IF(365/CQ$3+Safety_Stock/Avg_Dmd&gt;Plan_Shelf,(365/CQ$3+Safety_Stock/Avg_Dmd-Plan_Shelf)*Avg_Dmd*Std_Cost*CQ$3,0)+Avg_Dmd*365/CQ$3/2*Std_Cost*Inv_Cost+CQ$3*Setup</f>
        <v>31485.622963231348</v>
      </c>
      <c r="CR45" s="12">
        <f>(Sell_Price-Std_Cost)*(1-$D45)*Lost_Sale_Fact*Avg_Dmd*365+NORMSINV($D45)*SQRT(Dmd_StdDev^2*Leadtime+LT_StdDev^2*Avg_Dmd^2)*Std_Cost*Inv_Cost+IF(365/CR$3+Safety_Stock/Avg_Dmd&gt;Plan_Shelf,(365/CR$3+Safety_Stock/Avg_Dmd-Plan_Shelf)*Avg_Dmd*Std_Cost*CR$3,0)+Avg_Dmd*365/CR$3/2*Std_Cost*Inv_Cost+CR$3*Setup</f>
        <v>31611.208247512288</v>
      </c>
      <c r="CS45" s="12">
        <f>(Sell_Price-Std_Cost)*(1-$D45)*Lost_Sale_Fact*Avg_Dmd*365+NORMSINV($D45)*SQRT(Dmd_StdDev^2*Leadtime+LT_StdDev^2*Avg_Dmd^2)*Std_Cost*Inv_Cost+IF(365/CS$3+Safety_Stock/Avg_Dmd&gt;Plan_Shelf,(365/CS$3+Safety_Stock/Avg_Dmd-Plan_Shelf)*Avg_Dmd*Std_Cost*CS$3,0)+Avg_Dmd*365/CS$3/2*Std_Cost*Inv_Cost+CS$3*Setup</f>
        <v>31737.318579443097</v>
      </c>
      <c r="CT45" s="12">
        <f>(Sell_Price-Std_Cost)*(1-$D45)*Lost_Sale_Fact*Avg_Dmd*365+NORMSINV($D45)*SQRT(Dmd_StdDev^2*Leadtime+LT_StdDev^2*Avg_Dmd^2)*Std_Cost*Inv_Cost+IF(365/CT$3+Safety_Stock/Avg_Dmd&gt;Plan_Shelf,(365/CT$3+Safety_Stock/Avg_Dmd-Plan_Shelf)*Avg_Dmd*Std_Cost*CT$3,0)+Avg_Dmd*365/CT$3/2*Std_Cost*Inv_Cost+CT$3*Setup</f>
        <v>31863.937202183886</v>
      </c>
      <c r="CU45" s="12">
        <f>(Sell_Price-Std_Cost)*(1-$D45)*Lost_Sale_Fact*Avg_Dmd*365+NORMSINV($D45)*SQRT(Dmd_StdDev^2*Leadtime+LT_StdDev^2*Avg_Dmd^2)*Std_Cost*Inv_Cost+IF(365/CU$3+Safety_Stock/Avg_Dmd&gt;Plan_Shelf,(365/CU$3+Safety_Stock/Avg_Dmd-Plan_Shelf)*Avg_Dmd*Std_Cost*CU$3,0)+Avg_Dmd*365/CU$3/2*Std_Cost*Inv_Cost+CU$3*Setup</f>
        <v>31991.048064445924</v>
      </c>
      <c r="CV45" s="12">
        <f>(Sell_Price-Std_Cost)*(1-$D45)*Lost_Sale_Fact*Avg_Dmd*365+NORMSINV($D45)*SQRT(Dmd_StdDev^2*Leadtime+LT_StdDev^2*Avg_Dmd^2)*Std_Cost*Inv_Cost+IF(365/CV$3+Safety_Stock/Avg_Dmd&gt;Plan_Shelf,(365/CV$3+Safety_Stock/Avg_Dmd-Plan_Shelf)*Avg_Dmd*Std_Cost*CV$3,0)+Avg_Dmd*365/CV$3/2*Std_Cost*Inv_Cost+CV$3*Setup</f>
        <v>32118.635783744172</v>
      </c>
      <c r="CW45" s="12">
        <f>(Sell_Price-Std_Cost)*(1-$D45)*Lost_Sale_Fact*Avg_Dmd*365+NORMSINV($D45)*SQRT(Dmd_StdDev^2*Leadtime+LT_StdDev^2*Avg_Dmd^2)*Std_Cost*Inv_Cost+IF(365/CW$3+Safety_Stock/Avg_Dmd&gt;Plan_Shelf,(365/CW$3+Safety_Stock/Avg_Dmd-Plan_Shelf)*Avg_Dmd*Std_Cost*CW$3,0)+Avg_Dmd*365/CW$3/2*Std_Cost*Inv_Cost+CW$3*Setup</f>
        <v>32246.685611922865</v>
      </c>
      <c r="CX45" s="12">
        <f>(Sell_Price-Std_Cost)*(1-$D45)*Lost_Sale_Fact*Avg_Dmd*365+NORMSINV($D45)*SQRT(Dmd_StdDev^2*Leadtime+LT_StdDev^2*Avg_Dmd^2)*Std_Cost*Inv_Cost+IF(365/CX$3+Safety_Stock/Avg_Dmd&gt;Plan_Shelf,(365/CX$3+Safety_Stock/Avg_Dmd-Plan_Shelf)*Avg_Dmd*Std_Cost*CX$3,0)+Avg_Dmd*365/CX$3/2*Std_Cost*Inv_Cost+CX$3*Setup</f>
        <v>32375.18340279179</v>
      </c>
      <c r="CY45" s="12">
        <f>(Sell_Price-Std_Cost)*(1-$D45)*Lost_Sale_Fact*Avg_Dmd*365+NORMSINV($D45)*SQRT(Dmd_StdDev^2*Leadtime+LT_StdDev^2*Avg_Dmd^2)*Std_Cost*Inv_Cost+IF(365/CY$3+Safety_Stock/Avg_Dmd&gt;Plan_Shelf,(365/CY$3+Safety_Stock/Avg_Dmd-Plan_Shelf)*Avg_Dmd*Std_Cost*CY$3,0)+Avg_Dmd*365/CY$3/2*Std_Cost*Inv_Cost+CY$3*Setup</f>
        <v>32504.115581723971</v>
      </c>
      <c r="CZ45" s="12">
        <f>(Sell_Price-Std_Cost)*(1-$D45)*Lost_Sale_Fact*Avg_Dmd*365+NORMSINV($D45)*SQRT(Dmd_StdDev^2*Leadtime+LT_StdDev^2*Avg_Dmd^2)*Std_Cost*Inv_Cost+IF(365/CZ$3+Safety_Stock/Avg_Dmd&gt;Plan_Shelf,(365/CZ$3+Safety_Stock/Avg_Dmd-Plan_Shelf)*Avg_Dmd*Std_Cost*CZ$3,0)+Avg_Dmd*365/CZ$3/2*Std_Cost*Inv_Cost+CZ$3*Setup</f>
        <v>32633.469117077504</v>
      </c>
      <c r="DA45" s="28">
        <f t="shared" si="0"/>
        <v>26663.793441401827</v>
      </c>
      <c r="DB45" s="43">
        <f t="shared" si="1"/>
        <v>0.95799999999999996</v>
      </c>
    </row>
    <row r="46" spans="1:106" ht="14.1" customHeight="1" x14ac:dyDescent="0.25">
      <c r="A46" s="53"/>
      <c r="B46" s="51"/>
      <c r="C46" s="51"/>
      <c r="D46" s="9">
        <v>0.95699999999999996</v>
      </c>
      <c r="E46" s="12">
        <f>(Sell_Price-Std_Cost)*(1-$D46)*Lost_Sale_Fact*Avg_Dmd*365+NORMSINV($D46)*SQRT(Dmd_StdDev^2*Leadtime+LT_StdDev^2*Avg_Dmd^2)*Std_Cost*Inv_Cost+IF(365/E$3+Safety_Stock/Avg_Dmd&gt;Plan_Shelf,(365/E$3+Safety_Stock/Avg_Dmd-Plan_Shelf)*Avg_Dmd*Std_Cost*E$3,0)+Avg_Dmd*365/E$3/2*Std_Cost*Inv_Cost+E$3*Setup</f>
        <v>1327047.0784354445</v>
      </c>
      <c r="F46" s="12">
        <f>(Sell_Price-Std_Cost)*(1-$D46)*Lost_Sale_Fact*Avg_Dmd*365+NORMSINV($D46)*SQRT(Dmd_StdDev^2*Leadtime+LT_StdDev^2*Avg_Dmd^2)*Std_Cost*Inv_Cost+IF(365/F$3+Safety_Stock/Avg_Dmd&gt;Plan_Shelf,(365/F$3+Safety_Stock/Avg_Dmd-Plan_Shelf)*Avg_Dmd*Std_Cost*F$3,0)+Avg_Dmd*365/F$3/2*Std_Cost*Inv_Cost+F$3*Setup</f>
        <v>1163893.2412694371</v>
      </c>
      <c r="G46" s="12">
        <f>(Sell_Price-Std_Cost)*(1-$D46)*Lost_Sale_Fact*Avg_Dmd*365+NORMSINV($D46)*SQRT(Dmd_StdDev^2*Leadtime+LT_StdDev^2*Avg_Dmd^2)*Std_Cost*Inv_Cost+IF(365/G$3+Safety_Stock/Avg_Dmd&gt;Plan_Shelf,(365/G$3+Safety_Stock/Avg_Dmd-Plan_Shelf)*Avg_Dmd*Std_Cost*G$3,0)+Avg_Dmd*365/G$3/2*Std_Cost*Inv_Cost+G$3*Setup</f>
        <v>1068872.7374367628</v>
      </c>
      <c r="H46" s="12">
        <f>(Sell_Price-Std_Cost)*(1-$D46)*Lost_Sale_Fact*Avg_Dmd*365+NORMSINV($D46)*SQRT(Dmd_StdDev^2*Leadtime+LT_StdDev^2*Avg_Dmd^2)*Std_Cost*Inv_Cost+IF(365/H$3+Safety_Stock/Avg_Dmd&gt;Plan_Shelf,(365/H$3+Safety_Stock/Avg_Dmd-Plan_Shelf)*Avg_Dmd*Std_Cost*H$3,0)+Avg_Dmd*365/H$3/2*Std_Cost*Inv_Cost+H$3*Setup</f>
        <v>990885.56693742191</v>
      </c>
      <c r="I46" s="12">
        <f>(Sell_Price-Std_Cost)*(1-$D46)*Lost_Sale_Fact*Avg_Dmd*365+NORMSINV($D46)*SQRT(Dmd_StdDev^2*Leadtime+LT_StdDev^2*Avg_Dmd^2)*Std_Cost*Inv_Cost+IF(365/I$3+Safety_Stock/Avg_Dmd&gt;Plan_Shelf,(365/I$3+Safety_Stock/Avg_Dmd-Plan_Shelf)*Avg_Dmd*Std_Cost*I$3,0)+Avg_Dmd*365/I$3/2*Std_Cost*Inv_Cost+I$3*Setup</f>
        <v>919711.72977141431</v>
      </c>
      <c r="J46" s="12">
        <f>(Sell_Price-Std_Cost)*(1-$D46)*Lost_Sale_Fact*Avg_Dmd*365+NORMSINV($D46)*SQRT(Dmd_StdDev^2*Leadtime+LT_StdDev^2*Avg_Dmd^2)*Std_Cost*Inv_Cost+IF(365/J$3+Safety_Stock/Avg_Dmd&gt;Plan_Shelf,(365/J$3+Safety_Stock/Avg_Dmd-Plan_Shelf)*Avg_Dmd*Std_Cost*J$3,0)+Avg_Dmd*365/J$3/2*Std_Cost*Inv_Cost+J$3*Setup</f>
        <v>851944.55927207333</v>
      </c>
      <c r="K46" s="12">
        <f>(Sell_Price-Std_Cost)*(1-$D46)*Lost_Sale_Fact*Avg_Dmd*365+NORMSINV($D46)*SQRT(Dmd_StdDev^2*Leadtime+LT_StdDev^2*Avg_Dmd^2)*Std_Cost*Inv_Cost+IF(365/K$3+Safety_Stock/Avg_Dmd&gt;Plan_Shelf,(365/K$3+Safety_Stock/Avg_Dmd-Plan_Shelf)*Avg_Dmd*Std_Cost*K$3,0)+Avg_Dmd*365/K$3/2*Std_Cost*Inv_Cost+K$3*Setup</f>
        <v>786124.05543939921</v>
      </c>
      <c r="L46" s="12">
        <f>(Sell_Price-Std_Cost)*(1-$D46)*Lost_Sale_Fact*Avg_Dmd*365+NORMSINV($D46)*SQRT(Dmd_StdDev^2*Leadtime+LT_StdDev^2*Avg_Dmd^2)*Std_Cost*Inv_Cost+IF(365/L$3+Safety_Stock/Avg_Dmd&gt;Plan_Shelf,(365/L$3+Safety_Stock/Avg_Dmd-Plan_Shelf)*Avg_Dmd*Std_Cost*L$3,0)+Avg_Dmd*365/L$3/2*Std_Cost*Inv_Cost+L$3*Setup</f>
        <v>721520.2182733916</v>
      </c>
      <c r="M46" s="12">
        <f>(Sell_Price-Std_Cost)*(1-$D46)*Lost_Sale_Fact*Avg_Dmd*365+NORMSINV($D46)*SQRT(Dmd_StdDev^2*Leadtime+LT_StdDev^2*Avg_Dmd^2)*Std_Cost*Inv_Cost+IF(365/M$3+Safety_Stock/Avg_Dmd&gt;Plan_Shelf,(365/M$3+Safety_Stock/Avg_Dmd-Plan_Shelf)*Avg_Dmd*Std_Cost*M$3,0)+Avg_Dmd*365/M$3/2*Std_Cost*Inv_Cost+M$3*Setup</f>
        <v>657727.49221849523</v>
      </c>
      <c r="N46" s="12">
        <f>(Sell_Price-Std_Cost)*(1-$D46)*Lost_Sale_Fact*Avg_Dmd*365+NORMSINV($D46)*SQRT(Dmd_StdDev^2*Leadtime+LT_StdDev^2*Avg_Dmd^2)*Std_Cost*Inv_Cost+IF(365/N$3+Safety_Stock/Avg_Dmd&gt;Plan_Shelf,(365/N$3+Safety_Stock/Avg_Dmd-Plan_Shelf)*Avg_Dmd*Std_Cost*N$3,0)+Avg_Dmd*365/N$3/2*Std_Cost*Inv_Cost+N$3*Setup</f>
        <v>594502.5439413765</v>
      </c>
      <c r="O46" s="12">
        <f>(Sell_Price-Std_Cost)*(1-$D46)*Lost_Sale_Fact*Avg_Dmd*365+NORMSINV($D46)*SQRT(Dmd_StdDev^2*Leadtime+LT_StdDev^2*Avg_Dmd^2)*Std_Cost*Inv_Cost+IF(365/O$3+Safety_Stock/Avg_Dmd&gt;Plan_Shelf,(365/O$3+Safety_Stock/Avg_Dmd-Plan_Shelf)*Avg_Dmd*Std_Cost*O$3,0)+Avg_Dmd*365/O$3/2*Std_Cost*Inv_Cost+O$3*Setup</f>
        <v>531690.52495718701</v>
      </c>
      <c r="P46" s="12">
        <f>(Sell_Price-Std_Cost)*(1-$D46)*Lost_Sale_Fact*Avg_Dmd*365+NORMSINV($D46)*SQRT(Dmd_StdDev^2*Leadtime+LT_StdDev^2*Avg_Dmd^2)*Std_Cost*Inv_Cost+IF(365/P$3+Safety_Stock/Avg_Dmd&gt;Plan_Shelf,(365/P$3+Safety_Stock/Avg_Dmd-Plan_Shelf)*Avg_Dmd*Std_Cost*P$3,0)+Avg_Dmd*365/P$3/2*Std_Cost*Inv_Cost+P$3*Setup</f>
        <v>469188.20294269483</v>
      </c>
      <c r="Q46" s="12">
        <f>(Sell_Price-Std_Cost)*(1-$D46)*Lost_Sale_Fact*Avg_Dmd*365+NORMSINV($D46)*SQRT(Dmd_StdDev^2*Leadtime+LT_StdDev^2*Avg_Dmd^2)*Std_Cost*Inv_Cost+IF(365/Q$3+Safety_Stock/Avg_Dmd&gt;Plan_Shelf,(365/Q$3+Safety_Stock/Avg_Dmd-Plan_Shelf)*Avg_Dmd*Std_Cost*Q$3,0)+Avg_Dmd*365/Q$3/2*Std_Cost*Inv_Cost+Q$3*Setup</f>
        <v>406924.10936643084</v>
      </c>
      <c r="R46" s="12">
        <f>(Sell_Price-Std_Cost)*(1-$D46)*Lost_Sale_Fact*Avg_Dmd*365+NORMSINV($D46)*SQRT(Dmd_StdDev^2*Leadtime+LT_StdDev^2*Avg_Dmd^2)*Std_Cost*Inv_Cost+IF(365/R$3+Safety_Stock/Avg_Dmd&gt;Plan_Shelf,(365/R$3+Safety_Stock/Avg_Dmd-Plan_Shelf)*Avg_Dmd*Std_Cost*R$3,0)+Avg_Dmd*365/R$3/2*Std_Cost*Inv_Cost+R$3*Setup</f>
        <v>344847.19527734641</v>
      </c>
      <c r="S46" s="12">
        <f>(Sell_Price-Std_Cost)*(1-$D46)*Lost_Sale_Fact*Avg_Dmd*365+NORMSINV($D46)*SQRT(Dmd_StdDev^2*Leadtime+LT_StdDev^2*Avg_Dmd^2)*Std_Cost*Inv_Cost+IF(365/S$3+Safety_Stock/Avg_Dmd&gt;Plan_Shelf,(365/S$3+Safety_Stock/Avg_Dmd-Plan_Shelf)*Avg_Dmd*Std_Cost*S$3,0)+Avg_Dmd*365/S$3/2*Std_Cost*Inv_Cost+S$3*Setup</f>
        <v>282920.02477800543</v>
      </c>
      <c r="T46" s="12">
        <f>(Sell_Price-Std_Cost)*(1-$D46)*Lost_Sale_Fact*Avg_Dmd*365+NORMSINV($D46)*SQRT(Dmd_StdDev^2*Leadtime+LT_StdDev^2*Avg_Dmd^2)*Std_Cost*Inv_Cost+IF(365/T$3+Safety_Stock/Avg_Dmd&gt;Plan_Shelf,(365/T$3+Safety_Stock/Avg_Dmd-Plan_Shelf)*Avg_Dmd*Std_Cost*T$3,0)+Avg_Dmd*365/T$3/2*Std_Cost*Inv_Cost+T$3*Setup</f>
        <v>221114.52094533108</v>
      </c>
      <c r="U46" s="12">
        <f>(Sell_Price-Std_Cost)*(1-$D46)*Lost_Sale_Fact*Avg_Dmd*365+NORMSINV($D46)*SQRT(Dmd_StdDev^2*Leadtime+LT_StdDev^2*Avg_Dmd^2)*Std_Cost*Inv_Cost+IF(365/U$3+Safety_Stock/Avg_Dmd&gt;Plan_Shelf,(365/U$3+Safety_Stock/Avg_Dmd-Plan_Shelf)*Avg_Dmd*Std_Cost*U$3,0)+Avg_Dmd*365/U$3/2*Std_Cost*Inv_Cost+U$3*Setup</f>
        <v>159409.21319108811</v>
      </c>
      <c r="V46" s="12">
        <f>(Sell_Price-Std_Cost)*(1-$D46)*Lost_Sale_Fact*Avg_Dmd*365+NORMSINV($D46)*SQRT(Dmd_StdDev^2*Leadtime+LT_StdDev^2*Avg_Dmd^2)*Std_Cost*Inv_Cost+IF(365/V$3+Safety_Stock/Avg_Dmd&gt;Plan_Shelf,(365/V$3+Safety_Stock/Avg_Dmd-Plan_Shelf)*Avg_Dmd*Std_Cost*V$3,0)+Avg_Dmd*365/V$3/2*Std_Cost*Inv_Cost+V$3*Setup</f>
        <v>97787.402168871544</v>
      </c>
      <c r="W46" s="12">
        <f>(Sell_Price-Std_Cost)*(1-$D46)*Lost_Sale_Fact*Avg_Dmd*365+NORMSINV($D46)*SQRT(Dmd_StdDev^2*Leadtime+LT_StdDev^2*Avg_Dmd^2)*Std_Cost*Inv_Cost+IF(365/W$3+Safety_Stock/Avg_Dmd&gt;Plan_Shelf,(365/W$3+Safety_Stock/Avg_Dmd-Plan_Shelf)*Avg_Dmd*Std_Cost*W$3,0)+Avg_Dmd*365/W$3/2*Std_Cost*Inv_Cost+W$3*Setup</f>
        <v>36235.904184150415</v>
      </c>
      <c r="X46" s="12">
        <f>(Sell_Price-Std_Cost)*(1-$D46)*Lost_Sale_Fact*Avg_Dmd*365+NORMSINV($D46)*SQRT(Dmd_StdDev^2*Leadtime+LT_StdDev^2*Avg_Dmd^2)*Std_Cost*Inv_Cost+IF(365/X$3+Safety_Stock/Avg_Dmd&gt;Plan_Shelf,(365/X$3+Safety_Stock/Avg_Dmd-Plan_Shelf)*Avg_Dmd*Std_Cost*X$3,0)+Avg_Dmd*365/X$3/2*Std_Cost*Inv_Cost+X$3*Setup</f>
        <v>28820.915601452121</v>
      </c>
      <c r="Y46" s="12">
        <f>(Sell_Price-Std_Cost)*(1-$D46)*Lost_Sale_Fact*Avg_Dmd*365+NORMSINV($D46)*SQRT(Dmd_StdDev^2*Leadtime+LT_StdDev^2*Avg_Dmd^2)*Std_Cost*Inv_Cost+IF(365/Y$3+Safety_Stock/Avg_Dmd&gt;Plan_Shelf,(365/Y$3+Safety_Stock/Avg_Dmd-Plan_Shelf)*Avg_Dmd*Std_Cost*Y$3,0)+Avg_Dmd*365/Y$3/2*Std_Cost*Inv_Cost+Y$3*Setup</f>
        <v>28484.248934785457</v>
      </c>
      <c r="Z46" s="12">
        <f>(Sell_Price-Std_Cost)*(1-$D46)*Lost_Sale_Fact*Avg_Dmd*365+NORMSINV($D46)*SQRT(Dmd_StdDev^2*Leadtime+LT_StdDev^2*Avg_Dmd^2)*Std_Cost*Inv_Cost+IF(365/Z$3+Safety_Stock/Avg_Dmd&gt;Plan_Shelf,(365/Z$3+Safety_Stock/Avg_Dmd-Plan_Shelf)*Avg_Dmd*Std_Cost*Z$3,0)+Avg_Dmd*365/Z$3/2*Std_Cost*Inv_Cost+Z$3*Setup</f>
        <v>28191.824692361213</v>
      </c>
      <c r="AA46" s="12">
        <f>(Sell_Price-Std_Cost)*(1-$D46)*Lost_Sale_Fact*Avg_Dmd*365+NORMSINV($D46)*SQRT(Dmd_StdDev^2*Leadtime+LT_StdDev^2*Avg_Dmd^2)*Std_Cost*Inv_Cost+IF(365/AA$3+Safety_Stock/Avg_Dmd&gt;Plan_Shelf,(365/AA$3+Safety_Stock/Avg_Dmd-Plan_Shelf)*Avg_Dmd*Std_Cost*AA$3,0)+Avg_Dmd*365/AA$3/2*Std_Cost*Inv_Cost+AA$3*Setup</f>
        <v>27937.872123191253</v>
      </c>
      <c r="AB46" s="12">
        <f>(Sell_Price-Std_Cost)*(1-$D46)*Lost_Sale_Fact*Avg_Dmd*365+NORMSINV($D46)*SQRT(Dmd_StdDev^2*Leadtime+LT_StdDev^2*Avg_Dmd^2)*Std_Cost*Inv_Cost+IF(365/AB$3+Safety_Stock/Avg_Dmd&gt;Plan_Shelf,(365/AB$3+Safety_Stock/Avg_Dmd-Plan_Shelf)*Avg_Dmd*Std_Cost*AB$3,0)+Avg_Dmd*365/AB$3/2*Std_Cost*Inv_Cost+AB$3*Setup</f>
        <v>27717.582268118789</v>
      </c>
      <c r="AC46" s="12">
        <f>(Sell_Price-Std_Cost)*(1-$D46)*Lost_Sale_Fact*Avg_Dmd*365+NORMSINV($D46)*SQRT(Dmd_StdDev^2*Leadtime+LT_StdDev^2*Avg_Dmd^2)*Std_Cost*Inv_Cost+IF(365/AC$3+Safety_Stock/Avg_Dmd&gt;Plan_Shelf,(365/AC$3+Safety_Stock/Avg_Dmd-Plan_Shelf)*Avg_Dmd*Std_Cost*AC$3,0)+Avg_Dmd*365/AC$3/2*Std_Cost*Inv_Cost+AC$3*Setup</f>
        <v>27526.915601452121</v>
      </c>
      <c r="AD46" s="12">
        <f>(Sell_Price-Std_Cost)*(1-$D46)*Lost_Sale_Fact*Avg_Dmd*365+NORMSINV($D46)*SQRT(Dmd_StdDev^2*Leadtime+LT_StdDev^2*Avg_Dmd^2)*Std_Cost*Inv_Cost+IF(365/AD$3+Safety_Stock/Avg_Dmd&gt;Plan_Shelf,(365/AD$3+Safety_Stock/Avg_Dmd-Plan_Shelf)*Avg_Dmd*Std_Cost*AD$3,0)+Avg_Dmd*365/AD$3/2*Std_Cost*Inv_Cost+AD$3*Setup</f>
        <v>27362.454062990582</v>
      </c>
      <c r="AE46" s="12">
        <f>(Sell_Price-Std_Cost)*(1-$D46)*Lost_Sale_Fact*Avg_Dmd*365+NORMSINV($D46)*SQRT(Dmd_StdDev^2*Leadtime+LT_StdDev^2*Avg_Dmd^2)*Std_Cost*Inv_Cost+IF(365/AE$3+Safety_Stock/Avg_Dmd&gt;Plan_Shelf,(365/AE$3+Safety_Stock/Avg_Dmd-Plan_Shelf)*Avg_Dmd*Std_Cost*AE$3,0)+Avg_Dmd*365/AE$3/2*Std_Cost*Inv_Cost+AE$3*Setup</f>
        <v>27221.285971822494</v>
      </c>
      <c r="AF46" s="12">
        <f>(Sell_Price-Std_Cost)*(1-$D46)*Lost_Sale_Fact*Avg_Dmd*365+NORMSINV($D46)*SQRT(Dmd_StdDev^2*Leadtime+LT_StdDev^2*Avg_Dmd^2)*Std_Cost*Inv_Cost+IF(365/AF$3+Safety_Stock/Avg_Dmd&gt;Plan_Shelf,(365/AF$3+Safety_Stock/Avg_Dmd-Plan_Shelf)*Avg_Dmd*Std_Cost*AF$3,0)+Avg_Dmd*365/AF$3/2*Std_Cost*Inv_Cost+AF$3*Setup</f>
        <v>27100.915601452121</v>
      </c>
      <c r="AG46" s="12">
        <f>(Sell_Price-Std_Cost)*(1-$D46)*Lost_Sale_Fact*Avg_Dmd*365+NORMSINV($D46)*SQRT(Dmd_StdDev^2*Leadtime+LT_StdDev^2*Avg_Dmd^2)*Std_Cost*Inv_Cost+IF(365/AG$3+Safety_Stock/Avg_Dmd&gt;Plan_Shelf,(365/AG$3+Safety_Stock/Avg_Dmd-Plan_Shelf)*Avg_Dmd*Std_Cost*AG$3,0)+Avg_Dmd*365/AG$3/2*Std_Cost*Inv_Cost+AG$3*Setup</f>
        <v>26999.191463521089</v>
      </c>
      <c r="AH46" s="12">
        <f>(Sell_Price-Std_Cost)*(1-$D46)*Lost_Sale_Fact*Avg_Dmd*365+NORMSINV($D46)*SQRT(Dmd_StdDev^2*Leadtime+LT_StdDev^2*Avg_Dmd^2)*Std_Cost*Inv_Cost+IF(365/AH$3+Safety_Stock/Avg_Dmd&gt;Plan_Shelf,(365/AH$3+Safety_Stock/Avg_Dmd-Plan_Shelf)*Avg_Dmd*Std_Cost*AH$3,0)+Avg_Dmd*365/AH$3/2*Std_Cost*Inv_Cost+AH$3*Setup</f>
        <v>26914.248934785457</v>
      </c>
      <c r="AI46" s="12">
        <f>(Sell_Price-Std_Cost)*(1-$D46)*Lost_Sale_Fact*Avg_Dmd*365+NORMSINV($D46)*SQRT(Dmd_StdDev^2*Leadtime+LT_StdDev^2*Avg_Dmd^2)*Std_Cost*Inv_Cost+IF(365/AI$3+Safety_Stock/Avg_Dmd&gt;Plan_Shelf,(365/AI$3+Safety_Stock/Avg_Dmd-Plan_Shelf)*Avg_Dmd*Std_Cost*AI$3,0)+Avg_Dmd*365/AI$3/2*Std_Cost*Inv_Cost+AI$3*Setup</f>
        <v>26844.463988548898</v>
      </c>
      <c r="AJ46" s="12">
        <f>(Sell_Price-Std_Cost)*(1-$D46)*Lost_Sale_Fact*Avg_Dmd*365+NORMSINV($D46)*SQRT(Dmd_StdDev^2*Leadtime+LT_StdDev^2*Avg_Dmd^2)*Std_Cost*Inv_Cost+IF(365/AJ$3+Safety_Stock/Avg_Dmd&gt;Plan_Shelf,(365/AJ$3+Safety_Stock/Avg_Dmd-Plan_Shelf)*Avg_Dmd*Std_Cost*AJ$3,0)+Avg_Dmd*365/AJ$3/2*Std_Cost*Inv_Cost+AJ$3*Setup</f>
        <v>26788.415601452121</v>
      </c>
      <c r="AK46" s="12">
        <f>(Sell_Price-Std_Cost)*(1-$D46)*Lost_Sale_Fact*Avg_Dmd*365+NORMSINV($D46)*SQRT(Dmd_StdDev^2*Leadtime+LT_StdDev^2*Avg_Dmd^2)*Std_Cost*Inv_Cost+IF(365/AK$3+Safety_Stock/Avg_Dmd&gt;Plan_Shelf,(365/AK$3+Safety_Stock/Avg_Dmd-Plan_Shelf)*Avg_Dmd*Std_Cost*AK$3,0)+Avg_Dmd*365/AK$3/2*Std_Cost*Inv_Cost+AK$3*Setup</f>
        <v>26744.854995391517</v>
      </c>
      <c r="AL46" s="12">
        <f>(Sell_Price-Std_Cost)*(1-$D46)*Lost_Sale_Fact*Avg_Dmd*365+NORMSINV($D46)*SQRT(Dmd_StdDev^2*Leadtime+LT_StdDev^2*Avg_Dmd^2)*Std_Cost*Inv_Cost+IF(365/AL$3+Safety_Stock/Avg_Dmd&gt;Plan_Shelf,(365/AL$3+Safety_Stock/Avg_Dmd-Plan_Shelf)*Avg_Dmd*Std_Cost*AL$3,0)+Avg_Dmd*365/AL$3/2*Std_Cost*Inv_Cost+AL$3*Setup</f>
        <v>26712.680307334474</v>
      </c>
      <c r="AM46" s="12">
        <f>(Sell_Price-Std_Cost)*(1-$D46)*Lost_Sale_Fact*Avg_Dmd*365+NORMSINV($D46)*SQRT(Dmd_StdDev^2*Leadtime+LT_StdDev^2*Avg_Dmd^2)*Std_Cost*Inv_Cost+IF(365/AM$3+Safety_Stock/Avg_Dmd&gt;Plan_Shelf,(365/AM$3+Safety_Stock/Avg_Dmd-Plan_Shelf)*Avg_Dmd*Std_Cost*AM$3,0)+Avg_Dmd*365/AM$3/2*Std_Cost*Inv_Cost+AM$3*Setup</f>
        <v>26690.915601452121</v>
      </c>
      <c r="AN46" s="12">
        <f>(Sell_Price-Std_Cost)*(1-$D46)*Lost_Sale_Fact*Avg_Dmd*365+NORMSINV($D46)*SQRT(Dmd_StdDev^2*Leadtime+LT_StdDev^2*Avg_Dmd^2)*Std_Cost*Inv_Cost+IF(365/AN$3+Safety_Stock/Avg_Dmd&gt;Plan_Shelf,(365/AN$3+Safety_Stock/Avg_Dmd-Plan_Shelf)*Avg_Dmd*Std_Cost*AN$3,0)+Avg_Dmd*365/AN$3/2*Std_Cost*Inv_Cost+AN$3*Setup</f>
        <v>26678.693379229902</v>
      </c>
      <c r="AO46" s="12">
        <f>(Sell_Price-Std_Cost)*(1-$D46)*Lost_Sale_Fact*Avg_Dmd*365+NORMSINV($D46)*SQRT(Dmd_StdDev^2*Leadtime+LT_StdDev^2*Avg_Dmd^2)*Std_Cost*Inv_Cost+IF(365/AO$3+Safety_Stock/Avg_Dmd&gt;Plan_Shelf,(365/AO$3+Safety_Stock/Avg_Dmd-Plan_Shelf)*Avg_Dmd*Std_Cost*AO$3,0)+Avg_Dmd*365/AO$3/2*Std_Cost*Inv_Cost+AO$3*Setup</f>
        <v>26675.239925776448</v>
      </c>
      <c r="AP46" s="12">
        <f>(Sell_Price-Std_Cost)*(1-$D46)*Lost_Sale_Fact*Avg_Dmd*365+NORMSINV($D46)*SQRT(Dmd_StdDev^2*Leadtime+LT_StdDev^2*Avg_Dmd^2)*Std_Cost*Inv_Cost+IF(365/AP$3+Safety_Stock/Avg_Dmd&gt;Plan_Shelf,(365/AP$3+Safety_Stock/Avg_Dmd-Plan_Shelf)*Avg_Dmd*Std_Cost*AP$3,0)+Avg_Dmd*365/AP$3/2*Std_Cost*Inv_Cost+AP$3*Setup</f>
        <v>26679.862969873175</v>
      </c>
      <c r="AQ46" s="12">
        <f>(Sell_Price-Std_Cost)*(1-$D46)*Lost_Sale_Fact*Avg_Dmd*365+NORMSINV($D46)*SQRT(Dmd_StdDev^2*Leadtime+LT_StdDev^2*Avg_Dmd^2)*Std_Cost*Inv_Cost+IF(365/AQ$3+Safety_Stock/Avg_Dmd&gt;Plan_Shelf,(365/AQ$3+Safety_Stock/Avg_Dmd-Plan_Shelf)*Avg_Dmd*Std_Cost*AQ$3,0)+Avg_Dmd*365/AQ$3/2*Std_Cost*Inv_Cost+AQ$3*Setup</f>
        <v>26691.941242477762</v>
      </c>
      <c r="AR46" s="12">
        <f>(Sell_Price-Std_Cost)*(1-$D46)*Lost_Sale_Fact*Avg_Dmd*365+NORMSINV($D46)*SQRT(Dmd_StdDev^2*Leadtime+LT_StdDev^2*Avg_Dmd^2)*Std_Cost*Inv_Cost+IF(365/AR$3+Safety_Stock/Avg_Dmd&gt;Plan_Shelf,(365/AR$3+Safety_Stock/Avg_Dmd-Plan_Shelf)*Avg_Dmd*Std_Cost*AR$3,0)+Avg_Dmd*365/AR$3/2*Std_Cost*Inv_Cost+AR$3*Setup</f>
        <v>26710.915601452121</v>
      </c>
      <c r="AS46" s="12">
        <f>(Sell_Price-Std_Cost)*(1-$D46)*Lost_Sale_Fact*Avg_Dmd*365+NORMSINV($D46)*SQRT(Dmd_StdDev^2*Leadtime+LT_StdDev^2*Avg_Dmd^2)*Std_Cost*Inv_Cost+IF(365/AS$3+Safety_Stock/Avg_Dmd&gt;Plan_Shelf,(365/AS$3+Safety_Stock/Avg_Dmd-Plan_Shelf)*Avg_Dmd*Std_Cost*AS$3,0)+Avg_Dmd*365/AS$3/2*Std_Cost*Inv_Cost+AS$3*Setup</f>
        <v>26736.28145511066</v>
      </c>
      <c r="AT46" s="12">
        <f>(Sell_Price-Std_Cost)*(1-$D46)*Lost_Sale_Fact*Avg_Dmd*365+NORMSINV($D46)*SQRT(Dmd_StdDev^2*Leadtime+LT_StdDev^2*Avg_Dmd^2)*Std_Cost*Inv_Cost+IF(365/AT$3+Safety_Stock/Avg_Dmd&gt;Plan_Shelf,(365/AT$3+Safety_Stock/Avg_Dmd-Plan_Shelf)*Avg_Dmd*Std_Cost*AT$3,0)+Avg_Dmd*365/AT$3/2*Std_Cost*Inv_Cost+AT$3*Setup</f>
        <v>26767.582268118789</v>
      </c>
      <c r="AU46" s="12">
        <f>(Sell_Price-Std_Cost)*(1-$D46)*Lost_Sale_Fact*Avg_Dmd*365+NORMSINV($D46)*SQRT(Dmd_StdDev^2*Leadtime+LT_StdDev^2*Avg_Dmd^2)*Std_Cost*Inv_Cost+IF(365/AU$3+Safety_Stock/Avg_Dmd&gt;Plan_Shelf,(365/AU$3+Safety_Stock/Avg_Dmd-Plan_Shelf)*Avg_Dmd*Std_Cost*AU$3,0)+Avg_Dmd*365/AU$3/2*Std_Cost*Inv_Cost+AU$3*Setup</f>
        <v>26804.403973545144</v>
      </c>
      <c r="AV46" s="12">
        <f>(Sell_Price-Std_Cost)*(1-$D46)*Lost_Sale_Fact*Avg_Dmd*365+NORMSINV($D46)*SQRT(Dmd_StdDev^2*Leadtime+LT_StdDev^2*Avg_Dmd^2)*Std_Cost*Inv_Cost+IF(365/AV$3+Safety_Stock/Avg_Dmd&gt;Plan_Shelf,(365/AV$3+Safety_Stock/Avg_Dmd-Plan_Shelf)*Avg_Dmd*Std_Cost*AV$3,0)+Avg_Dmd*365/AV$3/2*Std_Cost*Inv_Cost+AV$3*Setup</f>
        <v>26846.370146906669</v>
      </c>
      <c r="AW46" s="12">
        <f>(Sell_Price-Std_Cost)*(1-$D46)*Lost_Sale_Fact*Avg_Dmd*365+NORMSINV($D46)*SQRT(Dmd_StdDev^2*Leadtime+LT_StdDev^2*Avg_Dmd^2)*Std_Cost*Inv_Cost+IF(365/AW$3+Safety_Stock/Avg_Dmd&gt;Plan_Shelf,(365/AW$3+Safety_Stock/Avg_Dmd-Plan_Shelf)*Avg_Dmd*Std_Cost*AW$3,0)+Avg_Dmd*365/AW$3/2*Std_Cost*Inv_Cost+AW$3*Setup</f>
        <v>26893.137823674344</v>
      </c>
      <c r="AX46" s="12">
        <f>(Sell_Price-Std_Cost)*(1-$D46)*Lost_Sale_Fact*Avg_Dmd*365+NORMSINV($D46)*SQRT(Dmd_StdDev^2*Leadtime+LT_StdDev^2*Avg_Dmd^2)*Std_Cost*Inv_Cost+IF(365/AX$3+Safety_Stock/Avg_Dmd&gt;Plan_Shelf,(365/AX$3+Safety_Stock/Avg_Dmd-Plan_Shelf)*Avg_Dmd*Std_Cost*AX$3,0)+Avg_Dmd*365/AX$3/2*Std_Cost*Inv_Cost+AX$3*Setup</f>
        <v>26944.393862321689</v>
      </c>
      <c r="AY46" s="12">
        <f>(Sell_Price-Std_Cost)*(1-$D46)*Lost_Sale_Fact*Avg_Dmd*365+NORMSINV($D46)*SQRT(Dmd_StdDev^2*Leadtime+LT_StdDev^2*Avg_Dmd^2)*Std_Cost*Inv_Cost+IF(365/AY$3+Safety_Stock/Avg_Dmd&gt;Plan_Shelf,(365/AY$3+Safety_Stock/Avg_Dmd-Plan_Shelf)*Avg_Dmd*Std_Cost*AY$3,0)+Avg_Dmd*365/AY$3/2*Std_Cost*Inv_Cost+AY$3*Setup</f>
        <v>26999.851771664889</v>
      </c>
      <c r="AZ46" s="12">
        <f>(Sell_Price-Std_Cost)*(1-$D46)*Lost_Sale_Fact*Avg_Dmd*365+NORMSINV($D46)*SQRT(Dmd_StdDev^2*Leadtime+LT_StdDev^2*Avg_Dmd^2)*Std_Cost*Inv_Cost+IF(365/AZ$3+Safety_Stock/Avg_Dmd&gt;Plan_Shelf,(365/AZ$3+Safety_Stock/Avg_Dmd-Plan_Shelf)*Avg_Dmd*Std_Cost*AZ$3,0)+Avg_Dmd*365/AZ$3/2*Std_Cost*Inv_Cost+AZ$3*Setup</f>
        <v>27059.248934785457</v>
      </c>
      <c r="BA46" s="12">
        <f>(Sell_Price-Std_Cost)*(1-$D46)*Lost_Sale_Fact*Avg_Dmd*365+NORMSINV($D46)*SQRT(Dmd_StdDev^2*Leadtime+LT_StdDev^2*Avg_Dmd^2)*Std_Cost*Inv_Cost+IF(365/BA$3+Safety_Stock/Avg_Dmd&gt;Plan_Shelf,(365/BA$3+Safety_Stock/Avg_Dmd-Plan_Shelf)*Avg_Dmd*Std_Cost*BA$3,0)+Avg_Dmd*365/BA$3/2*Std_Cost*Inv_Cost+BA$3*Setup</f>
        <v>27122.344172880694</v>
      </c>
      <c r="BB46" s="12">
        <f>(Sell_Price-Std_Cost)*(1-$D46)*Lost_Sale_Fact*Avg_Dmd*365+NORMSINV($D46)*SQRT(Dmd_StdDev^2*Leadtime+LT_StdDev^2*Avg_Dmd^2)*Std_Cost*Inv_Cost+IF(365/BB$3+Safety_Stock/Avg_Dmd&gt;Plan_Shelf,(365/BB$3+Safety_Stock/Avg_Dmd-Plan_Shelf)*Avg_Dmd*Std_Cost*BB$3,0)+Avg_Dmd*365/BB$3/2*Std_Cost*Inv_Cost+BB$3*Setup</f>
        <v>27188.915601452121</v>
      </c>
      <c r="BC46" s="12">
        <f>(Sell_Price-Std_Cost)*(1-$D46)*Lost_Sale_Fact*Avg_Dmd*365+NORMSINV($D46)*SQRT(Dmd_StdDev^2*Leadtime+LT_StdDev^2*Avg_Dmd^2)*Std_Cost*Inv_Cost+IF(365/BC$3+Safety_Stock/Avg_Dmd&gt;Plan_Shelf,(365/BC$3+Safety_Stock/Avg_Dmd-Plan_Shelf)*Avg_Dmd*Std_Cost*BC$3,0)+Avg_Dmd*365/BC$3/2*Std_Cost*Inv_Cost+BC$3*Setup</f>
        <v>27258.758738707023</v>
      </c>
      <c r="BD46" s="12">
        <f>(Sell_Price-Std_Cost)*(1-$D46)*Lost_Sale_Fact*Avg_Dmd*365+NORMSINV($D46)*SQRT(Dmd_StdDev^2*Leadtime+LT_StdDev^2*Avg_Dmd^2)*Std_Cost*Inv_Cost+IF(365/BD$3+Safety_Stock/Avg_Dmd&gt;Plan_Shelf,(365/BD$3+Safety_Stock/Avg_Dmd-Plan_Shelf)*Avg_Dmd*Std_Cost*BD$3,0)+Avg_Dmd*365/BD$3/2*Std_Cost*Inv_Cost+BD$3*Setup</f>
        <v>27331.684832221355</v>
      </c>
      <c r="BE46" s="12">
        <f>(Sell_Price-Std_Cost)*(1-$D46)*Lost_Sale_Fact*Avg_Dmd*365+NORMSINV($D46)*SQRT(Dmd_StdDev^2*Leadtime+LT_StdDev^2*Avg_Dmd^2)*Std_Cost*Inv_Cost+IF(365/BE$3+Safety_Stock/Avg_Dmd&gt;Plan_Shelf,(365/BE$3+Safety_Stock/Avg_Dmd-Plan_Shelf)*Avg_Dmd*Std_Cost*BE$3,0)+Avg_Dmd*365/BE$3/2*Std_Cost*Inv_Cost+BE$3*Setup</f>
        <v>27407.519375037027</v>
      </c>
      <c r="BF46" s="12">
        <f>(Sell_Price-Std_Cost)*(1-$D46)*Lost_Sale_Fact*Avg_Dmd*365+NORMSINV($D46)*SQRT(Dmd_StdDev^2*Leadtime+LT_StdDev^2*Avg_Dmd^2)*Std_Cost*Inv_Cost+IF(365/BF$3+Safety_Stock/Avg_Dmd&gt;Plan_Shelf,(365/BF$3+Safety_Stock/Avg_Dmd-Plan_Shelf)*Avg_Dmd*Std_Cost*BF$3,0)+Avg_Dmd*365/BF$3/2*Std_Cost*Inv_Cost+BF$3*Setup</f>
        <v>27486.100786637307</v>
      </c>
      <c r="BG46" s="12">
        <f>(Sell_Price-Std_Cost)*(1-$D46)*Lost_Sale_Fact*Avg_Dmd*365+NORMSINV($D46)*SQRT(Dmd_StdDev^2*Leadtime+LT_StdDev^2*Avg_Dmd^2)*Std_Cost*Inv_Cost+IF(365/BG$3+Safety_Stock/Avg_Dmd&gt;Plan_Shelf,(365/BG$3+Safety_Stock/Avg_Dmd-Plan_Shelf)*Avg_Dmd*Std_Cost*BG$3,0)+Avg_Dmd*365/BG$3/2*Std_Cost*Inv_Cost+BG$3*Setup</f>
        <v>27567.279237815761</v>
      </c>
      <c r="BH46" s="12">
        <f>(Sell_Price-Std_Cost)*(1-$D46)*Lost_Sale_Fact*Avg_Dmd*365+NORMSINV($D46)*SQRT(Dmd_StdDev^2*Leadtime+LT_StdDev^2*Avg_Dmd^2)*Std_Cost*Inv_Cost+IF(365/BH$3+Safety_Stock/Avg_Dmd&gt;Plan_Shelf,(365/BH$3+Safety_Stock/Avg_Dmd-Plan_Shelf)*Avg_Dmd*Std_Cost*BH$3,0)+Avg_Dmd*365/BH$3/2*Std_Cost*Inv_Cost+BH$3*Setup</f>
        <v>27650.915601452121</v>
      </c>
      <c r="BI46" s="12">
        <f>(Sell_Price-Std_Cost)*(1-$D46)*Lost_Sale_Fact*Avg_Dmd*365+NORMSINV($D46)*SQRT(Dmd_StdDev^2*Leadtime+LT_StdDev^2*Avg_Dmd^2)*Std_Cost*Inv_Cost+IF(365/BI$3+Safety_Stock/Avg_Dmd&gt;Plan_Shelf,(365/BI$3+Safety_Stock/Avg_Dmd-Plan_Shelf)*Avg_Dmd*Std_Cost*BI$3,0)+Avg_Dmd*365/BI$3/2*Std_Cost*Inv_Cost+BI$3*Setup</f>
        <v>27736.880513732824</v>
      </c>
      <c r="BJ46" s="12">
        <f>(Sell_Price-Std_Cost)*(1-$D46)*Lost_Sale_Fact*Avg_Dmd*365+NORMSINV($D46)*SQRT(Dmd_StdDev^2*Leadtime+LT_StdDev^2*Avg_Dmd^2)*Std_Cost*Inv_Cost+IF(365/BJ$3+Safety_Stock/Avg_Dmd&gt;Plan_Shelf,(365/BJ$3+Safety_Stock/Avg_Dmd-Plan_Shelf)*Avg_Dmd*Std_Cost*BJ$3,0)+Avg_Dmd*365/BJ$3/2*Std_Cost*Inv_Cost+BJ$3*Setup</f>
        <v>27825.053532486607</v>
      </c>
      <c r="BK46" s="12">
        <f>(Sell_Price-Std_Cost)*(1-$D46)*Lost_Sale_Fact*Avg_Dmd*365+NORMSINV($D46)*SQRT(Dmd_StdDev^2*Leadtime+LT_StdDev^2*Avg_Dmd^2)*Std_Cost*Inv_Cost+IF(365/BK$3+Safety_Stock/Avg_Dmd&gt;Plan_Shelf,(365/BK$3+Safety_Stock/Avg_Dmd-Plan_Shelf)*Avg_Dmd*Std_Cost*BK$3,0)+Avg_Dmd*365/BK$3/2*Std_Cost*Inv_Cost+BK$3*Setup</f>
        <v>27915.322381113139</v>
      </c>
      <c r="BL46" s="12">
        <f>(Sell_Price-Std_Cost)*(1-$D46)*Lost_Sale_Fact*Avg_Dmd*365+NORMSINV($D46)*SQRT(Dmd_StdDev^2*Leadtime+LT_StdDev^2*Avg_Dmd^2)*Std_Cost*Inv_Cost+IF(365/BL$3+Safety_Stock/Avg_Dmd&gt;Plan_Shelf,(365/BL$3+Safety_Stock/Avg_Dmd-Plan_Shelf)*Avg_Dmd*Std_Cost*BL$3,0)+Avg_Dmd*365/BL$3/2*Std_Cost*Inv_Cost+BL$3*Setup</f>
        <v>28007.582268118789</v>
      </c>
      <c r="BM46" s="12">
        <f>(Sell_Price-Std_Cost)*(1-$D46)*Lost_Sale_Fact*Avg_Dmd*365+NORMSINV($D46)*SQRT(Dmd_StdDev^2*Leadtime+LT_StdDev^2*Avg_Dmd^2)*Std_Cost*Inv_Cost+IF(365/BM$3+Safety_Stock/Avg_Dmd&gt;Plan_Shelf,(365/BM$3+Safety_Stock/Avg_Dmd-Plan_Shelf)*Avg_Dmd*Std_Cost*BM$3,0)+Avg_Dmd*365/BM$3/2*Std_Cost*Inv_Cost+BM$3*Setup</f>
        <v>28101.735273583272</v>
      </c>
      <c r="BN46" s="12">
        <f>(Sell_Price-Std_Cost)*(1-$D46)*Lost_Sale_Fact*Avg_Dmd*365+NORMSINV($D46)*SQRT(Dmd_StdDev^2*Leadtime+LT_StdDev^2*Avg_Dmd^2)*Std_Cost*Inv_Cost+IF(365/BN$3+Safety_Stock/Avg_Dmd&gt;Plan_Shelf,(365/BN$3+Safety_Stock/Avg_Dmd-Plan_Shelf)*Avg_Dmd*Std_Cost*BN$3,0)+Avg_Dmd*365/BN$3/2*Std_Cost*Inv_Cost+BN$3*Setup</f>
        <v>28197.689795000511</v>
      </c>
      <c r="BO46" s="12">
        <f>(Sell_Price-Std_Cost)*(1-$D46)*Lost_Sale_Fact*Avg_Dmd*365+NORMSINV($D46)*SQRT(Dmd_StdDev^2*Leadtime+LT_StdDev^2*Avg_Dmd^2)*Std_Cost*Inv_Cost+IF(365/BO$3+Safety_Stock/Avg_Dmd&gt;Plan_Shelf,(365/BO$3+Safety_Stock/Avg_Dmd-Plan_Shelf)*Avg_Dmd*Std_Cost*BO$3,0)+Avg_Dmd*365/BO$3/2*Std_Cost*Inv_Cost+BO$3*Setup</f>
        <v>28295.360045896567</v>
      </c>
      <c r="BP46" s="12">
        <f>(Sell_Price-Std_Cost)*(1-$D46)*Lost_Sale_Fact*Avg_Dmd*365+NORMSINV($D46)*SQRT(Dmd_StdDev^2*Leadtime+LT_StdDev^2*Avg_Dmd^2)*Std_Cost*Inv_Cost+IF(365/BP$3+Safety_Stock/Avg_Dmd&gt;Plan_Shelf,(365/BP$3+Safety_Stock/Avg_Dmd-Plan_Shelf)*Avg_Dmd*Std_Cost*BP$3,0)+Avg_Dmd*365/BP$3/2*Std_Cost*Inv_Cost+BP$3*Setup</f>
        <v>28394.665601452121</v>
      </c>
      <c r="BQ46" s="12">
        <f>(Sell_Price-Std_Cost)*(1-$D46)*Lost_Sale_Fact*Avg_Dmd*365+NORMSINV($D46)*SQRT(Dmd_StdDev^2*Leadtime+LT_StdDev^2*Avg_Dmd^2)*Std_Cost*Inv_Cost+IF(365/BQ$3+Safety_Stock/Avg_Dmd&gt;Plan_Shelf,(365/BQ$3+Safety_Stock/Avg_Dmd-Plan_Shelf)*Avg_Dmd*Std_Cost*BQ$3,0)+Avg_Dmd*365/BQ$3/2*Std_Cost*Inv_Cost+BQ$3*Setup</f>
        <v>28495.530986067508</v>
      </c>
      <c r="BR46" s="12">
        <f>(Sell_Price-Std_Cost)*(1-$D46)*Lost_Sale_Fact*Avg_Dmd*365+NORMSINV($D46)*SQRT(Dmd_StdDev^2*Leadtime+LT_StdDev^2*Avg_Dmd^2)*Std_Cost*Inv_Cost+IF(365/BR$3+Safety_Stock/Avg_Dmd&gt;Plan_Shelf,(365/BR$3+Safety_Stock/Avg_Dmd-Plan_Shelf)*Avg_Dmd*Std_Cost*BR$3,0)+Avg_Dmd*365/BR$3/2*Std_Cost*Inv_Cost+BR$3*Setup</f>
        <v>28597.885298421821</v>
      </c>
      <c r="BS46" s="12">
        <f>(Sell_Price-Std_Cost)*(1-$D46)*Lost_Sale_Fact*Avg_Dmd*365+NORMSINV($D46)*SQRT(Dmd_StdDev^2*Leadtime+LT_StdDev^2*Avg_Dmd^2)*Std_Cost*Inv_Cost+IF(365/BS$3+Safety_Stock/Avg_Dmd&gt;Plan_Shelf,(365/BS$3+Safety_Stock/Avg_Dmd-Plan_Shelf)*Avg_Dmd*Std_Cost*BS$3,0)+Avg_Dmd*365/BS$3/2*Std_Cost*Inv_Cost+BS$3*Setup</f>
        <v>28701.661870108837</v>
      </c>
      <c r="BT46" s="12">
        <f>(Sell_Price-Std_Cost)*(1-$D46)*Lost_Sale_Fact*Avg_Dmd*365+NORMSINV($D46)*SQRT(Dmd_StdDev^2*Leadtime+LT_StdDev^2*Avg_Dmd^2)*Std_Cost*Inv_Cost+IF(365/BT$3+Safety_Stock/Avg_Dmd&gt;Plan_Shelf,(365/BT$3+Safety_Stock/Avg_Dmd-Plan_Shelf)*Avg_Dmd*Std_Cost*BT$3,0)+Avg_Dmd*365/BT$3/2*Std_Cost*Inv_Cost+BT$3*Setup</f>
        <v>28806.7979543933</v>
      </c>
      <c r="BU46" s="12">
        <f>(Sell_Price-Std_Cost)*(1-$D46)*Lost_Sale_Fact*Avg_Dmd*365+NORMSINV($D46)*SQRT(Dmd_StdDev^2*Leadtime+LT_StdDev^2*Avg_Dmd^2)*Std_Cost*Inv_Cost+IF(365/BU$3+Safety_Stock/Avg_Dmd&gt;Plan_Shelf,(365/BU$3+Safety_Stock/Avg_Dmd-Plan_Shelf)*Avg_Dmd*Std_Cost*BU$3,0)+Avg_Dmd*365/BU$3/2*Std_Cost*Inv_Cost+BU$3*Setup</f>
        <v>28913.234442031833</v>
      </c>
      <c r="BV46" s="12">
        <f>(Sell_Price-Std_Cost)*(1-$D46)*Lost_Sale_Fact*Avg_Dmd*365+NORMSINV($D46)*SQRT(Dmd_StdDev^2*Leadtime+LT_StdDev^2*Avg_Dmd^2)*Std_Cost*Inv_Cost+IF(365/BV$3+Safety_Stock/Avg_Dmd&gt;Plan_Shelf,(365/BV$3+Safety_Stock/Avg_Dmd-Plan_Shelf)*Avg_Dmd*Std_Cost*BV$3,0)+Avg_Dmd*365/BV$3/2*Std_Cost*Inv_Cost+BV$3*Setup</f>
        <v>29020.915601452121</v>
      </c>
      <c r="BW46" s="12">
        <f>(Sell_Price-Std_Cost)*(1-$D46)*Lost_Sale_Fact*Avg_Dmd*365+NORMSINV($D46)*SQRT(Dmd_StdDev^2*Leadtime+LT_StdDev^2*Avg_Dmd^2)*Std_Cost*Inv_Cost+IF(365/BW$3+Safety_Stock/Avg_Dmd&gt;Plan_Shelf,(365/BW$3+Safety_Stock/Avg_Dmd-Plan_Shelf)*Avg_Dmd*Std_Cost*BW$3,0)+Avg_Dmd*365/BW$3/2*Std_Cost*Inv_Cost+BW$3*Setup</f>
        <v>29129.788840888745</v>
      </c>
      <c r="BX46" s="12">
        <f>(Sell_Price-Std_Cost)*(1-$D46)*Lost_Sale_Fact*Avg_Dmd*365+NORMSINV($D46)*SQRT(Dmd_StdDev^2*Leadtime+LT_StdDev^2*Avg_Dmd^2)*Std_Cost*Inv_Cost+IF(365/BX$3+Safety_Stock/Avg_Dmd&gt;Plan_Shelf,(365/BX$3+Safety_Stock/Avg_Dmd-Plan_Shelf)*Avg_Dmd*Std_Cost*BX$3,0)+Avg_Dmd*365/BX$3/2*Std_Cost*Inv_Cost+BX$3*Setup</f>
        <v>29239.804490341012</v>
      </c>
      <c r="BY46" s="12">
        <f>(Sell_Price-Std_Cost)*(1-$D46)*Lost_Sale_Fact*Avg_Dmd*365+NORMSINV($D46)*SQRT(Dmd_StdDev^2*Leadtime+LT_StdDev^2*Avg_Dmd^2)*Std_Cost*Inv_Cost+IF(365/BY$3+Safety_Stock/Avg_Dmd&gt;Plan_Shelf,(365/BY$3+Safety_Stock/Avg_Dmd-Plan_Shelf)*Avg_Dmd*Std_Cost*BY$3,0)+Avg_Dmd*365/BY$3/2*Std_Cost*Inv_Cost+BY$3*Setup</f>
        <v>29350.915601452121</v>
      </c>
      <c r="BZ46" s="12">
        <f>(Sell_Price-Std_Cost)*(1-$D46)*Lost_Sale_Fact*Avg_Dmd*365+NORMSINV($D46)*SQRT(Dmd_StdDev^2*Leadtime+LT_StdDev^2*Avg_Dmd^2)*Std_Cost*Inv_Cost+IF(365/BZ$3+Safety_Stock/Avg_Dmd&gt;Plan_Shelf,(365/BZ$3+Safety_Stock/Avg_Dmd-Plan_Shelf)*Avg_Dmd*Std_Cost*BZ$3,0)+Avg_Dmd*365/BZ$3/2*Std_Cost*Inv_Cost+BZ$3*Setup</f>
        <v>29463.077763614285</v>
      </c>
      <c r="CA46" s="12">
        <f>(Sell_Price-Std_Cost)*(1-$D46)*Lost_Sale_Fact*Avg_Dmd*365+NORMSINV($D46)*SQRT(Dmd_StdDev^2*Leadtime+LT_StdDev^2*Avg_Dmd^2)*Std_Cost*Inv_Cost+IF(365/CA$3+Safety_Stock/Avg_Dmd&gt;Plan_Shelf,(365/CA$3+Safety_Stock/Avg_Dmd-Plan_Shelf)*Avg_Dmd*Std_Cost*CA$3,0)+Avg_Dmd*365/CA$3/2*Std_Cost*Inv_Cost+CA$3*Setup</f>
        <v>29576.248934785457</v>
      </c>
      <c r="CB46" s="12">
        <f>(Sell_Price-Std_Cost)*(1-$D46)*Lost_Sale_Fact*Avg_Dmd*365+NORMSINV($D46)*SQRT(Dmd_StdDev^2*Leadtime+LT_StdDev^2*Avg_Dmd^2)*Std_Cost*Inv_Cost+IF(365/CB$3+Safety_Stock/Avg_Dmd&gt;Plan_Shelf,(365/CB$3+Safety_Stock/Avg_Dmd-Plan_Shelf)*Avg_Dmd*Std_Cost*CB$3,0)+Avg_Dmd*365/CB$3/2*Std_Cost*Inv_Cost+CB$3*Setup</f>
        <v>29690.389285662648</v>
      </c>
      <c r="CC46" s="12">
        <f>(Sell_Price-Std_Cost)*(1-$D46)*Lost_Sale_Fact*Avg_Dmd*365+NORMSINV($D46)*SQRT(Dmd_StdDev^2*Leadtime+LT_StdDev^2*Avg_Dmd^2)*Std_Cost*Inv_Cost+IF(365/CC$3+Safety_Stock/Avg_Dmd&gt;Plan_Shelf,(365/CC$3+Safety_Stock/Avg_Dmd-Plan_Shelf)*Avg_Dmd*Std_Cost*CC$3,0)+Avg_Dmd*365/CC$3/2*Std_Cost*Inv_Cost+CC$3*Setup</f>
        <v>29805.461055997577</v>
      </c>
      <c r="CD46" s="12">
        <f>(Sell_Price-Std_Cost)*(1-$D46)*Lost_Sale_Fact*Avg_Dmd*365+NORMSINV($D46)*SQRT(Dmd_StdDev^2*Leadtime+LT_StdDev^2*Avg_Dmd^2)*Std_Cost*Inv_Cost+IF(365/CD$3+Safety_Stock/Avg_Dmd&gt;Plan_Shelf,(365/CD$3+Safety_Stock/Avg_Dmd-Plan_Shelf)*Avg_Dmd*Std_Cost*CD$3,0)+Avg_Dmd*365/CD$3/2*Std_Cost*Inv_Cost+CD$3*Setup</f>
        <v>29921.428421964942</v>
      </c>
      <c r="CE46" s="12">
        <f>(Sell_Price-Std_Cost)*(1-$D46)*Lost_Sale_Fact*Avg_Dmd*365+NORMSINV($D46)*SQRT(Dmd_StdDev^2*Leadtime+LT_StdDev^2*Avg_Dmd^2)*Std_Cost*Inv_Cost+IF(365/CE$3+Safety_Stock/Avg_Dmd&gt;Plan_Shelf,(365/CE$3+Safety_Stock/Avg_Dmd-Plan_Shelf)*Avg_Dmd*Std_Cost*CE$3,0)+Avg_Dmd*365/CE$3/2*Std_Cost*Inv_Cost+CE$3*Setup</f>
        <v>30038.257373604021</v>
      </c>
      <c r="CF46" s="12">
        <f>(Sell_Price-Std_Cost)*(1-$D46)*Lost_Sale_Fact*Avg_Dmd*365+NORMSINV($D46)*SQRT(Dmd_StdDev^2*Leadtime+LT_StdDev^2*Avg_Dmd^2)*Std_Cost*Inv_Cost+IF(365/CF$3+Safety_Stock/Avg_Dmd&gt;Plan_Shelf,(365/CF$3+Safety_Stock/Avg_Dmd-Plan_Shelf)*Avg_Dmd*Std_Cost*CF$3,0)+Avg_Dmd*365/CF$3/2*Std_Cost*Inv_Cost+CF$3*Setup</f>
        <v>30155.915601452121</v>
      </c>
      <c r="CG46" s="12">
        <f>(Sell_Price-Std_Cost)*(1-$D46)*Lost_Sale_Fact*Avg_Dmd*365+NORMSINV($D46)*SQRT(Dmd_StdDev^2*Leadtime+LT_StdDev^2*Avg_Dmd^2)*Std_Cost*Inv_Cost+IF(365/CG$3+Safety_Stock/Avg_Dmd&gt;Plan_Shelf,(365/CG$3+Safety_Stock/Avg_Dmd-Plan_Shelf)*Avg_Dmd*Std_Cost*CG$3,0)+Avg_Dmd*365/CG$3/2*Std_Cost*Inv_Cost+CG$3*Setup</f>
        <v>30274.37239157558</v>
      </c>
      <c r="CH46" s="12">
        <f>(Sell_Price-Std_Cost)*(1-$D46)*Lost_Sale_Fact*Avg_Dmd*365+NORMSINV($D46)*SQRT(Dmd_StdDev^2*Leadtime+LT_StdDev^2*Avg_Dmd^2)*Std_Cost*Inv_Cost+IF(365/CH$3+Safety_Stock/Avg_Dmd&gt;Plan_Shelf,(365/CH$3+Safety_Stock/Avg_Dmd-Plan_Shelf)*Avg_Dmd*Std_Cost*CH$3,0)+Avg_Dmd*365/CH$3/2*Std_Cost*Inv_Cost+CH$3*Setup</f>
        <v>30393.598528281393</v>
      </c>
      <c r="CI46" s="12">
        <f>(Sell_Price-Std_Cost)*(1-$D46)*Lost_Sale_Fact*Avg_Dmd*365+NORMSINV($D46)*SQRT(Dmd_StdDev^2*Leadtime+LT_StdDev^2*Avg_Dmd^2)*Std_Cost*Inv_Cost+IF(365/CI$3+Safety_Stock/Avg_Dmd&gt;Plan_Shelf,(365/CI$3+Safety_Stock/Avg_Dmd-Plan_Shelf)*Avg_Dmd*Std_Cost*CI$3,0)+Avg_Dmd*365/CI$3/2*Std_Cost*Inv_Cost+CI$3*Setup</f>
        <v>30513.566203861763</v>
      </c>
      <c r="CJ46" s="12">
        <f>(Sell_Price-Std_Cost)*(1-$D46)*Lost_Sale_Fact*Avg_Dmd*365+NORMSINV($D46)*SQRT(Dmd_StdDev^2*Leadtime+LT_StdDev^2*Avg_Dmd^2)*Std_Cost*Inv_Cost+IF(365/CJ$3+Safety_Stock/Avg_Dmd&gt;Plan_Shelf,(365/CJ$3+Safety_Stock/Avg_Dmd-Plan_Shelf)*Avg_Dmd*Std_Cost*CJ$3,0)+Avg_Dmd*365/CJ$3/2*Std_Cost*Inv_Cost+CJ$3*Setup</f>
        <v>30634.248934785457</v>
      </c>
      <c r="CK46" s="12">
        <f>(Sell_Price-Std_Cost)*(1-$D46)*Lost_Sale_Fact*Avg_Dmd*365+NORMSINV($D46)*SQRT(Dmd_StdDev^2*Leadtime+LT_StdDev^2*Avg_Dmd^2)*Std_Cost*Inv_Cost+IF(365/CK$3+Safety_Stock/Avg_Dmd&gt;Plan_Shelf,(365/CK$3+Safety_Stock/Avg_Dmd-Plan_Shelf)*Avg_Dmd*Std_Cost*CK$3,0)+Avg_Dmd*365/CK$3/2*Std_Cost*Inv_Cost+CK$3*Setup</f>
        <v>30755.621483805066</v>
      </c>
      <c r="CL46" s="12">
        <f>(Sell_Price-Std_Cost)*(1-$D46)*Lost_Sale_Fact*Avg_Dmd*365+NORMSINV($D46)*SQRT(Dmd_StdDev^2*Leadtime+LT_StdDev^2*Avg_Dmd^2)*Std_Cost*Inv_Cost+IF(365/CL$3+Safety_Stock/Avg_Dmd&gt;Plan_Shelf,(365/CL$3+Safety_Stock/Avg_Dmd-Plan_Shelf)*Avg_Dmd*Std_Cost*CL$3,0)+Avg_Dmd*365/CL$3/2*Std_Cost*Inv_Cost+CL$3*Setup</f>
        <v>30877.659787498633</v>
      </c>
      <c r="CM46" s="12">
        <f>(Sell_Price-Std_Cost)*(1-$D46)*Lost_Sale_Fact*Avg_Dmd*365+NORMSINV($D46)*SQRT(Dmd_StdDev^2*Leadtime+LT_StdDev^2*Avg_Dmd^2)*Std_Cost*Inv_Cost+IF(365/CM$3+Safety_Stock/Avg_Dmd&gt;Plan_Shelf,(365/CM$3+Safety_Stock/Avg_Dmd-Plan_Shelf)*Avg_Dmd*Std_Cost*CM$3,0)+Avg_Dmd*365/CM$3/2*Std_Cost*Inv_Cost+CM$3*Setup</f>
        <v>31000.340888808445</v>
      </c>
      <c r="CN46" s="12">
        <f>(Sell_Price-Std_Cost)*(1-$D46)*Lost_Sale_Fact*Avg_Dmd*365+NORMSINV($D46)*SQRT(Dmd_StdDev^2*Leadtime+LT_StdDev^2*Avg_Dmd^2)*Std_Cost*Inv_Cost+IF(365/CN$3+Safety_Stock/Avg_Dmd&gt;Plan_Shelf,(365/CN$3+Safety_Stock/Avg_Dmd-Plan_Shelf)*Avg_Dmd*Std_Cost*CN$3,0)+Avg_Dmd*365/CN$3/2*Std_Cost*Inv_Cost+CN$3*Setup</f>
        <v>31123.642874179397</v>
      </c>
      <c r="CO46" s="12">
        <f>(Sell_Price-Std_Cost)*(1-$D46)*Lost_Sale_Fact*Avg_Dmd*365+NORMSINV($D46)*SQRT(Dmd_StdDev^2*Leadtime+LT_StdDev^2*Avg_Dmd^2)*Std_Cost*Inv_Cost+IF(365/CO$3+Safety_Stock/Avg_Dmd&gt;Plan_Shelf,(365/CO$3+Safety_Stock/Avg_Dmd-Plan_Shelf)*Avg_Dmd*Std_Cost*CO$3,0)+Avg_Dmd*365/CO$3/2*Std_Cost*Inv_Cost+CO$3*Setup</f>
        <v>31247.544814935271</v>
      </c>
      <c r="CP46" s="12">
        <f>(Sell_Price-Std_Cost)*(1-$D46)*Lost_Sale_Fact*Avg_Dmd*365+NORMSINV($D46)*SQRT(Dmd_StdDev^2*Leadtime+LT_StdDev^2*Avg_Dmd^2)*Std_Cost*Inv_Cost+IF(365/CP$3+Safety_Stock/Avg_Dmd&gt;Plan_Shelf,(365/CP$3+Safety_Stock/Avg_Dmd-Plan_Shelf)*Avg_Dmd*Std_Cost*CP$3,0)+Avg_Dmd*365/CP$3/2*Std_Cost*Inv_Cost+CP$3*Setup</f>
        <v>31372.026712563234</v>
      </c>
      <c r="CQ46" s="12">
        <f>(Sell_Price-Std_Cost)*(1-$D46)*Lost_Sale_Fact*Avg_Dmd*365+NORMSINV($D46)*SQRT(Dmd_StdDev^2*Leadtime+LT_StdDev^2*Avg_Dmd^2)*Std_Cost*Inv_Cost+IF(365/CQ$3+Safety_Stock/Avg_Dmd&gt;Plan_Shelf,(365/CQ$3+Safety_Stock/Avg_Dmd-Plan_Shelf)*Avg_Dmd*Std_Cost*CQ$3,0)+Avg_Dmd*365/CQ$3/2*Std_Cost*Inv_Cost+CQ$3*Setup</f>
        <v>31497.069447605969</v>
      </c>
      <c r="CR46" s="12">
        <f>(Sell_Price-Std_Cost)*(1-$D46)*Lost_Sale_Fact*Avg_Dmd*365+NORMSINV($D46)*SQRT(Dmd_StdDev^2*Leadtime+LT_StdDev^2*Avg_Dmd^2)*Std_Cost*Inv_Cost+IF(365/CR$3+Safety_Stock/Avg_Dmd&gt;Plan_Shelf,(365/CR$3+Safety_Stock/Avg_Dmd-Plan_Shelf)*Avg_Dmd*Std_Cost*CR$3,0)+Avg_Dmd*365/CR$3/2*Std_Cost*Inv_Cost+CR$3*Setup</f>
        <v>31622.654731886905</v>
      </c>
      <c r="CS46" s="12">
        <f>(Sell_Price-Std_Cost)*(1-$D46)*Lost_Sale_Fact*Avg_Dmd*365+NORMSINV($D46)*SQRT(Dmd_StdDev^2*Leadtime+LT_StdDev^2*Avg_Dmd^2)*Std_Cost*Inv_Cost+IF(365/CS$3+Safety_Stock/Avg_Dmd&gt;Plan_Shelf,(365/CS$3+Safety_Stock/Avg_Dmd-Plan_Shelf)*Avg_Dmd*Std_Cost*CS$3,0)+Avg_Dmd*365/CS$3/2*Std_Cost*Inv_Cost+CS$3*Setup</f>
        <v>31748.765063817715</v>
      </c>
      <c r="CT46" s="12">
        <f>(Sell_Price-Std_Cost)*(1-$D46)*Lost_Sale_Fact*Avg_Dmd*365+NORMSINV($D46)*SQRT(Dmd_StdDev^2*Leadtime+LT_StdDev^2*Avg_Dmd^2)*Std_Cost*Inv_Cost+IF(365/CT$3+Safety_Stock/Avg_Dmd&gt;Plan_Shelf,(365/CT$3+Safety_Stock/Avg_Dmd-Plan_Shelf)*Avg_Dmd*Std_Cost*CT$3,0)+Avg_Dmd*365/CT$3/2*Std_Cost*Inv_Cost+CT$3*Setup</f>
        <v>31875.383686558507</v>
      </c>
      <c r="CU46" s="12">
        <f>(Sell_Price-Std_Cost)*(1-$D46)*Lost_Sale_Fact*Avg_Dmd*365+NORMSINV($D46)*SQRT(Dmd_StdDev^2*Leadtime+LT_StdDev^2*Avg_Dmd^2)*Std_Cost*Inv_Cost+IF(365/CU$3+Safety_Stock/Avg_Dmd&gt;Plan_Shelf,(365/CU$3+Safety_Stock/Avg_Dmd-Plan_Shelf)*Avg_Dmd*Std_Cost*CU$3,0)+Avg_Dmd*365/CU$3/2*Std_Cost*Inv_Cost+CU$3*Setup</f>
        <v>32002.494548820545</v>
      </c>
      <c r="CV46" s="12">
        <f>(Sell_Price-Std_Cost)*(1-$D46)*Lost_Sale_Fact*Avg_Dmd*365+NORMSINV($D46)*SQRT(Dmd_StdDev^2*Leadtime+LT_StdDev^2*Avg_Dmd^2)*Std_Cost*Inv_Cost+IF(365/CV$3+Safety_Stock/Avg_Dmd&gt;Plan_Shelf,(365/CV$3+Safety_Stock/Avg_Dmd-Plan_Shelf)*Avg_Dmd*Std_Cost*CV$3,0)+Avg_Dmd*365/CV$3/2*Std_Cost*Inv_Cost+CV$3*Setup</f>
        <v>32130.082268118789</v>
      </c>
      <c r="CW46" s="12">
        <f>(Sell_Price-Std_Cost)*(1-$D46)*Lost_Sale_Fact*Avg_Dmd*365+NORMSINV($D46)*SQRT(Dmd_StdDev^2*Leadtime+LT_StdDev^2*Avg_Dmd^2)*Std_Cost*Inv_Cost+IF(365/CW$3+Safety_Stock/Avg_Dmd&gt;Plan_Shelf,(365/CW$3+Safety_Stock/Avg_Dmd-Plan_Shelf)*Avg_Dmd*Std_Cost*CW$3,0)+Avg_Dmd*365/CW$3/2*Std_Cost*Inv_Cost+CW$3*Setup</f>
        <v>32258.132096297482</v>
      </c>
      <c r="CX46" s="12">
        <f>(Sell_Price-Std_Cost)*(1-$D46)*Lost_Sale_Fact*Avg_Dmd*365+NORMSINV($D46)*SQRT(Dmd_StdDev^2*Leadtime+LT_StdDev^2*Avg_Dmd^2)*Std_Cost*Inv_Cost+IF(365/CX$3+Safety_Stock/Avg_Dmd&gt;Plan_Shelf,(365/CX$3+Safety_Stock/Avg_Dmd-Plan_Shelf)*Avg_Dmd*Std_Cost*CX$3,0)+Avg_Dmd*365/CX$3/2*Std_Cost*Inv_Cost+CX$3*Setup</f>
        <v>32386.629887166408</v>
      </c>
      <c r="CY46" s="12">
        <f>(Sell_Price-Std_Cost)*(1-$D46)*Lost_Sale_Fact*Avg_Dmd*365+NORMSINV($D46)*SQRT(Dmd_StdDev^2*Leadtime+LT_StdDev^2*Avg_Dmd^2)*Std_Cost*Inv_Cost+IF(365/CY$3+Safety_Stock/Avg_Dmd&gt;Plan_Shelf,(365/CY$3+Safety_Stock/Avg_Dmd-Plan_Shelf)*Avg_Dmd*Std_Cost*CY$3,0)+Avg_Dmd*365/CY$3/2*Std_Cost*Inv_Cost+CY$3*Setup</f>
        <v>32515.562066098588</v>
      </c>
      <c r="CZ46" s="12">
        <f>(Sell_Price-Std_Cost)*(1-$D46)*Lost_Sale_Fact*Avg_Dmd*365+NORMSINV($D46)*SQRT(Dmd_StdDev^2*Leadtime+LT_StdDev^2*Avg_Dmd^2)*Std_Cost*Inv_Cost+IF(365/CZ$3+Safety_Stock/Avg_Dmd&gt;Plan_Shelf,(365/CZ$3+Safety_Stock/Avg_Dmd-Plan_Shelf)*Avg_Dmd*Std_Cost*CZ$3,0)+Avg_Dmd*365/CZ$3/2*Std_Cost*Inv_Cost+CZ$3*Setup</f>
        <v>32644.915601452121</v>
      </c>
      <c r="DA46" s="28">
        <f t="shared" si="0"/>
        <v>26675.239925776448</v>
      </c>
      <c r="DB46" s="43">
        <f t="shared" si="1"/>
        <v>0.95699999999999996</v>
      </c>
    </row>
    <row r="47" spans="1:106" ht="14.1" customHeight="1" x14ac:dyDescent="0.25">
      <c r="A47" s="53"/>
      <c r="B47" s="51"/>
      <c r="C47" s="51"/>
      <c r="D47" s="9">
        <v>0.95599999999999996</v>
      </c>
      <c r="E47" s="12">
        <f>(Sell_Price-Std_Cost)*(1-$D47)*Lost_Sale_Fact*Avg_Dmd*365+NORMSINV($D47)*SQRT(Dmd_StdDev^2*Leadtime+LT_StdDev^2*Avg_Dmd^2)*Std_Cost*Inv_Cost+IF(365/E$3+Safety_Stock/Avg_Dmd&gt;Plan_Shelf,(365/E$3+Safety_Stock/Avg_Dmd-Plan_Shelf)*Avg_Dmd*Std_Cost*E$3,0)+Avg_Dmd*365/E$3/2*Std_Cost*Inv_Cost+E$3*Setup</f>
        <v>1327059.942643217</v>
      </c>
      <c r="F47" s="12">
        <f>(Sell_Price-Std_Cost)*(1-$D47)*Lost_Sale_Fact*Avg_Dmd*365+NORMSINV($D47)*SQRT(Dmd_StdDev^2*Leadtime+LT_StdDev^2*Avg_Dmd^2)*Std_Cost*Inv_Cost+IF(365/F$3+Safety_Stock/Avg_Dmd&gt;Plan_Shelf,(365/F$3+Safety_Stock/Avg_Dmd-Plan_Shelf)*Avg_Dmd*Std_Cost*F$3,0)+Avg_Dmd*365/F$3/2*Std_Cost*Inv_Cost+F$3*Setup</f>
        <v>1163906.1054772094</v>
      </c>
      <c r="G47" s="12">
        <f>(Sell_Price-Std_Cost)*(1-$D47)*Lost_Sale_Fact*Avg_Dmd*365+NORMSINV($D47)*SQRT(Dmd_StdDev^2*Leadtime+LT_StdDev^2*Avg_Dmd^2)*Std_Cost*Inv_Cost+IF(365/G$3+Safety_Stock/Avg_Dmd&gt;Plan_Shelf,(365/G$3+Safety_Stock/Avg_Dmd-Plan_Shelf)*Avg_Dmd*Std_Cost*G$3,0)+Avg_Dmd*365/G$3/2*Std_Cost*Inv_Cost+G$3*Setup</f>
        <v>1068885.6016445353</v>
      </c>
      <c r="H47" s="12">
        <f>(Sell_Price-Std_Cost)*(1-$D47)*Lost_Sale_Fact*Avg_Dmd*365+NORMSINV($D47)*SQRT(Dmd_StdDev^2*Leadtime+LT_StdDev^2*Avg_Dmd^2)*Std_Cost*Inv_Cost+IF(365/H$3+Safety_Stock/Avg_Dmd&gt;Plan_Shelf,(365/H$3+Safety_Stock/Avg_Dmd-Plan_Shelf)*Avg_Dmd*Std_Cost*H$3,0)+Avg_Dmd*365/H$3/2*Std_Cost*Inv_Cost+H$3*Setup</f>
        <v>990898.43114519445</v>
      </c>
      <c r="I47" s="12">
        <f>(Sell_Price-Std_Cost)*(1-$D47)*Lost_Sale_Fact*Avg_Dmd*365+NORMSINV($D47)*SQRT(Dmd_StdDev^2*Leadtime+LT_StdDev^2*Avg_Dmd^2)*Std_Cost*Inv_Cost+IF(365/I$3+Safety_Stock/Avg_Dmd&gt;Plan_Shelf,(365/I$3+Safety_Stock/Avg_Dmd-Plan_Shelf)*Avg_Dmd*Std_Cost*I$3,0)+Avg_Dmd*365/I$3/2*Std_Cost*Inv_Cost+I$3*Setup</f>
        <v>919724.59397918684</v>
      </c>
      <c r="J47" s="12">
        <f>(Sell_Price-Std_Cost)*(1-$D47)*Lost_Sale_Fact*Avg_Dmd*365+NORMSINV($D47)*SQRT(Dmd_StdDev^2*Leadtime+LT_StdDev^2*Avg_Dmd^2)*Std_Cost*Inv_Cost+IF(365/J$3+Safety_Stock/Avg_Dmd&gt;Plan_Shelf,(365/J$3+Safety_Stock/Avg_Dmd-Plan_Shelf)*Avg_Dmd*Std_Cost*J$3,0)+Avg_Dmd*365/J$3/2*Std_Cost*Inv_Cost+J$3*Setup</f>
        <v>851957.42347984586</v>
      </c>
      <c r="K47" s="12">
        <f>(Sell_Price-Std_Cost)*(1-$D47)*Lost_Sale_Fact*Avg_Dmd*365+NORMSINV($D47)*SQRT(Dmd_StdDev^2*Leadtime+LT_StdDev^2*Avg_Dmd^2)*Std_Cost*Inv_Cost+IF(365/K$3+Safety_Stock/Avg_Dmd&gt;Plan_Shelf,(365/K$3+Safety_Stock/Avg_Dmd-Plan_Shelf)*Avg_Dmd*Std_Cost*K$3,0)+Avg_Dmd*365/K$3/2*Std_Cost*Inv_Cost+K$3*Setup</f>
        <v>786136.91964717174</v>
      </c>
      <c r="L47" s="12">
        <f>(Sell_Price-Std_Cost)*(1-$D47)*Lost_Sale_Fact*Avg_Dmd*365+NORMSINV($D47)*SQRT(Dmd_StdDev^2*Leadtime+LT_StdDev^2*Avg_Dmd^2)*Std_Cost*Inv_Cost+IF(365/L$3+Safety_Stock/Avg_Dmd&gt;Plan_Shelf,(365/L$3+Safety_Stock/Avg_Dmd-Plan_Shelf)*Avg_Dmd*Std_Cost*L$3,0)+Avg_Dmd*365/L$3/2*Std_Cost*Inv_Cost+L$3*Setup</f>
        <v>721533.08248116414</v>
      </c>
      <c r="M47" s="12">
        <f>(Sell_Price-Std_Cost)*(1-$D47)*Lost_Sale_Fact*Avg_Dmd*365+NORMSINV($D47)*SQRT(Dmd_StdDev^2*Leadtime+LT_StdDev^2*Avg_Dmd^2)*Std_Cost*Inv_Cost+IF(365/M$3+Safety_Stock/Avg_Dmd&gt;Plan_Shelf,(365/M$3+Safety_Stock/Avg_Dmd-Plan_Shelf)*Avg_Dmd*Std_Cost*M$3,0)+Avg_Dmd*365/M$3/2*Std_Cost*Inv_Cost+M$3*Setup</f>
        <v>657740.35642626777</v>
      </c>
      <c r="N47" s="12">
        <f>(Sell_Price-Std_Cost)*(1-$D47)*Lost_Sale_Fact*Avg_Dmd*365+NORMSINV($D47)*SQRT(Dmd_StdDev^2*Leadtime+LT_StdDev^2*Avg_Dmd^2)*Std_Cost*Inv_Cost+IF(365/N$3+Safety_Stock/Avg_Dmd&gt;Plan_Shelf,(365/N$3+Safety_Stock/Avg_Dmd-Plan_Shelf)*Avg_Dmd*Std_Cost*N$3,0)+Avg_Dmd*365/N$3/2*Std_Cost*Inv_Cost+N$3*Setup</f>
        <v>594515.40814914904</v>
      </c>
      <c r="O47" s="12">
        <f>(Sell_Price-Std_Cost)*(1-$D47)*Lost_Sale_Fact*Avg_Dmd*365+NORMSINV($D47)*SQRT(Dmd_StdDev^2*Leadtime+LT_StdDev^2*Avg_Dmd^2)*Std_Cost*Inv_Cost+IF(365/O$3+Safety_Stock/Avg_Dmd&gt;Plan_Shelf,(365/O$3+Safety_Stock/Avg_Dmd-Plan_Shelf)*Avg_Dmd*Std_Cost*O$3,0)+Avg_Dmd*365/O$3/2*Std_Cost*Inv_Cost+O$3*Setup</f>
        <v>531703.38916495955</v>
      </c>
      <c r="P47" s="12">
        <f>(Sell_Price-Std_Cost)*(1-$D47)*Lost_Sale_Fact*Avg_Dmd*365+NORMSINV($D47)*SQRT(Dmd_StdDev^2*Leadtime+LT_StdDev^2*Avg_Dmd^2)*Std_Cost*Inv_Cost+IF(365/P$3+Safety_Stock/Avg_Dmd&gt;Plan_Shelf,(365/P$3+Safety_Stock/Avg_Dmd-Plan_Shelf)*Avg_Dmd*Std_Cost*P$3,0)+Avg_Dmd*365/P$3/2*Std_Cost*Inv_Cost+P$3*Setup</f>
        <v>469201.06715046737</v>
      </c>
      <c r="Q47" s="12">
        <f>(Sell_Price-Std_Cost)*(1-$D47)*Lost_Sale_Fact*Avg_Dmd*365+NORMSINV($D47)*SQRT(Dmd_StdDev^2*Leadtime+LT_StdDev^2*Avg_Dmd^2)*Std_Cost*Inv_Cost+IF(365/Q$3+Safety_Stock/Avg_Dmd&gt;Plan_Shelf,(365/Q$3+Safety_Stock/Avg_Dmd-Plan_Shelf)*Avg_Dmd*Std_Cost*Q$3,0)+Avg_Dmd*365/Q$3/2*Std_Cost*Inv_Cost+Q$3*Setup</f>
        <v>406936.97357420338</v>
      </c>
      <c r="R47" s="12">
        <f>(Sell_Price-Std_Cost)*(1-$D47)*Lost_Sale_Fact*Avg_Dmd*365+NORMSINV($D47)*SQRT(Dmd_StdDev^2*Leadtime+LT_StdDev^2*Avg_Dmd^2)*Std_Cost*Inv_Cost+IF(365/R$3+Safety_Stock/Avg_Dmd&gt;Plan_Shelf,(365/R$3+Safety_Stock/Avg_Dmd-Plan_Shelf)*Avg_Dmd*Std_Cost*R$3,0)+Avg_Dmd*365/R$3/2*Std_Cost*Inv_Cost+R$3*Setup</f>
        <v>344860.05948511895</v>
      </c>
      <c r="S47" s="12">
        <f>(Sell_Price-Std_Cost)*(1-$D47)*Lost_Sale_Fact*Avg_Dmd*365+NORMSINV($D47)*SQRT(Dmd_StdDev^2*Leadtime+LT_StdDev^2*Avg_Dmd^2)*Std_Cost*Inv_Cost+IF(365/S$3+Safety_Stock/Avg_Dmd&gt;Plan_Shelf,(365/S$3+Safety_Stock/Avg_Dmd-Plan_Shelf)*Avg_Dmd*Std_Cost*S$3,0)+Avg_Dmd*365/S$3/2*Std_Cost*Inv_Cost+S$3*Setup</f>
        <v>282932.88898577791</v>
      </c>
      <c r="T47" s="12">
        <f>(Sell_Price-Std_Cost)*(1-$D47)*Lost_Sale_Fact*Avg_Dmd*365+NORMSINV($D47)*SQRT(Dmd_StdDev^2*Leadtime+LT_StdDev^2*Avg_Dmd^2)*Std_Cost*Inv_Cost+IF(365/T$3+Safety_Stock/Avg_Dmd&gt;Plan_Shelf,(365/T$3+Safety_Stock/Avg_Dmd-Plan_Shelf)*Avg_Dmd*Std_Cost*T$3,0)+Avg_Dmd*365/T$3/2*Std_Cost*Inv_Cost+T$3*Setup</f>
        <v>221127.38515310359</v>
      </c>
      <c r="U47" s="12">
        <f>(Sell_Price-Std_Cost)*(1-$D47)*Lost_Sale_Fact*Avg_Dmd*365+NORMSINV($D47)*SQRT(Dmd_StdDev^2*Leadtime+LT_StdDev^2*Avg_Dmd^2)*Std_Cost*Inv_Cost+IF(365/U$3+Safety_Stock/Avg_Dmd&gt;Plan_Shelf,(365/U$3+Safety_Stock/Avg_Dmd-Plan_Shelf)*Avg_Dmd*Std_Cost*U$3,0)+Avg_Dmd*365/U$3/2*Std_Cost*Inv_Cost+U$3*Setup</f>
        <v>159422.07739886062</v>
      </c>
      <c r="V47" s="12">
        <f>(Sell_Price-Std_Cost)*(1-$D47)*Lost_Sale_Fact*Avg_Dmd*365+NORMSINV($D47)*SQRT(Dmd_StdDev^2*Leadtime+LT_StdDev^2*Avg_Dmd^2)*Std_Cost*Inv_Cost+IF(365/V$3+Safety_Stock/Avg_Dmd&gt;Plan_Shelf,(365/V$3+Safety_Stock/Avg_Dmd-Plan_Shelf)*Avg_Dmd*Std_Cost*V$3,0)+Avg_Dmd*365/V$3/2*Std_Cost*Inv_Cost+V$3*Setup</f>
        <v>97800.266376644053</v>
      </c>
      <c r="W47" s="12">
        <f>(Sell_Price-Std_Cost)*(1-$D47)*Lost_Sale_Fact*Avg_Dmd*365+NORMSINV($D47)*SQRT(Dmd_StdDev^2*Leadtime+LT_StdDev^2*Avg_Dmd^2)*Std_Cost*Inv_Cost+IF(365/W$3+Safety_Stock/Avg_Dmd&gt;Plan_Shelf,(365/W$3+Safety_Stock/Avg_Dmd-Plan_Shelf)*Avg_Dmd*Std_Cost*W$3,0)+Avg_Dmd*365/W$3/2*Std_Cost*Inv_Cost+W$3*Setup</f>
        <v>36248.768391922917</v>
      </c>
      <c r="X47" s="12">
        <f>(Sell_Price-Std_Cost)*(1-$D47)*Lost_Sale_Fact*Avg_Dmd*365+NORMSINV($D47)*SQRT(Dmd_StdDev^2*Leadtime+LT_StdDev^2*Avg_Dmd^2)*Std_Cost*Inv_Cost+IF(365/X$3+Safety_Stock/Avg_Dmd&gt;Plan_Shelf,(365/X$3+Safety_Stock/Avg_Dmd-Plan_Shelf)*Avg_Dmd*Std_Cost*X$3,0)+Avg_Dmd*365/X$3/2*Std_Cost*Inv_Cost+X$3*Setup</f>
        <v>28833.779809224623</v>
      </c>
      <c r="Y47" s="12">
        <f>(Sell_Price-Std_Cost)*(1-$D47)*Lost_Sale_Fact*Avg_Dmd*365+NORMSINV($D47)*SQRT(Dmd_StdDev^2*Leadtime+LT_StdDev^2*Avg_Dmd^2)*Std_Cost*Inv_Cost+IF(365/Y$3+Safety_Stock/Avg_Dmd&gt;Plan_Shelf,(365/Y$3+Safety_Stock/Avg_Dmd-Plan_Shelf)*Avg_Dmd*Std_Cost*Y$3,0)+Avg_Dmd*365/Y$3/2*Std_Cost*Inv_Cost+Y$3*Setup</f>
        <v>28497.113142557955</v>
      </c>
      <c r="Z47" s="12">
        <f>(Sell_Price-Std_Cost)*(1-$D47)*Lost_Sale_Fact*Avg_Dmd*365+NORMSINV($D47)*SQRT(Dmd_StdDev^2*Leadtime+LT_StdDev^2*Avg_Dmd^2)*Std_Cost*Inv_Cost+IF(365/Z$3+Safety_Stock/Avg_Dmd&gt;Plan_Shelf,(365/Z$3+Safety_Stock/Avg_Dmd-Plan_Shelf)*Avg_Dmd*Std_Cost*Z$3,0)+Avg_Dmd*365/Z$3/2*Std_Cost*Inv_Cost+Z$3*Setup</f>
        <v>28204.688900133711</v>
      </c>
      <c r="AA47" s="12">
        <f>(Sell_Price-Std_Cost)*(1-$D47)*Lost_Sale_Fact*Avg_Dmd*365+NORMSINV($D47)*SQRT(Dmd_StdDev^2*Leadtime+LT_StdDev^2*Avg_Dmd^2)*Std_Cost*Inv_Cost+IF(365/AA$3+Safety_Stock/Avg_Dmd&gt;Plan_Shelf,(365/AA$3+Safety_Stock/Avg_Dmd-Plan_Shelf)*Avg_Dmd*Std_Cost*AA$3,0)+Avg_Dmd*365/AA$3/2*Std_Cost*Inv_Cost+AA$3*Setup</f>
        <v>27950.736330963751</v>
      </c>
      <c r="AB47" s="12">
        <f>(Sell_Price-Std_Cost)*(1-$D47)*Lost_Sale_Fact*Avg_Dmd*365+NORMSINV($D47)*SQRT(Dmd_StdDev^2*Leadtime+LT_StdDev^2*Avg_Dmd^2)*Std_Cost*Inv_Cost+IF(365/AB$3+Safety_Stock/Avg_Dmd&gt;Plan_Shelf,(365/AB$3+Safety_Stock/Avg_Dmd-Plan_Shelf)*Avg_Dmd*Std_Cost*AB$3,0)+Avg_Dmd*365/AB$3/2*Std_Cost*Inv_Cost+AB$3*Setup</f>
        <v>27730.446475891287</v>
      </c>
      <c r="AC47" s="12">
        <f>(Sell_Price-Std_Cost)*(1-$D47)*Lost_Sale_Fact*Avg_Dmd*365+NORMSINV($D47)*SQRT(Dmd_StdDev^2*Leadtime+LT_StdDev^2*Avg_Dmd^2)*Std_Cost*Inv_Cost+IF(365/AC$3+Safety_Stock/Avg_Dmd&gt;Plan_Shelf,(365/AC$3+Safety_Stock/Avg_Dmd-Plan_Shelf)*Avg_Dmd*Std_Cost*AC$3,0)+Avg_Dmd*365/AC$3/2*Std_Cost*Inv_Cost+AC$3*Setup</f>
        <v>27539.779809224623</v>
      </c>
      <c r="AD47" s="12">
        <f>(Sell_Price-Std_Cost)*(1-$D47)*Lost_Sale_Fact*Avg_Dmd*365+NORMSINV($D47)*SQRT(Dmd_StdDev^2*Leadtime+LT_StdDev^2*Avg_Dmd^2)*Std_Cost*Inv_Cost+IF(365/AD$3+Safety_Stock/Avg_Dmd&gt;Plan_Shelf,(365/AD$3+Safety_Stock/Avg_Dmd-Plan_Shelf)*Avg_Dmd*Std_Cost*AD$3,0)+Avg_Dmd*365/AD$3/2*Std_Cost*Inv_Cost+AD$3*Setup</f>
        <v>27375.318270763084</v>
      </c>
      <c r="AE47" s="12">
        <f>(Sell_Price-Std_Cost)*(1-$D47)*Lost_Sale_Fact*Avg_Dmd*365+NORMSINV($D47)*SQRT(Dmd_StdDev^2*Leadtime+LT_StdDev^2*Avg_Dmd^2)*Std_Cost*Inv_Cost+IF(365/AE$3+Safety_Stock/Avg_Dmd&gt;Plan_Shelf,(365/AE$3+Safety_Stock/Avg_Dmd-Plan_Shelf)*Avg_Dmd*Std_Cost*AE$3,0)+Avg_Dmd*365/AE$3/2*Std_Cost*Inv_Cost+AE$3*Setup</f>
        <v>27234.150179594995</v>
      </c>
      <c r="AF47" s="12">
        <f>(Sell_Price-Std_Cost)*(1-$D47)*Lost_Sale_Fact*Avg_Dmd*365+NORMSINV($D47)*SQRT(Dmd_StdDev^2*Leadtime+LT_StdDev^2*Avg_Dmd^2)*Std_Cost*Inv_Cost+IF(365/AF$3+Safety_Stock/Avg_Dmd&gt;Plan_Shelf,(365/AF$3+Safety_Stock/Avg_Dmd-Plan_Shelf)*Avg_Dmd*Std_Cost*AF$3,0)+Avg_Dmd*365/AF$3/2*Std_Cost*Inv_Cost+AF$3*Setup</f>
        <v>27113.779809224623</v>
      </c>
      <c r="AG47" s="12">
        <f>(Sell_Price-Std_Cost)*(1-$D47)*Lost_Sale_Fact*Avg_Dmd*365+NORMSINV($D47)*SQRT(Dmd_StdDev^2*Leadtime+LT_StdDev^2*Avg_Dmd^2)*Std_Cost*Inv_Cost+IF(365/AG$3+Safety_Stock/Avg_Dmd&gt;Plan_Shelf,(365/AG$3+Safety_Stock/Avg_Dmd-Plan_Shelf)*Avg_Dmd*Std_Cost*AG$3,0)+Avg_Dmd*365/AG$3/2*Std_Cost*Inv_Cost+AG$3*Setup</f>
        <v>27012.055671293587</v>
      </c>
      <c r="AH47" s="12">
        <f>(Sell_Price-Std_Cost)*(1-$D47)*Lost_Sale_Fact*Avg_Dmd*365+NORMSINV($D47)*SQRT(Dmd_StdDev^2*Leadtime+LT_StdDev^2*Avg_Dmd^2)*Std_Cost*Inv_Cost+IF(365/AH$3+Safety_Stock/Avg_Dmd&gt;Plan_Shelf,(365/AH$3+Safety_Stock/Avg_Dmd-Plan_Shelf)*Avg_Dmd*Std_Cost*AH$3,0)+Avg_Dmd*365/AH$3/2*Std_Cost*Inv_Cost+AH$3*Setup</f>
        <v>26927.113142557955</v>
      </c>
      <c r="AI47" s="12">
        <f>(Sell_Price-Std_Cost)*(1-$D47)*Lost_Sale_Fact*Avg_Dmd*365+NORMSINV($D47)*SQRT(Dmd_StdDev^2*Leadtime+LT_StdDev^2*Avg_Dmd^2)*Std_Cost*Inv_Cost+IF(365/AI$3+Safety_Stock/Avg_Dmd&gt;Plan_Shelf,(365/AI$3+Safety_Stock/Avg_Dmd-Plan_Shelf)*Avg_Dmd*Std_Cost*AI$3,0)+Avg_Dmd*365/AI$3/2*Std_Cost*Inv_Cost+AI$3*Setup</f>
        <v>26857.328196321396</v>
      </c>
      <c r="AJ47" s="12">
        <f>(Sell_Price-Std_Cost)*(1-$D47)*Lost_Sale_Fact*Avg_Dmd*365+NORMSINV($D47)*SQRT(Dmd_StdDev^2*Leadtime+LT_StdDev^2*Avg_Dmd^2)*Std_Cost*Inv_Cost+IF(365/AJ$3+Safety_Stock/Avg_Dmd&gt;Plan_Shelf,(365/AJ$3+Safety_Stock/Avg_Dmd-Plan_Shelf)*Avg_Dmd*Std_Cost*AJ$3,0)+Avg_Dmd*365/AJ$3/2*Std_Cost*Inv_Cost+AJ$3*Setup</f>
        <v>26801.279809224623</v>
      </c>
      <c r="AK47" s="12">
        <f>(Sell_Price-Std_Cost)*(1-$D47)*Lost_Sale_Fact*Avg_Dmd*365+NORMSINV($D47)*SQRT(Dmd_StdDev^2*Leadtime+LT_StdDev^2*Avg_Dmd^2)*Std_Cost*Inv_Cost+IF(365/AK$3+Safety_Stock/Avg_Dmd&gt;Plan_Shelf,(365/AK$3+Safety_Stock/Avg_Dmd-Plan_Shelf)*Avg_Dmd*Std_Cost*AK$3,0)+Avg_Dmd*365/AK$3/2*Std_Cost*Inv_Cost+AK$3*Setup</f>
        <v>26757.719203164015</v>
      </c>
      <c r="AL47" s="12">
        <f>(Sell_Price-Std_Cost)*(1-$D47)*Lost_Sale_Fact*Avg_Dmd*365+NORMSINV($D47)*SQRT(Dmd_StdDev^2*Leadtime+LT_StdDev^2*Avg_Dmd^2)*Std_Cost*Inv_Cost+IF(365/AL$3+Safety_Stock/Avg_Dmd&gt;Plan_Shelf,(365/AL$3+Safety_Stock/Avg_Dmd-Plan_Shelf)*Avg_Dmd*Std_Cost*AL$3,0)+Avg_Dmd*365/AL$3/2*Std_Cost*Inv_Cost+AL$3*Setup</f>
        <v>26725.544515106976</v>
      </c>
      <c r="AM47" s="12">
        <f>(Sell_Price-Std_Cost)*(1-$D47)*Lost_Sale_Fact*Avg_Dmd*365+NORMSINV($D47)*SQRT(Dmd_StdDev^2*Leadtime+LT_StdDev^2*Avg_Dmd^2)*Std_Cost*Inv_Cost+IF(365/AM$3+Safety_Stock/Avg_Dmd&gt;Plan_Shelf,(365/AM$3+Safety_Stock/Avg_Dmd-Plan_Shelf)*Avg_Dmd*Std_Cost*AM$3,0)+Avg_Dmd*365/AM$3/2*Std_Cost*Inv_Cost+AM$3*Setup</f>
        <v>26703.779809224623</v>
      </c>
      <c r="AN47" s="12">
        <f>(Sell_Price-Std_Cost)*(1-$D47)*Lost_Sale_Fact*Avg_Dmd*365+NORMSINV($D47)*SQRT(Dmd_StdDev^2*Leadtime+LT_StdDev^2*Avg_Dmd^2)*Std_Cost*Inv_Cost+IF(365/AN$3+Safety_Stock/Avg_Dmd&gt;Plan_Shelf,(365/AN$3+Safety_Stock/Avg_Dmd-Plan_Shelf)*Avg_Dmd*Std_Cost*AN$3,0)+Avg_Dmd*365/AN$3/2*Std_Cost*Inv_Cost+AN$3*Setup</f>
        <v>26691.5575870024</v>
      </c>
      <c r="AO47" s="12">
        <f>(Sell_Price-Std_Cost)*(1-$D47)*Lost_Sale_Fact*Avg_Dmd*365+NORMSINV($D47)*SQRT(Dmd_StdDev^2*Leadtime+LT_StdDev^2*Avg_Dmd^2)*Std_Cost*Inv_Cost+IF(365/AO$3+Safety_Stock/Avg_Dmd&gt;Plan_Shelf,(365/AO$3+Safety_Stock/Avg_Dmd-Plan_Shelf)*Avg_Dmd*Std_Cost*AO$3,0)+Avg_Dmd*365/AO$3/2*Std_Cost*Inv_Cost+AO$3*Setup</f>
        <v>26688.104133548946</v>
      </c>
      <c r="AP47" s="12">
        <f>(Sell_Price-Std_Cost)*(1-$D47)*Lost_Sale_Fact*Avg_Dmd*365+NORMSINV($D47)*SQRT(Dmd_StdDev^2*Leadtime+LT_StdDev^2*Avg_Dmd^2)*Std_Cost*Inv_Cost+IF(365/AP$3+Safety_Stock/Avg_Dmd&gt;Plan_Shelf,(365/AP$3+Safety_Stock/Avg_Dmd-Plan_Shelf)*Avg_Dmd*Std_Cost*AP$3,0)+Avg_Dmd*365/AP$3/2*Std_Cost*Inv_Cost+AP$3*Setup</f>
        <v>26692.727177645676</v>
      </c>
      <c r="AQ47" s="12">
        <f>(Sell_Price-Std_Cost)*(1-$D47)*Lost_Sale_Fact*Avg_Dmd*365+NORMSINV($D47)*SQRT(Dmd_StdDev^2*Leadtime+LT_StdDev^2*Avg_Dmd^2)*Std_Cost*Inv_Cost+IF(365/AQ$3+Safety_Stock/Avg_Dmd&gt;Plan_Shelf,(365/AQ$3+Safety_Stock/Avg_Dmd-Plan_Shelf)*Avg_Dmd*Std_Cost*AQ$3,0)+Avg_Dmd*365/AQ$3/2*Std_Cost*Inv_Cost+AQ$3*Setup</f>
        <v>26704.805450250264</v>
      </c>
      <c r="AR47" s="12">
        <f>(Sell_Price-Std_Cost)*(1-$D47)*Lost_Sale_Fact*Avg_Dmd*365+NORMSINV($D47)*SQRT(Dmd_StdDev^2*Leadtime+LT_StdDev^2*Avg_Dmd^2)*Std_Cost*Inv_Cost+IF(365/AR$3+Safety_Stock/Avg_Dmd&gt;Plan_Shelf,(365/AR$3+Safety_Stock/Avg_Dmd-Plan_Shelf)*Avg_Dmd*Std_Cost*AR$3,0)+Avg_Dmd*365/AR$3/2*Std_Cost*Inv_Cost+AR$3*Setup</f>
        <v>26723.779809224623</v>
      </c>
      <c r="AS47" s="12">
        <f>(Sell_Price-Std_Cost)*(1-$D47)*Lost_Sale_Fact*Avg_Dmd*365+NORMSINV($D47)*SQRT(Dmd_StdDev^2*Leadtime+LT_StdDev^2*Avg_Dmd^2)*Std_Cost*Inv_Cost+IF(365/AS$3+Safety_Stock/Avg_Dmd&gt;Plan_Shelf,(365/AS$3+Safety_Stock/Avg_Dmd-Plan_Shelf)*Avg_Dmd*Std_Cost*AS$3,0)+Avg_Dmd*365/AS$3/2*Std_Cost*Inv_Cost+AS$3*Setup</f>
        <v>26749.145662883158</v>
      </c>
      <c r="AT47" s="12">
        <f>(Sell_Price-Std_Cost)*(1-$D47)*Lost_Sale_Fact*Avg_Dmd*365+NORMSINV($D47)*SQRT(Dmd_StdDev^2*Leadtime+LT_StdDev^2*Avg_Dmd^2)*Std_Cost*Inv_Cost+IF(365/AT$3+Safety_Stock/Avg_Dmd&gt;Plan_Shelf,(365/AT$3+Safety_Stock/Avg_Dmd-Plan_Shelf)*Avg_Dmd*Std_Cost*AT$3,0)+Avg_Dmd*365/AT$3/2*Std_Cost*Inv_Cost+AT$3*Setup</f>
        <v>26780.446475891287</v>
      </c>
      <c r="AU47" s="12">
        <f>(Sell_Price-Std_Cost)*(1-$D47)*Lost_Sale_Fact*Avg_Dmd*365+NORMSINV($D47)*SQRT(Dmd_StdDev^2*Leadtime+LT_StdDev^2*Avg_Dmd^2)*Std_Cost*Inv_Cost+IF(365/AU$3+Safety_Stock/Avg_Dmd&gt;Plan_Shelf,(365/AU$3+Safety_Stock/Avg_Dmd-Plan_Shelf)*Avg_Dmd*Std_Cost*AU$3,0)+Avg_Dmd*365/AU$3/2*Std_Cost*Inv_Cost+AU$3*Setup</f>
        <v>26817.268181317646</v>
      </c>
      <c r="AV47" s="12">
        <f>(Sell_Price-Std_Cost)*(1-$D47)*Lost_Sale_Fact*Avg_Dmd*365+NORMSINV($D47)*SQRT(Dmd_StdDev^2*Leadtime+LT_StdDev^2*Avg_Dmd^2)*Std_Cost*Inv_Cost+IF(365/AV$3+Safety_Stock/Avg_Dmd&gt;Plan_Shelf,(365/AV$3+Safety_Stock/Avg_Dmd-Plan_Shelf)*Avg_Dmd*Std_Cost*AV$3,0)+Avg_Dmd*365/AV$3/2*Std_Cost*Inv_Cost+AV$3*Setup</f>
        <v>26859.234354679167</v>
      </c>
      <c r="AW47" s="12">
        <f>(Sell_Price-Std_Cost)*(1-$D47)*Lost_Sale_Fact*Avg_Dmd*365+NORMSINV($D47)*SQRT(Dmd_StdDev^2*Leadtime+LT_StdDev^2*Avg_Dmd^2)*Std_Cost*Inv_Cost+IF(365/AW$3+Safety_Stock/Avg_Dmd&gt;Plan_Shelf,(365/AW$3+Safety_Stock/Avg_Dmd-Plan_Shelf)*Avg_Dmd*Std_Cost*AW$3,0)+Avg_Dmd*365/AW$3/2*Std_Cost*Inv_Cost+AW$3*Setup</f>
        <v>26906.002031446846</v>
      </c>
      <c r="AX47" s="12">
        <f>(Sell_Price-Std_Cost)*(1-$D47)*Lost_Sale_Fact*Avg_Dmd*365+NORMSINV($D47)*SQRT(Dmd_StdDev^2*Leadtime+LT_StdDev^2*Avg_Dmd^2)*Std_Cost*Inv_Cost+IF(365/AX$3+Safety_Stock/Avg_Dmd&gt;Plan_Shelf,(365/AX$3+Safety_Stock/Avg_Dmd-Plan_Shelf)*Avg_Dmd*Std_Cost*AX$3,0)+Avg_Dmd*365/AX$3/2*Std_Cost*Inv_Cost+AX$3*Setup</f>
        <v>26957.258070094187</v>
      </c>
      <c r="AY47" s="12">
        <f>(Sell_Price-Std_Cost)*(1-$D47)*Lost_Sale_Fact*Avg_Dmd*365+NORMSINV($D47)*SQRT(Dmd_StdDev^2*Leadtime+LT_StdDev^2*Avg_Dmd^2)*Std_Cost*Inv_Cost+IF(365/AY$3+Safety_Stock/Avg_Dmd&gt;Plan_Shelf,(365/AY$3+Safety_Stock/Avg_Dmd-Plan_Shelf)*Avg_Dmd*Std_Cost*AY$3,0)+Avg_Dmd*365/AY$3/2*Std_Cost*Inv_Cost+AY$3*Setup</f>
        <v>27012.715979437387</v>
      </c>
      <c r="AZ47" s="12">
        <f>(Sell_Price-Std_Cost)*(1-$D47)*Lost_Sale_Fact*Avg_Dmd*365+NORMSINV($D47)*SQRT(Dmd_StdDev^2*Leadtime+LT_StdDev^2*Avg_Dmd^2)*Std_Cost*Inv_Cost+IF(365/AZ$3+Safety_Stock/Avg_Dmd&gt;Plan_Shelf,(365/AZ$3+Safety_Stock/Avg_Dmd-Plan_Shelf)*Avg_Dmd*Std_Cost*AZ$3,0)+Avg_Dmd*365/AZ$3/2*Std_Cost*Inv_Cost+AZ$3*Setup</f>
        <v>27072.113142557955</v>
      </c>
      <c r="BA47" s="12">
        <f>(Sell_Price-Std_Cost)*(1-$D47)*Lost_Sale_Fact*Avg_Dmd*365+NORMSINV($D47)*SQRT(Dmd_StdDev^2*Leadtime+LT_StdDev^2*Avg_Dmd^2)*Std_Cost*Inv_Cost+IF(365/BA$3+Safety_Stock/Avg_Dmd&gt;Plan_Shelf,(365/BA$3+Safety_Stock/Avg_Dmd-Plan_Shelf)*Avg_Dmd*Std_Cost*BA$3,0)+Avg_Dmd*365/BA$3/2*Std_Cost*Inv_Cost+BA$3*Setup</f>
        <v>27135.208380653195</v>
      </c>
      <c r="BB47" s="12">
        <f>(Sell_Price-Std_Cost)*(1-$D47)*Lost_Sale_Fact*Avg_Dmd*365+NORMSINV($D47)*SQRT(Dmd_StdDev^2*Leadtime+LT_StdDev^2*Avg_Dmd^2)*Std_Cost*Inv_Cost+IF(365/BB$3+Safety_Stock/Avg_Dmd&gt;Plan_Shelf,(365/BB$3+Safety_Stock/Avg_Dmd-Plan_Shelf)*Avg_Dmd*Std_Cost*BB$3,0)+Avg_Dmd*365/BB$3/2*Std_Cost*Inv_Cost+BB$3*Setup</f>
        <v>27201.779809224623</v>
      </c>
      <c r="BC47" s="12">
        <f>(Sell_Price-Std_Cost)*(1-$D47)*Lost_Sale_Fact*Avg_Dmd*365+NORMSINV($D47)*SQRT(Dmd_StdDev^2*Leadtime+LT_StdDev^2*Avg_Dmd^2)*Std_Cost*Inv_Cost+IF(365/BC$3+Safety_Stock/Avg_Dmd&gt;Plan_Shelf,(365/BC$3+Safety_Stock/Avg_Dmd-Plan_Shelf)*Avg_Dmd*Std_Cost*BC$3,0)+Avg_Dmd*365/BC$3/2*Std_Cost*Inv_Cost+BC$3*Setup</f>
        <v>27271.622946479525</v>
      </c>
      <c r="BD47" s="12">
        <f>(Sell_Price-Std_Cost)*(1-$D47)*Lost_Sale_Fact*Avg_Dmd*365+NORMSINV($D47)*SQRT(Dmd_StdDev^2*Leadtime+LT_StdDev^2*Avg_Dmd^2)*Std_Cost*Inv_Cost+IF(365/BD$3+Safety_Stock/Avg_Dmd&gt;Plan_Shelf,(365/BD$3+Safety_Stock/Avg_Dmd-Plan_Shelf)*Avg_Dmd*Std_Cost*BD$3,0)+Avg_Dmd*365/BD$3/2*Std_Cost*Inv_Cost+BD$3*Setup</f>
        <v>27344.549039993854</v>
      </c>
      <c r="BE47" s="12">
        <f>(Sell_Price-Std_Cost)*(1-$D47)*Lost_Sale_Fact*Avg_Dmd*365+NORMSINV($D47)*SQRT(Dmd_StdDev^2*Leadtime+LT_StdDev^2*Avg_Dmd^2)*Std_Cost*Inv_Cost+IF(365/BE$3+Safety_Stock/Avg_Dmd&gt;Plan_Shelf,(365/BE$3+Safety_Stock/Avg_Dmd-Plan_Shelf)*Avg_Dmd*Std_Cost*BE$3,0)+Avg_Dmd*365/BE$3/2*Std_Cost*Inv_Cost+BE$3*Setup</f>
        <v>27420.383582809529</v>
      </c>
      <c r="BF47" s="12">
        <f>(Sell_Price-Std_Cost)*(1-$D47)*Lost_Sale_Fact*Avg_Dmd*365+NORMSINV($D47)*SQRT(Dmd_StdDev^2*Leadtime+LT_StdDev^2*Avg_Dmd^2)*Std_Cost*Inv_Cost+IF(365/BF$3+Safety_Stock/Avg_Dmd&gt;Plan_Shelf,(365/BF$3+Safety_Stock/Avg_Dmd-Plan_Shelf)*Avg_Dmd*Std_Cost*BF$3,0)+Avg_Dmd*365/BF$3/2*Std_Cost*Inv_Cost+BF$3*Setup</f>
        <v>27498.964994409809</v>
      </c>
      <c r="BG47" s="12">
        <f>(Sell_Price-Std_Cost)*(1-$D47)*Lost_Sale_Fact*Avg_Dmd*365+NORMSINV($D47)*SQRT(Dmd_StdDev^2*Leadtime+LT_StdDev^2*Avg_Dmd^2)*Std_Cost*Inv_Cost+IF(365/BG$3+Safety_Stock/Avg_Dmd&gt;Plan_Shelf,(365/BG$3+Safety_Stock/Avg_Dmd-Plan_Shelf)*Avg_Dmd*Std_Cost*BG$3,0)+Avg_Dmd*365/BG$3/2*Std_Cost*Inv_Cost+BG$3*Setup</f>
        <v>27580.143445588259</v>
      </c>
      <c r="BH47" s="12">
        <f>(Sell_Price-Std_Cost)*(1-$D47)*Lost_Sale_Fact*Avg_Dmd*365+NORMSINV($D47)*SQRT(Dmd_StdDev^2*Leadtime+LT_StdDev^2*Avg_Dmd^2)*Std_Cost*Inv_Cost+IF(365/BH$3+Safety_Stock/Avg_Dmd&gt;Plan_Shelf,(365/BH$3+Safety_Stock/Avg_Dmd-Plan_Shelf)*Avg_Dmd*Std_Cost*BH$3,0)+Avg_Dmd*365/BH$3/2*Std_Cost*Inv_Cost+BH$3*Setup</f>
        <v>27663.779809224623</v>
      </c>
      <c r="BI47" s="12">
        <f>(Sell_Price-Std_Cost)*(1-$D47)*Lost_Sale_Fact*Avg_Dmd*365+NORMSINV($D47)*SQRT(Dmd_StdDev^2*Leadtime+LT_StdDev^2*Avg_Dmd^2)*Std_Cost*Inv_Cost+IF(365/BI$3+Safety_Stock/Avg_Dmd&gt;Plan_Shelf,(365/BI$3+Safety_Stock/Avg_Dmd-Plan_Shelf)*Avg_Dmd*Std_Cost*BI$3,0)+Avg_Dmd*365/BI$3/2*Std_Cost*Inv_Cost+BI$3*Setup</f>
        <v>27749.744721505325</v>
      </c>
      <c r="BJ47" s="12">
        <f>(Sell_Price-Std_Cost)*(1-$D47)*Lost_Sale_Fact*Avg_Dmd*365+NORMSINV($D47)*SQRT(Dmd_StdDev^2*Leadtime+LT_StdDev^2*Avg_Dmd^2)*Std_Cost*Inv_Cost+IF(365/BJ$3+Safety_Stock/Avg_Dmd&gt;Plan_Shelf,(365/BJ$3+Safety_Stock/Avg_Dmd-Plan_Shelf)*Avg_Dmd*Std_Cost*BJ$3,0)+Avg_Dmd*365/BJ$3/2*Std_Cost*Inv_Cost+BJ$3*Setup</f>
        <v>27837.917740259105</v>
      </c>
      <c r="BK47" s="12">
        <f>(Sell_Price-Std_Cost)*(1-$D47)*Lost_Sale_Fact*Avg_Dmd*365+NORMSINV($D47)*SQRT(Dmd_StdDev^2*Leadtime+LT_StdDev^2*Avg_Dmd^2)*Std_Cost*Inv_Cost+IF(365/BK$3+Safety_Stock/Avg_Dmd&gt;Plan_Shelf,(365/BK$3+Safety_Stock/Avg_Dmd-Plan_Shelf)*Avg_Dmd*Std_Cost*BK$3,0)+Avg_Dmd*365/BK$3/2*Std_Cost*Inv_Cost+BK$3*Setup</f>
        <v>27928.186588885641</v>
      </c>
      <c r="BL47" s="12">
        <f>(Sell_Price-Std_Cost)*(1-$D47)*Lost_Sale_Fact*Avg_Dmd*365+NORMSINV($D47)*SQRT(Dmd_StdDev^2*Leadtime+LT_StdDev^2*Avg_Dmd^2)*Std_Cost*Inv_Cost+IF(365/BL$3+Safety_Stock/Avg_Dmd&gt;Plan_Shelf,(365/BL$3+Safety_Stock/Avg_Dmd-Plan_Shelf)*Avg_Dmd*Std_Cost*BL$3,0)+Avg_Dmd*365/BL$3/2*Std_Cost*Inv_Cost+BL$3*Setup</f>
        <v>28020.446475891291</v>
      </c>
      <c r="BM47" s="12">
        <f>(Sell_Price-Std_Cost)*(1-$D47)*Lost_Sale_Fact*Avg_Dmd*365+NORMSINV($D47)*SQRT(Dmd_StdDev^2*Leadtime+LT_StdDev^2*Avg_Dmd^2)*Std_Cost*Inv_Cost+IF(365/BM$3+Safety_Stock/Avg_Dmd&gt;Plan_Shelf,(365/BM$3+Safety_Stock/Avg_Dmd-Plan_Shelf)*Avg_Dmd*Std_Cost*BM$3,0)+Avg_Dmd*365/BM$3/2*Std_Cost*Inv_Cost+BM$3*Setup</f>
        <v>28114.59948135577</v>
      </c>
      <c r="BN47" s="12">
        <f>(Sell_Price-Std_Cost)*(1-$D47)*Lost_Sale_Fact*Avg_Dmd*365+NORMSINV($D47)*SQRT(Dmd_StdDev^2*Leadtime+LT_StdDev^2*Avg_Dmd^2)*Std_Cost*Inv_Cost+IF(365/BN$3+Safety_Stock/Avg_Dmd&gt;Plan_Shelf,(365/BN$3+Safety_Stock/Avg_Dmd-Plan_Shelf)*Avg_Dmd*Std_Cost*BN$3,0)+Avg_Dmd*365/BN$3/2*Std_Cost*Inv_Cost+BN$3*Setup</f>
        <v>28210.554002773009</v>
      </c>
      <c r="BO47" s="12">
        <f>(Sell_Price-Std_Cost)*(1-$D47)*Lost_Sale_Fact*Avg_Dmd*365+NORMSINV($D47)*SQRT(Dmd_StdDev^2*Leadtime+LT_StdDev^2*Avg_Dmd^2)*Std_Cost*Inv_Cost+IF(365/BO$3+Safety_Stock/Avg_Dmd&gt;Plan_Shelf,(365/BO$3+Safety_Stock/Avg_Dmd-Plan_Shelf)*Avg_Dmd*Std_Cost*BO$3,0)+Avg_Dmd*365/BO$3/2*Std_Cost*Inv_Cost+BO$3*Setup</f>
        <v>28308.224253669068</v>
      </c>
      <c r="BP47" s="12">
        <f>(Sell_Price-Std_Cost)*(1-$D47)*Lost_Sale_Fact*Avg_Dmd*365+NORMSINV($D47)*SQRT(Dmd_StdDev^2*Leadtime+LT_StdDev^2*Avg_Dmd^2)*Std_Cost*Inv_Cost+IF(365/BP$3+Safety_Stock/Avg_Dmd&gt;Plan_Shelf,(365/BP$3+Safety_Stock/Avg_Dmd-Plan_Shelf)*Avg_Dmd*Std_Cost*BP$3,0)+Avg_Dmd*365/BP$3/2*Std_Cost*Inv_Cost+BP$3*Setup</f>
        <v>28407.529809224623</v>
      </c>
      <c r="BQ47" s="12">
        <f>(Sell_Price-Std_Cost)*(1-$D47)*Lost_Sale_Fact*Avg_Dmd*365+NORMSINV($D47)*SQRT(Dmd_StdDev^2*Leadtime+LT_StdDev^2*Avg_Dmd^2)*Std_Cost*Inv_Cost+IF(365/BQ$3+Safety_Stock/Avg_Dmd&gt;Plan_Shelf,(365/BQ$3+Safety_Stock/Avg_Dmd-Plan_Shelf)*Avg_Dmd*Std_Cost*BQ$3,0)+Avg_Dmd*365/BQ$3/2*Std_Cost*Inv_Cost+BQ$3*Setup</f>
        <v>28508.395193840006</v>
      </c>
      <c r="BR47" s="12">
        <f>(Sell_Price-Std_Cost)*(1-$D47)*Lost_Sale_Fact*Avg_Dmd*365+NORMSINV($D47)*SQRT(Dmd_StdDev^2*Leadtime+LT_StdDev^2*Avg_Dmd^2)*Std_Cost*Inv_Cost+IF(365/BR$3+Safety_Stock/Avg_Dmd&gt;Plan_Shelf,(365/BR$3+Safety_Stock/Avg_Dmd-Plan_Shelf)*Avg_Dmd*Std_Cost*BR$3,0)+Avg_Dmd*365/BR$3/2*Std_Cost*Inv_Cost+BR$3*Setup</f>
        <v>28610.749506194319</v>
      </c>
      <c r="BS47" s="12">
        <f>(Sell_Price-Std_Cost)*(1-$D47)*Lost_Sale_Fact*Avg_Dmd*365+NORMSINV($D47)*SQRT(Dmd_StdDev^2*Leadtime+LT_StdDev^2*Avg_Dmd^2)*Std_Cost*Inv_Cost+IF(365/BS$3+Safety_Stock/Avg_Dmd&gt;Plan_Shelf,(365/BS$3+Safety_Stock/Avg_Dmd-Plan_Shelf)*Avg_Dmd*Std_Cost*BS$3,0)+Avg_Dmd*365/BS$3/2*Std_Cost*Inv_Cost+BS$3*Setup</f>
        <v>28714.526077881339</v>
      </c>
      <c r="BT47" s="12">
        <f>(Sell_Price-Std_Cost)*(1-$D47)*Lost_Sale_Fact*Avg_Dmd*365+NORMSINV($D47)*SQRT(Dmd_StdDev^2*Leadtime+LT_StdDev^2*Avg_Dmd^2)*Std_Cost*Inv_Cost+IF(365/BT$3+Safety_Stock/Avg_Dmd&gt;Plan_Shelf,(365/BT$3+Safety_Stock/Avg_Dmd-Plan_Shelf)*Avg_Dmd*Std_Cost*BT$3,0)+Avg_Dmd*365/BT$3/2*Std_Cost*Inv_Cost+BT$3*Setup</f>
        <v>28819.662162165798</v>
      </c>
      <c r="BU47" s="12">
        <f>(Sell_Price-Std_Cost)*(1-$D47)*Lost_Sale_Fact*Avg_Dmd*365+NORMSINV($D47)*SQRT(Dmd_StdDev^2*Leadtime+LT_StdDev^2*Avg_Dmd^2)*Std_Cost*Inv_Cost+IF(365/BU$3+Safety_Stock/Avg_Dmd&gt;Plan_Shelf,(365/BU$3+Safety_Stock/Avg_Dmd-Plan_Shelf)*Avg_Dmd*Std_Cost*BU$3,0)+Avg_Dmd*365/BU$3/2*Std_Cost*Inv_Cost+BU$3*Setup</f>
        <v>28926.098649804331</v>
      </c>
      <c r="BV47" s="12">
        <f>(Sell_Price-Std_Cost)*(1-$D47)*Lost_Sale_Fact*Avg_Dmd*365+NORMSINV($D47)*SQRT(Dmd_StdDev^2*Leadtime+LT_StdDev^2*Avg_Dmd^2)*Std_Cost*Inv_Cost+IF(365/BV$3+Safety_Stock/Avg_Dmd&gt;Plan_Shelf,(365/BV$3+Safety_Stock/Avg_Dmd-Plan_Shelf)*Avg_Dmd*Std_Cost*BV$3,0)+Avg_Dmd*365/BV$3/2*Std_Cost*Inv_Cost+BV$3*Setup</f>
        <v>29033.779809224623</v>
      </c>
      <c r="BW47" s="12">
        <f>(Sell_Price-Std_Cost)*(1-$D47)*Lost_Sale_Fact*Avg_Dmd*365+NORMSINV($D47)*SQRT(Dmd_StdDev^2*Leadtime+LT_StdDev^2*Avg_Dmd^2)*Std_Cost*Inv_Cost+IF(365/BW$3+Safety_Stock/Avg_Dmd&gt;Plan_Shelf,(365/BW$3+Safety_Stock/Avg_Dmd-Plan_Shelf)*Avg_Dmd*Std_Cost*BW$3,0)+Avg_Dmd*365/BW$3/2*Std_Cost*Inv_Cost+BW$3*Setup</f>
        <v>29142.653048661243</v>
      </c>
      <c r="BX47" s="12">
        <f>(Sell_Price-Std_Cost)*(1-$D47)*Lost_Sale_Fact*Avg_Dmd*365+NORMSINV($D47)*SQRT(Dmd_StdDev^2*Leadtime+LT_StdDev^2*Avg_Dmd^2)*Std_Cost*Inv_Cost+IF(365/BX$3+Safety_Stock/Avg_Dmd&gt;Plan_Shelf,(365/BX$3+Safety_Stock/Avg_Dmd-Plan_Shelf)*Avg_Dmd*Std_Cost*BX$3,0)+Avg_Dmd*365/BX$3/2*Std_Cost*Inv_Cost+BX$3*Setup</f>
        <v>29252.668698113514</v>
      </c>
      <c r="BY47" s="12">
        <f>(Sell_Price-Std_Cost)*(1-$D47)*Lost_Sale_Fact*Avg_Dmd*365+NORMSINV($D47)*SQRT(Dmd_StdDev^2*Leadtime+LT_StdDev^2*Avg_Dmd^2)*Std_Cost*Inv_Cost+IF(365/BY$3+Safety_Stock/Avg_Dmd&gt;Plan_Shelf,(365/BY$3+Safety_Stock/Avg_Dmd-Plan_Shelf)*Avg_Dmd*Std_Cost*BY$3,0)+Avg_Dmd*365/BY$3/2*Std_Cost*Inv_Cost+BY$3*Setup</f>
        <v>29363.779809224623</v>
      </c>
      <c r="BZ47" s="12">
        <f>(Sell_Price-Std_Cost)*(1-$D47)*Lost_Sale_Fact*Avg_Dmd*365+NORMSINV($D47)*SQRT(Dmd_StdDev^2*Leadtime+LT_StdDev^2*Avg_Dmd^2)*Std_Cost*Inv_Cost+IF(365/BZ$3+Safety_Stock/Avg_Dmd&gt;Plan_Shelf,(365/BZ$3+Safety_Stock/Avg_Dmd-Plan_Shelf)*Avg_Dmd*Std_Cost*BZ$3,0)+Avg_Dmd*365/BZ$3/2*Std_Cost*Inv_Cost+BZ$3*Setup</f>
        <v>29475.941971386786</v>
      </c>
      <c r="CA47" s="12">
        <f>(Sell_Price-Std_Cost)*(1-$D47)*Lost_Sale_Fact*Avg_Dmd*365+NORMSINV($D47)*SQRT(Dmd_StdDev^2*Leadtime+LT_StdDev^2*Avg_Dmd^2)*Std_Cost*Inv_Cost+IF(365/CA$3+Safety_Stock/Avg_Dmd&gt;Plan_Shelf,(365/CA$3+Safety_Stock/Avg_Dmd-Plan_Shelf)*Avg_Dmd*Std_Cost*CA$3,0)+Avg_Dmd*365/CA$3/2*Std_Cost*Inv_Cost+CA$3*Setup</f>
        <v>29589.113142557955</v>
      </c>
      <c r="CB47" s="12">
        <f>(Sell_Price-Std_Cost)*(1-$D47)*Lost_Sale_Fact*Avg_Dmd*365+NORMSINV($D47)*SQRT(Dmd_StdDev^2*Leadtime+LT_StdDev^2*Avg_Dmd^2)*Std_Cost*Inv_Cost+IF(365/CB$3+Safety_Stock/Avg_Dmd&gt;Plan_Shelf,(365/CB$3+Safety_Stock/Avg_Dmd-Plan_Shelf)*Avg_Dmd*Std_Cost*CB$3,0)+Avg_Dmd*365/CB$3/2*Std_Cost*Inv_Cost+CB$3*Setup</f>
        <v>29703.25349343515</v>
      </c>
      <c r="CC47" s="12">
        <f>(Sell_Price-Std_Cost)*(1-$D47)*Lost_Sale_Fact*Avg_Dmd*365+NORMSINV($D47)*SQRT(Dmd_StdDev^2*Leadtime+LT_StdDev^2*Avg_Dmd^2)*Std_Cost*Inv_Cost+IF(365/CC$3+Safety_Stock/Avg_Dmd&gt;Plan_Shelf,(365/CC$3+Safety_Stock/Avg_Dmd-Plan_Shelf)*Avg_Dmd*Std_Cost*CC$3,0)+Avg_Dmd*365/CC$3/2*Std_Cost*Inv_Cost+CC$3*Setup</f>
        <v>29818.325263770079</v>
      </c>
      <c r="CD47" s="12">
        <f>(Sell_Price-Std_Cost)*(1-$D47)*Lost_Sale_Fact*Avg_Dmd*365+NORMSINV($D47)*SQRT(Dmd_StdDev^2*Leadtime+LT_StdDev^2*Avg_Dmd^2)*Std_Cost*Inv_Cost+IF(365/CD$3+Safety_Stock/Avg_Dmd&gt;Plan_Shelf,(365/CD$3+Safety_Stock/Avg_Dmd-Plan_Shelf)*Avg_Dmd*Std_Cost*CD$3,0)+Avg_Dmd*365/CD$3/2*Std_Cost*Inv_Cost+CD$3*Setup</f>
        <v>29934.292629737443</v>
      </c>
      <c r="CE47" s="12">
        <f>(Sell_Price-Std_Cost)*(1-$D47)*Lost_Sale_Fact*Avg_Dmd*365+NORMSINV($D47)*SQRT(Dmd_StdDev^2*Leadtime+LT_StdDev^2*Avg_Dmd^2)*Std_Cost*Inv_Cost+IF(365/CE$3+Safety_Stock/Avg_Dmd&gt;Plan_Shelf,(365/CE$3+Safety_Stock/Avg_Dmd-Plan_Shelf)*Avg_Dmd*Std_Cost*CE$3,0)+Avg_Dmd*365/CE$3/2*Std_Cost*Inv_Cost+CE$3*Setup</f>
        <v>30051.121581376523</v>
      </c>
      <c r="CF47" s="12">
        <f>(Sell_Price-Std_Cost)*(1-$D47)*Lost_Sale_Fact*Avg_Dmd*365+NORMSINV($D47)*SQRT(Dmd_StdDev^2*Leadtime+LT_StdDev^2*Avg_Dmd^2)*Std_Cost*Inv_Cost+IF(365/CF$3+Safety_Stock/Avg_Dmd&gt;Plan_Shelf,(365/CF$3+Safety_Stock/Avg_Dmd-Plan_Shelf)*Avg_Dmd*Std_Cost*CF$3,0)+Avg_Dmd*365/CF$3/2*Std_Cost*Inv_Cost+CF$3*Setup</f>
        <v>30168.779809224623</v>
      </c>
      <c r="CG47" s="12">
        <f>(Sell_Price-Std_Cost)*(1-$D47)*Lost_Sale_Fact*Avg_Dmd*365+NORMSINV($D47)*SQRT(Dmd_StdDev^2*Leadtime+LT_StdDev^2*Avg_Dmd^2)*Std_Cost*Inv_Cost+IF(365/CG$3+Safety_Stock/Avg_Dmd&gt;Plan_Shelf,(365/CG$3+Safety_Stock/Avg_Dmd-Plan_Shelf)*Avg_Dmd*Std_Cost*CG$3,0)+Avg_Dmd*365/CG$3/2*Std_Cost*Inv_Cost+CG$3*Setup</f>
        <v>30287.236599348078</v>
      </c>
      <c r="CH47" s="12">
        <f>(Sell_Price-Std_Cost)*(1-$D47)*Lost_Sale_Fact*Avg_Dmd*365+NORMSINV($D47)*SQRT(Dmd_StdDev^2*Leadtime+LT_StdDev^2*Avg_Dmd^2)*Std_Cost*Inv_Cost+IF(365/CH$3+Safety_Stock/Avg_Dmd&gt;Plan_Shelf,(365/CH$3+Safety_Stock/Avg_Dmd-Plan_Shelf)*Avg_Dmd*Std_Cost*CH$3,0)+Avg_Dmd*365/CH$3/2*Std_Cost*Inv_Cost+CH$3*Setup</f>
        <v>30406.462736053891</v>
      </c>
      <c r="CI47" s="12">
        <f>(Sell_Price-Std_Cost)*(1-$D47)*Lost_Sale_Fact*Avg_Dmd*365+NORMSINV($D47)*SQRT(Dmd_StdDev^2*Leadtime+LT_StdDev^2*Avg_Dmd^2)*Std_Cost*Inv_Cost+IF(365/CI$3+Safety_Stock/Avg_Dmd&gt;Plan_Shelf,(365/CI$3+Safety_Stock/Avg_Dmd-Plan_Shelf)*Avg_Dmd*Std_Cost*CI$3,0)+Avg_Dmd*365/CI$3/2*Std_Cost*Inv_Cost+CI$3*Setup</f>
        <v>30526.430411634261</v>
      </c>
      <c r="CJ47" s="12">
        <f>(Sell_Price-Std_Cost)*(1-$D47)*Lost_Sale_Fact*Avg_Dmd*365+NORMSINV($D47)*SQRT(Dmd_StdDev^2*Leadtime+LT_StdDev^2*Avg_Dmd^2)*Std_Cost*Inv_Cost+IF(365/CJ$3+Safety_Stock/Avg_Dmd&gt;Plan_Shelf,(365/CJ$3+Safety_Stock/Avg_Dmd-Plan_Shelf)*Avg_Dmd*Std_Cost*CJ$3,0)+Avg_Dmd*365/CJ$3/2*Std_Cost*Inv_Cost+CJ$3*Setup</f>
        <v>30647.113142557955</v>
      </c>
      <c r="CK47" s="12">
        <f>(Sell_Price-Std_Cost)*(1-$D47)*Lost_Sale_Fact*Avg_Dmd*365+NORMSINV($D47)*SQRT(Dmd_StdDev^2*Leadtime+LT_StdDev^2*Avg_Dmd^2)*Std_Cost*Inv_Cost+IF(365/CK$3+Safety_Stock/Avg_Dmd&gt;Plan_Shelf,(365/CK$3+Safety_Stock/Avg_Dmd-Plan_Shelf)*Avg_Dmd*Std_Cost*CK$3,0)+Avg_Dmd*365/CK$3/2*Std_Cost*Inv_Cost+CK$3*Setup</f>
        <v>30768.485691577564</v>
      </c>
      <c r="CL47" s="12">
        <f>(Sell_Price-Std_Cost)*(1-$D47)*Lost_Sale_Fact*Avg_Dmd*365+NORMSINV($D47)*SQRT(Dmd_StdDev^2*Leadtime+LT_StdDev^2*Avg_Dmd^2)*Std_Cost*Inv_Cost+IF(365/CL$3+Safety_Stock/Avg_Dmd&gt;Plan_Shelf,(365/CL$3+Safety_Stock/Avg_Dmd-Plan_Shelf)*Avg_Dmd*Std_Cost*CL$3,0)+Avg_Dmd*365/CL$3/2*Std_Cost*Inv_Cost+CL$3*Setup</f>
        <v>30890.523995271134</v>
      </c>
      <c r="CM47" s="12">
        <f>(Sell_Price-Std_Cost)*(1-$D47)*Lost_Sale_Fact*Avg_Dmd*365+NORMSINV($D47)*SQRT(Dmd_StdDev^2*Leadtime+LT_StdDev^2*Avg_Dmd^2)*Std_Cost*Inv_Cost+IF(365/CM$3+Safety_Stock/Avg_Dmd&gt;Plan_Shelf,(365/CM$3+Safety_Stock/Avg_Dmd-Plan_Shelf)*Avg_Dmd*Std_Cost*CM$3,0)+Avg_Dmd*365/CM$3/2*Std_Cost*Inv_Cost+CM$3*Setup</f>
        <v>31013.205096580947</v>
      </c>
      <c r="CN47" s="12">
        <f>(Sell_Price-Std_Cost)*(1-$D47)*Lost_Sale_Fact*Avg_Dmd*365+NORMSINV($D47)*SQRT(Dmd_StdDev^2*Leadtime+LT_StdDev^2*Avg_Dmd^2)*Std_Cost*Inv_Cost+IF(365/CN$3+Safety_Stock/Avg_Dmd&gt;Plan_Shelf,(365/CN$3+Safety_Stock/Avg_Dmd-Plan_Shelf)*Avg_Dmd*Std_Cost*CN$3,0)+Avg_Dmd*365/CN$3/2*Std_Cost*Inv_Cost+CN$3*Setup</f>
        <v>31136.507081951895</v>
      </c>
      <c r="CO47" s="12">
        <f>(Sell_Price-Std_Cost)*(1-$D47)*Lost_Sale_Fact*Avg_Dmd*365+NORMSINV($D47)*SQRT(Dmd_StdDev^2*Leadtime+LT_StdDev^2*Avg_Dmd^2)*Std_Cost*Inv_Cost+IF(365/CO$3+Safety_Stock/Avg_Dmd&gt;Plan_Shelf,(365/CO$3+Safety_Stock/Avg_Dmd-Plan_Shelf)*Avg_Dmd*Std_Cost*CO$3,0)+Avg_Dmd*365/CO$3/2*Std_Cost*Inv_Cost+CO$3*Setup</f>
        <v>31260.409022707769</v>
      </c>
      <c r="CP47" s="12">
        <f>(Sell_Price-Std_Cost)*(1-$D47)*Lost_Sale_Fact*Avg_Dmd*365+NORMSINV($D47)*SQRT(Dmd_StdDev^2*Leadtime+LT_StdDev^2*Avg_Dmd^2)*Std_Cost*Inv_Cost+IF(365/CP$3+Safety_Stock/Avg_Dmd&gt;Plan_Shelf,(365/CP$3+Safety_Stock/Avg_Dmd-Plan_Shelf)*Avg_Dmd*Std_Cost*CP$3,0)+Avg_Dmd*365/CP$3/2*Std_Cost*Inv_Cost+CP$3*Setup</f>
        <v>31384.890920335733</v>
      </c>
      <c r="CQ47" s="12">
        <f>(Sell_Price-Std_Cost)*(1-$D47)*Lost_Sale_Fact*Avg_Dmd*365+NORMSINV($D47)*SQRT(Dmd_StdDev^2*Leadtime+LT_StdDev^2*Avg_Dmd^2)*Std_Cost*Inv_Cost+IF(365/CQ$3+Safety_Stock/Avg_Dmd&gt;Plan_Shelf,(365/CQ$3+Safety_Stock/Avg_Dmd-Plan_Shelf)*Avg_Dmd*Std_Cost*CQ$3,0)+Avg_Dmd*365/CQ$3/2*Std_Cost*Inv_Cost+CQ$3*Setup</f>
        <v>31509.933655378467</v>
      </c>
      <c r="CR47" s="12">
        <f>(Sell_Price-Std_Cost)*(1-$D47)*Lost_Sale_Fact*Avg_Dmd*365+NORMSINV($D47)*SQRT(Dmd_StdDev^2*Leadtime+LT_StdDev^2*Avg_Dmd^2)*Std_Cost*Inv_Cost+IF(365/CR$3+Safety_Stock/Avg_Dmd&gt;Plan_Shelf,(365/CR$3+Safety_Stock/Avg_Dmd-Plan_Shelf)*Avg_Dmd*Std_Cost*CR$3,0)+Avg_Dmd*365/CR$3/2*Std_Cost*Inv_Cost+CR$3*Setup</f>
        <v>31635.518939659407</v>
      </c>
      <c r="CS47" s="12">
        <f>(Sell_Price-Std_Cost)*(1-$D47)*Lost_Sale_Fact*Avg_Dmd*365+NORMSINV($D47)*SQRT(Dmd_StdDev^2*Leadtime+LT_StdDev^2*Avg_Dmd^2)*Std_Cost*Inv_Cost+IF(365/CS$3+Safety_Stock/Avg_Dmd&gt;Plan_Shelf,(365/CS$3+Safety_Stock/Avg_Dmd-Plan_Shelf)*Avg_Dmd*Std_Cost*CS$3,0)+Avg_Dmd*365/CS$3/2*Std_Cost*Inv_Cost+CS$3*Setup</f>
        <v>31761.629271590216</v>
      </c>
      <c r="CT47" s="12">
        <f>(Sell_Price-Std_Cost)*(1-$D47)*Lost_Sale_Fact*Avg_Dmd*365+NORMSINV($D47)*SQRT(Dmd_StdDev^2*Leadtime+LT_StdDev^2*Avg_Dmd^2)*Std_Cost*Inv_Cost+IF(365/CT$3+Safety_Stock/Avg_Dmd&gt;Plan_Shelf,(365/CT$3+Safety_Stock/Avg_Dmd-Plan_Shelf)*Avg_Dmd*Std_Cost*CT$3,0)+Avg_Dmd*365/CT$3/2*Std_Cost*Inv_Cost+CT$3*Setup</f>
        <v>31888.247894331005</v>
      </c>
      <c r="CU47" s="12">
        <f>(Sell_Price-Std_Cost)*(1-$D47)*Lost_Sale_Fact*Avg_Dmd*365+NORMSINV($D47)*SQRT(Dmd_StdDev^2*Leadtime+LT_StdDev^2*Avg_Dmd^2)*Std_Cost*Inv_Cost+IF(365/CU$3+Safety_Stock/Avg_Dmd&gt;Plan_Shelf,(365/CU$3+Safety_Stock/Avg_Dmd-Plan_Shelf)*Avg_Dmd*Std_Cost*CU$3,0)+Avg_Dmd*365/CU$3/2*Std_Cost*Inv_Cost+CU$3*Setup</f>
        <v>32015.358756593043</v>
      </c>
      <c r="CV47" s="12">
        <f>(Sell_Price-Std_Cost)*(1-$D47)*Lost_Sale_Fact*Avg_Dmd*365+NORMSINV($D47)*SQRT(Dmd_StdDev^2*Leadtime+LT_StdDev^2*Avg_Dmd^2)*Std_Cost*Inv_Cost+IF(365/CV$3+Safety_Stock/Avg_Dmd&gt;Plan_Shelf,(365/CV$3+Safety_Stock/Avg_Dmd-Plan_Shelf)*Avg_Dmd*Std_Cost*CV$3,0)+Avg_Dmd*365/CV$3/2*Std_Cost*Inv_Cost+CV$3*Setup</f>
        <v>32142.946475891291</v>
      </c>
      <c r="CW47" s="12">
        <f>(Sell_Price-Std_Cost)*(1-$D47)*Lost_Sale_Fact*Avg_Dmd*365+NORMSINV($D47)*SQRT(Dmd_StdDev^2*Leadtime+LT_StdDev^2*Avg_Dmd^2)*Std_Cost*Inv_Cost+IF(365/CW$3+Safety_Stock/Avg_Dmd&gt;Plan_Shelf,(365/CW$3+Safety_Stock/Avg_Dmd-Plan_Shelf)*Avg_Dmd*Std_Cost*CW$3,0)+Avg_Dmd*365/CW$3/2*Std_Cost*Inv_Cost+CW$3*Setup</f>
        <v>32270.996304069984</v>
      </c>
      <c r="CX47" s="12">
        <f>(Sell_Price-Std_Cost)*(1-$D47)*Lost_Sale_Fact*Avg_Dmd*365+NORMSINV($D47)*SQRT(Dmd_StdDev^2*Leadtime+LT_StdDev^2*Avg_Dmd^2)*Std_Cost*Inv_Cost+IF(365/CX$3+Safety_Stock/Avg_Dmd&gt;Plan_Shelf,(365/CX$3+Safety_Stock/Avg_Dmd-Plan_Shelf)*Avg_Dmd*Std_Cost*CX$3,0)+Avg_Dmd*365/CX$3/2*Std_Cost*Inv_Cost+CX$3*Setup</f>
        <v>32399.494094938909</v>
      </c>
      <c r="CY47" s="12">
        <f>(Sell_Price-Std_Cost)*(1-$D47)*Lost_Sale_Fact*Avg_Dmd*365+NORMSINV($D47)*SQRT(Dmd_StdDev^2*Leadtime+LT_StdDev^2*Avg_Dmd^2)*Std_Cost*Inv_Cost+IF(365/CY$3+Safety_Stock/Avg_Dmd&gt;Plan_Shelf,(365/CY$3+Safety_Stock/Avg_Dmd-Plan_Shelf)*Avg_Dmd*Std_Cost*CY$3,0)+Avg_Dmd*365/CY$3/2*Std_Cost*Inv_Cost+CY$3*Setup</f>
        <v>32528.42627387109</v>
      </c>
      <c r="CZ47" s="12">
        <f>(Sell_Price-Std_Cost)*(1-$D47)*Lost_Sale_Fact*Avg_Dmd*365+NORMSINV($D47)*SQRT(Dmd_StdDev^2*Leadtime+LT_StdDev^2*Avg_Dmd^2)*Std_Cost*Inv_Cost+IF(365/CZ$3+Safety_Stock/Avg_Dmd&gt;Plan_Shelf,(365/CZ$3+Safety_Stock/Avg_Dmd-Plan_Shelf)*Avg_Dmd*Std_Cost*CZ$3,0)+Avg_Dmd*365/CZ$3/2*Std_Cost*Inv_Cost+CZ$3*Setup</f>
        <v>32657.779809224623</v>
      </c>
      <c r="DA47" s="28">
        <f t="shared" si="0"/>
        <v>26688.104133548946</v>
      </c>
      <c r="DB47" s="43">
        <f t="shared" si="1"/>
        <v>0.95599999999999996</v>
      </c>
    </row>
    <row r="48" spans="1:106" ht="14.1" customHeight="1" x14ac:dyDescent="0.25">
      <c r="A48" s="53"/>
      <c r="B48" s="51"/>
      <c r="C48" s="51"/>
      <c r="D48" s="9">
        <v>0.95499999999999996</v>
      </c>
      <c r="E48" s="12">
        <f>(Sell_Price-Std_Cost)*(1-$D48)*Lost_Sale_Fact*Avg_Dmd*365+NORMSINV($D48)*SQRT(Dmd_StdDev^2*Leadtime+LT_StdDev^2*Avg_Dmd^2)*Std_Cost*Inv_Cost+IF(365/E$3+Safety_Stock/Avg_Dmd&gt;Plan_Shelf,(365/E$3+Safety_Stock/Avg_Dmd-Plan_Shelf)*Avg_Dmd*Std_Cost*E$3,0)+Avg_Dmd*365/E$3/2*Std_Cost*Inv_Cost+E$3*Setup</f>
        <v>1327074.1642798733</v>
      </c>
      <c r="F48" s="12">
        <f>(Sell_Price-Std_Cost)*(1-$D48)*Lost_Sale_Fact*Avg_Dmd*365+NORMSINV($D48)*SQRT(Dmd_StdDev^2*Leadtime+LT_StdDev^2*Avg_Dmd^2)*Std_Cost*Inv_Cost+IF(365/F$3+Safety_Stock/Avg_Dmd&gt;Plan_Shelf,(365/F$3+Safety_Stock/Avg_Dmd-Plan_Shelf)*Avg_Dmd*Std_Cost*F$3,0)+Avg_Dmd*365/F$3/2*Std_Cost*Inv_Cost+F$3*Setup</f>
        <v>1163920.3271138656</v>
      </c>
      <c r="G48" s="12">
        <f>(Sell_Price-Std_Cost)*(1-$D48)*Lost_Sale_Fact*Avg_Dmd*365+NORMSINV($D48)*SQRT(Dmd_StdDev^2*Leadtime+LT_StdDev^2*Avg_Dmd^2)*Std_Cost*Inv_Cost+IF(365/G$3+Safety_Stock/Avg_Dmd&gt;Plan_Shelf,(365/G$3+Safety_Stock/Avg_Dmd-Plan_Shelf)*Avg_Dmd*Std_Cost*G$3,0)+Avg_Dmd*365/G$3/2*Std_Cost*Inv_Cost+G$3*Setup</f>
        <v>1068899.8232811915</v>
      </c>
      <c r="H48" s="12">
        <f>(Sell_Price-Std_Cost)*(1-$D48)*Lost_Sale_Fact*Avg_Dmd*365+NORMSINV($D48)*SQRT(Dmd_StdDev^2*Leadtime+LT_StdDev^2*Avg_Dmd^2)*Std_Cost*Inv_Cost+IF(365/H$3+Safety_Stock/Avg_Dmd&gt;Plan_Shelf,(365/H$3+Safety_Stock/Avg_Dmd-Plan_Shelf)*Avg_Dmd*Std_Cost*H$3,0)+Avg_Dmd*365/H$3/2*Std_Cost*Inv_Cost+H$3*Setup</f>
        <v>990912.65278185066</v>
      </c>
      <c r="I48" s="12">
        <f>(Sell_Price-Std_Cost)*(1-$D48)*Lost_Sale_Fact*Avg_Dmd*365+NORMSINV($D48)*SQRT(Dmd_StdDev^2*Leadtime+LT_StdDev^2*Avg_Dmd^2)*Std_Cost*Inv_Cost+IF(365/I$3+Safety_Stock/Avg_Dmd&gt;Plan_Shelf,(365/I$3+Safety_Stock/Avg_Dmd-Plan_Shelf)*Avg_Dmd*Std_Cost*I$3,0)+Avg_Dmd*365/I$3/2*Std_Cost*Inv_Cost+I$3*Setup</f>
        <v>919738.81561584305</v>
      </c>
      <c r="J48" s="12">
        <f>(Sell_Price-Std_Cost)*(1-$D48)*Lost_Sale_Fact*Avg_Dmd*365+NORMSINV($D48)*SQRT(Dmd_StdDev^2*Leadtime+LT_StdDev^2*Avg_Dmd^2)*Std_Cost*Inv_Cost+IF(365/J$3+Safety_Stock/Avg_Dmd&gt;Plan_Shelf,(365/J$3+Safety_Stock/Avg_Dmd-Plan_Shelf)*Avg_Dmd*Std_Cost*J$3,0)+Avg_Dmd*365/J$3/2*Std_Cost*Inv_Cost+J$3*Setup</f>
        <v>851971.64511650207</v>
      </c>
      <c r="K48" s="12">
        <f>(Sell_Price-Std_Cost)*(1-$D48)*Lost_Sale_Fact*Avg_Dmd*365+NORMSINV($D48)*SQRT(Dmd_StdDev^2*Leadtime+LT_StdDev^2*Avg_Dmd^2)*Std_Cost*Inv_Cost+IF(365/K$3+Safety_Stock/Avg_Dmd&gt;Plan_Shelf,(365/K$3+Safety_Stock/Avg_Dmd-Plan_Shelf)*Avg_Dmd*Std_Cost*K$3,0)+Avg_Dmd*365/K$3/2*Std_Cost*Inv_Cost+K$3*Setup</f>
        <v>786151.14128382795</v>
      </c>
      <c r="L48" s="12">
        <f>(Sell_Price-Std_Cost)*(1-$D48)*Lost_Sale_Fact*Avg_Dmd*365+NORMSINV($D48)*SQRT(Dmd_StdDev^2*Leadtime+LT_StdDev^2*Avg_Dmd^2)*Std_Cost*Inv_Cost+IF(365/L$3+Safety_Stock/Avg_Dmd&gt;Plan_Shelf,(365/L$3+Safety_Stock/Avg_Dmd-Plan_Shelf)*Avg_Dmd*Std_Cost*L$3,0)+Avg_Dmd*365/L$3/2*Std_Cost*Inv_Cost+L$3*Setup</f>
        <v>721547.30411782034</v>
      </c>
      <c r="M48" s="12">
        <f>(Sell_Price-Std_Cost)*(1-$D48)*Lost_Sale_Fact*Avg_Dmd*365+NORMSINV($D48)*SQRT(Dmd_StdDev^2*Leadtime+LT_StdDev^2*Avg_Dmd^2)*Std_Cost*Inv_Cost+IF(365/M$3+Safety_Stock/Avg_Dmd&gt;Plan_Shelf,(365/M$3+Safety_Stock/Avg_Dmd-Plan_Shelf)*Avg_Dmd*Std_Cost*M$3,0)+Avg_Dmd*365/M$3/2*Std_Cost*Inv_Cost+M$3*Setup</f>
        <v>657754.57806292397</v>
      </c>
      <c r="N48" s="12">
        <f>(Sell_Price-Std_Cost)*(1-$D48)*Lost_Sale_Fact*Avg_Dmd*365+NORMSINV($D48)*SQRT(Dmd_StdDev^2*Leadtime+LT_StdDev^2*Avg_Dmd^2)*Std_Cost*Inv_Cost+IF(365/N$3+Safety_Stock/Avg_Dmd&gt;Plan_Shelf,(365/N$3+Safety_Stock/Avg_Dmd-Plan_Shelf)*Avg_Dmd*Std_Cost*N$3,0)+Avg_Dmd*365/N$3/2*Std_Cost*Inv_Cost+N$3*Setup</f>
        <v>594529.62978580524</v>
      </c>
      <c r="O48" s="12">
        <f>(Sell_Price-Std_Cost)*(1-$D48)*Lost_Sale_Fact*Avg_Dmd*365+NORMSINV($D48)*SQRT(Dmd_StdDev^2*Leadtime+LT_StdDev^2*Avg_Dmd^2)*Std_Cost*Inv_Cost+IF(365/O$3+Safety_Stock/Avg_Dmd&gt;Plan_Shelf,(365/O$3+Safety_Stock/Avg_Dmd-Plan_Shelf)*Avg_Dmd*Std_Cost*O$3,0)+Avg_Dmd*365/O$3/2*Std_Cost*Inv_Cost+O$3*Setup</f>
        <v>531717.61080161575</v>
      </c>
      <c r="P48" s="12">
        <f>(Sell_Price-Std_Cost)*(1-$D48)*Lost_Sale_Fact*Avg_Dmd*365+NORMSINV($D48)*SQRT(Dmd_StdDev^2*Leadtime+LT_StdDev^2*Avg_Dmd^2)*Std_Cost*Inv_Cost+IF(365/P$3+Safety_Stock/Avg_Dmd&gt;Plan_Shelf,(365/P$3+Safety_Stock/Avg_Dmd-Plan_Shelf)*Avg_Dmd*Std_Cost*P$3,0)+Avg_Dmd*365/P$3/2*Std_Cost*Inv_Cost+P$3*Setup</f>
        <v>469215.28878712351</v>
      </c>
      <c r="Q48" s="12">
        <f>(Sell_Price-Std_Cost)*(1-$D48)*Lost_Sale_Fact*Avg_Dmd*365+NORMSINV($D48)*SQRT(Dmd_StdDev^2*Leadtime+LT_StdDev^2*Avg_Dmd^2)*Std_Cost*Inv_Cost+IF(365/Q$3+Safety_Stock/Avg_Dmd&gt;Plan_Shelf,(365/Q$3+Safety_Stock/Avg_Dmd-Plan_Shelf)*Avg_Dmd*Std_Cost*Q$3,0)+Avg_Dmd*365/Q$3/2*Std_Cost*Inv_Cost+Q$3*Setup</f>
        <v>406951.19521085953</v>
      </c>
      <c r="R48" s="12">
        <f>(Sell_Price-Std_Cost)*(1-$D48)*Lost_Sale_Fact*Avg_Dmd*365+NORMSINV($D48)*SQRT(Dmd_StdDev^2*Leadtime+LT_StdDev^2*Avg_Dmd^2)*Std_Cost*Inv_Cost+IF(365/R$3+Safety_Stock/Avg_Dmd&gt;Plan_Shelf,(365/R$3+Safety_Stock/Avg_Dmd-Plan_Shelf)*Avg_Dmd*Std_Cost*R$3,0)+Avg_Dmd*365/R$3/2*Std_Cost*Inv_Cost+R$3*Setup</f>
        <v>344874.2811217751</v>
      </c>
      <c r="S48" s="12">
        <f>(Sell_Price-Std_Cost)*(1-$D48)*Lost_Sale_Fact*Avg_Dmd*365+NORMSINV($D48)*SQRT(Dmd_StdDev^2*Leadtime+LT_StdDev^2*Avg_Dmd^2)*Std_Cost*Inv_Cost+IF(365/S$3+Safety_Stock/Avg_Dmd&gt;Plan_Shelf,(365/S$3+Safety_Stock/Avg_Dmd-Plan_Shelf)*Avg_Dmd*Std_Cost*S$3,0)+Avg_Dmd*365/S$3/2*Std_Cost*Inv_Cost+S$3*Setup</f>
        <v>282947.11062243412</v>
      </c>
      <c r="T48" s="12">
        <f>(Sell_Price-Std_Cost)*(1-$D48)*Lost_Sale_Fact*Avg_Dmd*365+NORMSINV($D48)*SQRT(Dmd_StdDev^2*Leadtime+LT_StdDev^2*Avg_Dmd^2)*Std_Cost*Inv_Cost+IF(365/T$3+Safety_Stock/Avg_Dmd&gt;Plan_Shelf,(365/T$3+Safety_Stock/Avg_Dmd-Plan_Shelf)*Avg_Dmd*Std_Cost*T$3,0)+Avg_Dmd*365/T$3/2*Std_Cost*Inv_Cost+T$3*Setup</f>
        <v>221141.60678975977</v>
      </c>
      <c r="U48" s="12">
        <f>(Sell_Price-Std_Cost)*(1-$D48)*Lost_Sale_Fact*Avg_Dmd*365+NORMSINV($D48)*SQRT(Dmd_StdDev^2*Leadtime+LT_StdDev^2*Avg_Dmd^2)*Std_Cost*Inv_Cost+IF(365/U$3+Safety_Stock/Avg_Dmd&gt;Plan_Shelf,(365/U$3+Safety_Stock/Avg_Dmd-Plan_Shelf)*Avg_Dmd*Std_Cost*U$3,0)+Avg_Dmd*365/U$3/2*Std_Cost*Inv_Cost+U$3*Setup</f>
        <v>159436.2990355168</v>
      </c>
      <c r="V48" s="12">
        <f>(Sell_Price-Std_Cost)*(1-$D48)*Lost_Sale_Fact*Avg_Dmd*365+NORMSINV($D48)*SQRT(Dmd_StdDev^2*Leadtime+LT_StdDev^2*Avg_Dmd^2)*Std_Cost*Inv_Cost+IF(365/V$3+Safety_Stock/Avg_Dmd&gt;Plan_Shelf,(365/V$3+Safety_Stock/Avg_Dmd-Plan_Shelf)*Avg_Dmd*Std_Cost*V$3,0)+Avg_Dmd*365/V$3/2*Std_Cost*Inv_Cost+V$3*Setup</f>
        <v>97814.48801330023</v>
      </c>
      <c r="W48" s="12">
        <f>(Sell_Price-Std_Cost)*(1-$D48)*Lost_Sale_Fact*Avg_Dmd*365+NORMSINV($D48)*SQRT(Dmd_StdDev^2*Leadtime+LT_StdDev^2*Avg_Dmd^2)*Std_Cost*Inv_Cost+IF(365/W$3+Safety_Stock/Avg_Dmd&gt;Plan_Shelf,(365/W$3+Safety_Stock/Avg_Dmd-Plan_Shelf)*Avg_Dmd*Std_Cost*W$3,0)+Avg_Dmd*365/W$3/2*Std_Cost*Inv_Cost+W$3*Setup</f>
        <v>36262.990028579108</v>
      </c>
      <c r="X48" s="12">
        <f>(Sell_Price-Std_Cost)*(1-$D48)*Lost_Sale_Fact*Avg_Dmd*365+NORMSINV($D48)*SQRT(Dmd_StdDev^2*Leadtime+LT_StdDev^2*Avg_Dmd^2)*Std_Cost*Inv_Cost+IF(365/X$3+Safety_Stock/Avg_Dmd&gt;Plan_Shelf,(365/X$3+Safety_Stock/Avg_Dmd-Plan_Shelf)*Avg_Dmd*Std_Cost*X$3,0)+Avg_Dmd*365/X$3/2*Std_Cost*Inv_Cost+X$3*Setup</f>
        <v>28848.001445880815</v>
      </c>
      <c r="Y48" s="12">
        <f>(Sell_Price-Std_Cost)*(1-$D48)*Lost_Sale_Fact*Avg_Dmd*365+NORMSINV($D48)*SQRT(Dmd_StdDev^2*Leadtime+LT_StdDev^2*Avg_Dmd^2)*Std_Cost*Inv_Cost+IF(365/Y$3+Safety_Stock/Avg_Dmd&gt;Plan_Shelf,(365/Y$3+Safety_Stock/Avg_Dmd-Plan_Shelf)*Avg_Dmd*Std_Cost*Y$3,0)+Avg_Dmd*365/Y$3/2*Std_Cost*Inv_Cost+Y$3*Setup</f>
        <v>28511.334779214147</v>
      </c>
      <c r="Z48" s="12">
        <f>(Sell_Price-Std_Cost)*(1-$D48)*Lost_Sale_Fact*Avg_Dmd*365+NORMSINV($D48)*SQRT(Dmd_StdDev^2*Leadtime+LT_StdDev^2*Avg_Dmd^2)*Std_Cost*Inv_Cost+IF(365/Z$3+Safety_Stock/Avg_Dmd&gt;Plan_Shelf,(365/Z$3+Safety_Stock/Avg_Dmd-Plan_Shelf)*Avg_Dmd*Std_Cost*Z$3,0)+Avg_Dmd*365/Z$3/2*Std_Cost*Inv_Cost+Z$3*Setup</f>
        <v>28218.910536789903</v>
      </c>
      <c r="AA48" s="12">
        <f>(Sell_Price-Std_Cost)*(1-$D48)*Lost_Sale_Fact*Avg_Dmd*365+NORMSINV($D48)*SQRT(Dmd_StdDev^2*Leadtime+LT_StdDev^2*Avg_Dmd^2)*Std_Cost*Inv_Cost+IF(365/AA$3+Safety_Stock/Avg_Dmd&gt;Plan_Shelf,(365/AA$3+Safety_Stock/Avg_Dmd-Plan_Shelf)*Avg_Dmd*Std_Cost*AA$3,0)+Avg_Dmd*365/AA$3/2*Std_Cost*Inv_Cost+AA$3*Setup</f>
        <v>27964.957967619943</v>
      </c>
      <c r="AB48" s="12">
        <f>(Sell_Price-Std_Cost)*(1-$D48)*Lost_Sale_Fact*Avg_Dmd*365+NORMSINV($D48)*SQRT(Dmd_StdDev^2*Leadtime+LT_StdDev^2*Avg_Dmd^2)*Std_Cost*Inv_Cost+IF(365/AB$3+Safety_Stock/Avg_Dmd&gt;Plan_Shelf,(365/AB$3+Safety_Stock/Avg_Dmd-Plan_Shelf)*Avg_Dmd*Std_Cost*AB$3,0)+Avg_Dmd*365/AB$3/2*Std_Cost*Inv_Cost+AB$3*Setup</f>
        <v>27744.668112547479</v>
      </c>
      <c r="AC48" s="12">
        <f>(Sell_Price-Std_Cost)*(1-$D48)*Lost_Sale_Fact*Avg_Dmd*365+NORMSINV($D48)*SQRT(Dmd_StdDev^2*Leadtime+LT_StdDev^2*Avg_Dmd^2)*Std_Cost*Inv_Cost+IF(365/AC$3+Safety_Stock/Avg_Dmd&gt;Plan_Shelf,(365/AC$3+Safety_Stock/Avg_Dmd-Plan_Shelf)*Avg_Dmd*Std_Cost*AC$3,0)+Avg_Dmd*365/AC$3/2*Std_Cost*Inv_Cost+AC$3*Setup</f>
        <v>27554.001445880815</v>
      </c>
      <c r="AD48" s="12">
        <f>(Sell_Price-Std_Cost)*(1-$D48)*Lost_Sale_Fact*Avg_Dmd*365+NORMSINV($D48)*SQRT(Dmd_StdDev^2*Leadtime+LT_StdDev^2*Avg_Dmd^2)*Std_Cost*Inv_Cost+IF(365/AD$3+Safety_Stock/Avg_Dmd&gt;Plan_Shelf,(365/AD$3+Safety_Stock/Avg_Dmd-Plan_Shelf)*Avg_Dmd*Std_Cost*AD$3,0)+Avg_Dmd*365/AD$3/2*Std_Cost*Inv_Cost+AD$3*Setup</f>
        <v>27389.539907419276</v>
      </c>
      <c r="AE48" s="12">
        <f>(Sell_Price-Std_Cost)*(1-$D48)*Lost_Sale_Fact*Avg_Dmd*365+NORMSINV($D48)*SQRT(Dmd_StdDev^2*Leadtime+LT_StdDev^2*Avg_Dmd^2)*Std_Cost*Inv_Cost+IF(365/AE$3+Safety_Stock/Avg_Dmd&gt;Plan_Shelf,(365/AE$3+Safety_Stock/Avg_Dmd-Plan_Shelf)*Avg_Dmd*Std_Cost*AE$3,0)+Avg_Dmd*365/AE$3/2*Std_Cost*Inv_Cost+AE$3*Setup</f>
        <v>27248.371816251187</v>
      </c>
      <c r="AF48" s="12">
        <f>(Sell_Price-Std_Cost)*(1-$D48)*Lost_Sale_Fact*Avg_Dmd*365+NORMSINV($D48)*SQRT(Dmd_StdDev^2*Leadtime+LT_StdDev^2*Avg_Dmd^2)*Std_Cost*Inv_Cost+IF(365/AF$3+Safety_Stock/Avg_Dmd&gt;Plan_Shelf,(365/AF$3+Safety_Stock/Avg_Dmd-Plan_Shelf)*Avg_Dmd*Std_Cost*AF$3,0)+Avg_Dmd*365/AF$3/2*Std_Cost*Inv_Cost+AF$3*Setup</f>
        <v>27128.001445880815</v>
      </c>
      <c r="AG48" s="12">
        <f>(Sell_Price-Std_Cost)*(1-$D48)*Lost_Sale_Fact*Avg_Dmd*365+NORMSINV($D48)*SQRT(Dmd_StdDev^2*Leadtime+LT_StdDev^2*Avg_Dmd^2)*Std_Cost*Inv_Cost+IF(365/AG$3+Safety_Stock/Avg_Dmd&gt;Plan_Shelf,(365/AG$3+Safety_Stock/Avg_Dmd-Plan_Shelf)*Avg_Dmd*Std_Cost*AG$3,0)+Avg_Dmd*365/AG$3/2*Std_Cost*Inv_Cost+AG$3*Setup</f>
        <v>27026.277307949778</v>
      </c>
      <c r="AH48" s="12">
        <f>(Sell_Price-Std_Cost)*(1-$D48)*Lost_Sale_Fact*Avg_Dmd*365+NORMSINV($D48)*SQRT(Dmd_StdDev^2*Leadtime+LT_StdDev^2*Avg_Dmd^2)*Std_Cost*Inv_Cost+IF(365/AH$3+Safety_Stock/Avg_Dmd&gt;Plan_Shelf,(365/AH$3+Safety_Stock/Avg_Dmd-Plan_Shelf)*Avg_Dmd*Std_Cost*AH$3,0)+Avg_Dmd*365/AH$3/2*Std_Cost*Inv_Cost+AH$3*Setup</f>
        <v>26941.334779214147</v>
      </c>
      <c r="AI48" s="12">
        <f>(Sell_Price-Std_Cost)*(1-$D48)*Lost_Sale_Fact*Avg_Dmd*365+NORMSINV($D48)*SQRT(Dmd_StdDev^2*Leadtime+LT_StdDev^2*Avg_Dmd^2)*Std_Cost*Inv_Cost+IF(365/AI$3+Safety_Stock/Avg_Dmd&gt;Plan_Shelf,(365/AI$3+Safety_Stock/Avg_Dmd-Plan_Shelf)*Avg_Dmd*Std_Cost*AI$3,0)+Avg_Dmd*365/AI$3/2*Std_Cost*Inv_Cost+AI$3*Setup</f>
        <v>26871.549832977587</v>
      </c>
      <c r="AJ48" s="12">
        <f>(Sell_Price-Std_Cost)*(1-$D48)*Lost_Sale_Fact*Avg_Dmd*365+NORMSINV($D48)*SQRT(Dmd_StdDev^2*Leadtime+LT_StdDev^2*Avg_Dmd^2)*Std_Cost*Inv_Cost+IF(365/AJ$3+Safety_Stock/Avg_Dmd&gt;Plan_Shelf,(365/AJ$3+Safety_Stock/Avg_Dmd-Plan_Shelf)*Avg_Dmd*Std_Cost*AJ$3,0)+Avg_Dmd*365/AJ$3/2*Std_Cost*Inv_Cost+AJ$3*Setup</f>
        <v>26815.501445880815</v>
      </c>
      <c r="AK48" s="12">
        <f>(Sell_Price-Std_Cost)*(1-$D48)*Lost_Sale_Fact*Avg_Dmd*365+NORMSINV($D48)*SQRT(Dmd_StdDev^2*Leadtime+LT_StdDev^2*Avg_Dmd^2)*Std_Cost*Inv_Cost+IF(365/AK$3+Safety_Stock/Avg_Dmd&gt;Plan_Shelf,(365/AK$3+Safety_Stock/Avg_Dmd-Plan_Shelf)*Avg_Dmd*Std_Cost*AK$3,0)+Avg_Dmd*365/AK$3/2*Std_Cost*Inv_Cost+AK$3*Setup</f>
        <v>26771.940839820207</v>
      </c>
      <c r="AL48" s="12">
        <f>(Sell_Price-Std_Cost)*(1-$D48)*Lost_Sale_Fact*Avg_Dmd*365+NORMSINV($D48)*SQRT(Dmd_StdDev^2*Leadtime+LT_StdDev^2*Avg_Dmd^2)*Std_Cost*Inv_Cost+IF(365/AL$3+Safety_Stock/Avg_Dmd&gt;Plan_Shelf,(365/AL$3+Safety_Stock/Avg_Dmd-Plan_Shelf)*Avg_Dmd*Std_Cost*AL$3,0)+Avg_Dmd*365/AL$3/2*Std_Cost*Inv_Cost+AL$3*Setup</f>
        <v>26739.766151763168</v>
      </c>
      <c r="AM48" s="12">
        <f>(Sell_Price-Std_Cost)*(1-$D48)*Lost_Sale_Fact*Avg_Dmd*365+NORMSINV($D48)*SQRT(Dmd_StdDev^2*Leadtime+LT_StdDev^2*Avg_Dmd^2)*Std_Cost*Inv_Cost+IF(365/AM$3+Safety_Stock/Avg_Dmd&gt;Plan_Shelf,(365/AM$3+Safety_Stock/Avg_Dmd-Plan_Shelf)*Avg_Dmd*Std_Cost*AM$3,0)+Avg_Dmd*365/AM$3/2*Std_Cost*Inv_Cost+AM$3*Setup</f>
        <v>26718.001445880815</v>
      </c>
      <c r="AN48" s="12">
        <f>(Sell_Price-Std_Cost)*(1-$D48)*Lost_Sale_Fact*Avg_Dmd*365+NORMSINV($D48)*SQRT(Dmd_StdDev^2*Leadtime+LT_StdDev^2*Avg_Dmd^2)*Std_Cost*Inv_Cost+IF(365/AN$3+Safety_Stock/Avg_Dmd&gt;Plan_Shelf,(365/AN$3+Safety_Stock/Avg_Dmd-Plan_Shelf)*Avg_Dmd*Std_Cost*AN$3,0)+Avg_Dmd*365/AN$3/2*Std_Cost*Inv_Cost+AN$3*Setup</f>
        <v>26705.779223658592</v>
      </c>
      <c r="AO48" s="12">
        <f>(Sell_Price-Std_Cost)*(1-$D48)*Lost_Sale_Fact*Avg_Dmd*365+NORMSINV($D48)*SQRT(Dmd_StdDev^2*Leadtime+LT_StdDev^2*Avg_Dmd^2)*Std_Cost*Inv_Cost+IF(365/AO$3+Safety_Stock/Avg_Dmd&gt;Plan_Shelf,(365/AO$3+Safety_Stock/Avg_Dmd-Plan_Shelf)*Avg_Dmd*Std_Cost*AO$3,0)+Avg_Dmd*365/AO$3/2*Std_Cost*Inv_Cost+AO$3*Setup</f>
        <v>26702.325770205138</v>
      </c>
      <c r="AP48" s="12">
        <f>(Sell_Price-Std_Cost)*(1-$D48)*Lost_Sale_Fact*Avg_Dmd*365+NORMSINV($D48)*SQRT(Dmd_StdDev^2*Leadtime+LT_StdDev^2*Avg_Dmd^2)*Std_Cost*Inv_Cost+IF(365/AP$3+Safety_Stock/Avg_Dmd&gt;Plan_Shelf,(365/AP$3+Safety_Stock/Avg_Dmd-Plan_Shelf)*Avg_Dmd*Std_Cost*AP$3,0)+Avg_Dmd*365/AP$3/2*Std_Cost*Inv_Cost+AP$3*Setup</f>
        <v>26706.948814301868</v>
      </c>
      <c r="AQ48" s="12">
        <f>(Sell_Price-Std_Cost)*(1-$D48)*Lost_Sale_Fact*Avg_Dmd*365+NORMSINV($D48)*SQRT(Dmd_StdDev^2*Leadtime+LT_StdDev^2*Avg_Dmd^2)*Std_Cost*Inv_Cost+IF(365/AQ$3+Safety_Stock/Avg_Dmd&gt;Plan_Shelf,(365/AQ$3+Safety_Stock/Avg_Dmd-Plan_Shelf)*Avg_Dmd*Std_Cost*AQ$3,0)+Avg_Dmd*365/AQ$3/2*Std_Cost*Inv_Cost+AQ$3*Setup</f>
        <v>26719.027086906455</v>
      </c>
      <c r="AR48" s="12">
        <f>(Sell_Price-Std_Cost)*(1-$D48)*Lost_Sale_Fact*Avg_Dmd*365+NORMSINV($D48)*SQRT(Dmd_StdDev^2*Leadtime+LT_StdDev^2*Avg_Dmd^2)*Std_Cost*Inv_Cost+IF(365/AR$3+Safety_Stock/Avg_Dmd&gt;Plan_Shelf,(365/AR$3+Safety_Stock/Avg_Dmd-Plan_Shelf)*Avg_Dmd*Std_Cost*AR$3,0)+Avg_Dmd*365/AR$3/2*Std_Cost*Inv_Cost+AR$3*Setup</f>
        <v>26738.001445880815</v>
      </c>
      <c r="AS48" s="12">
        <f>(Sell_Price-Std_Cost)*(1-$D48)*Lost_Sale_Fact*Avg_Dmd*365+NORMSINV($D48)*SQRT(Dmd_StdDev^2*Leadtime+LT_StdDev^2*Avg_Dmd^2)*Std_Cost*Inv_Cost+IF(365/AS$3+Safety_Stock/Avg_Dmd&gt;Plan_Shelf,(365/AS$3+Safety_Stock/Avg_Dmd-Plan_Shelf)*Avg_Dmd*Std_Cost*AS$3,0)+Avg_Dmd*365/AS$3/2*Std_Cost*Inv_Cost+AS$3*Setup</f>
        <v>26763.36729953935</v>
      </c>
      <c r="AT48" s="12">
        <f>(Sell_Price-Std_Cost)*(1-$D48)*Lost_Sale_Fact*Avg_Dmd*365+NORMSINV($D48)*SQRT(Dmd_StdDev^2*Leadtime+LT_StdDev^2*Avg_Dmd^2)*Std_Cost*Inv_Cost+IF(365/AT$3+Safety_Stock/Avg_Dmd&gt;Plan_Shelf,(365/AT$3+Safety_Stock/Avg_Dmd-Plan_Shelf)*Avg_Dmd*Std_Cost*AT$3,0)+Avg_Dmd*365/AT$3/2*Std_Cost*Inv_Cost+AT$3*Setup</f>
        <v>26794.668112547479</v>
      </c>
      <c r="AU48" s="12">
        <f>(Sell_Price-Std_Cost)*(1-$D48)*Lost_Sale_Fact*Avg_Dmd*365+NORMSINV($D48)*SQRT(Dmd_StdDev^2*Leadtime+LT_StdDev^2*Avg_Dmd^2)*Std_Cost*Inv_Cost+IF(365/AU$3+Safety_Stock/Avg_Dmd&gt;Plan_Shelf,(365/AU$3+Safety_Stock/Avg_Dmd-Plan_Shelf)*Avg_Dmd*Std_Cost*AU$3,0)+Avg_Dmd*365/AU$3/2*Std_Cost*Inv_Cost+AU$3*Setup</f>
        <v>26831.489817973837</v>
      </c>
      <c r="AV48" s="12">
        <f>(Sell_Price-Std_Cost)*(1-$D48)*Lost_Sale_Fact*Avg_Dmd*365+NORMSINV($D48)*SQRT(Dmd_StdDev^2*Leadtime+LT_StdDev^2*Avg_Dmd^2)*Std_Cost*Inv_Cost+IF(365/AV$3+Safety_Stock/Avg_Dmd&gt;Plan_Shelf,(365/AV$3+Safety_Stock/Avg_Dmd-Plan_Shelf)*Avg_Dmd*Std_Cost*AV$3,0)+Avg_Dmd*365/AV$3/2*Std_Cost*Inv_Cost+AV$3*Setup</f>
        <v>26873.455991335359</v>
      </c>
      <c r="AW48" s="12">
        <f>(Sell_Price-Std_Cost)*(1-$D48)*Lost_Sale_Fact*Avg_Dmd*365+NORMSINV($D48)*SQRT(Dmd_StdDev^2*Leadtime+LT_StdDev^2*Avg_Dmd^2)*Std_Cost*Inv_Cost+IF(365/AW$3+Safety_Stock/Avg_Dmd&gt;Plan_Shelf,(365/AW$3+Safety_Stock/Avg_Dmd-Plan_Shelf)*Avg_Dmd*Std_Cost*AW$3,0)+Avg_Dmd*365/AW$3/2*Std_Cost*Inv_Cost+AW$3*Setup</f>
        <v>26920.223668103037</v>
      </c>
      <c r="AX48" s="12">
        <f>(Sell_Price-Std_Cost)*(1-$D48)*Lost_Sale_Fact*Avg_Dmd*365+NORMSINV($D48)*SQRT(Dmd_StdDev^2*Leadtime+LT_StdDev^2*Avg_Dmd^2)*Std_Cost*Inv_Cost+IF(365/AX$3+Safety_Stock/Avg_Dmd&gt;Plan_Shelf,(365/AX$3+Safety_Stock/Avg_Dmd-Plan_Shelf)*Avg_Dmd*Std_Cost*AX$3,0)+Avg_Dmd*365/AX$3/2*Std_Cost*Inv_Cost+AX$3*Setup</f>
        <v>26971.479706750379</v>
      </c>
      <c r="AY48" s="12">
        <f>(Sell_Price-Std_Cost)*(1-$D48)*Lost_Sale_Fact*Avg_Dmd*365+NORMSINV($D48)*SQRT(Dmd_StdDev^2*Leadtime+LT_StdDev^2*Avg_Dmd^2)*Std_Cost*Inv_Cost+IF(365/AY$3+Safety_Stock/Avg_Dmd&gt;Plan_Shelf,(365/AY$3+Safety_Stock/Avg_Dmd-Plan_Shelf)*Avg_Dmd*Std_Cost*AY$3,0)+Avg_Dmd*365/AY$3/2*Std_Cost*Inv_Cost+AY$3*Setup</f>
        <v>27026.937616093579</v>
      </c>
      <c r="AZ48" s="12">
        <f>(Sell_Price-Std_Cost)*(1-$D48)*Lost_Sale_Fact*Avg_Dmd*365+NORMSINV($D48)*SQRT(Dmd_StdDev^2*Leadtime+LT_StdDev^2*Avg_Dmd^2)*Std_Cost*Inv_Cost+IF(365/AZ$3+Safety_Stock/Avg_Dmd&gt;Plan_Shelf,(365/AZ$3+Safety_Stock/Avg_Dmd-Plan_Shelf)*Avg_Dmd*Std_Cost*AZ$3,0)+Avg_Dmd*365/AZ$3/2*Std_Cost*Inv_Cost+AZ$3*Setup</f>
        <v>27086.334779214147</v>
      </c>
      <c r="BA48" s="12">
        <f>(Sell_Price-Std_Cost)*(1-$D48)*Lost_Sale_Fact*Avg_Dmd*365+NORMSINV($D48)*SQRT(Dmd_StdDev^2*Leadtime+LT_StdDev^2*Avg_Dmd^2)*Std_Cost*Inv_Cost+IF(365/BA$3+Safety_Stock/Avg_Dmd&gt;Plan_Shelf,(365/BA$3+Safety_Stock/Avg_Dmd-Plan_Shelf)*Avg_Dmd*Std_Cost*BA$3,0)+Avg_Dmd*365/BA$3/2*Std_Cost*Inv_Cost+BA$3*Setup</f>
        <v>27149.430017309387</v>
      </c>
      <c r="BB48" s="12">
        <f>(Sell_Price-Std_Cost)*(1-$D48)*Lost_Sale_Fact*Avg_Dmd*365+NORMSINV($D48)*SQRT(Dmd_StdDev^2*Leadtime+LT_StdDev^2*Avg_Dmd^2)*Std_Cost*Inv_Cost+IF(365/BB$3+Safety_Stock/Avg_Dmd&gt;Plan_Shelf,(365/BB$3+Safety_Stock/Avg_Dmd-Plan_Shelf)*Avg_Dmd*Std_Cost*BB$3,0)+Avg_Dmd*365/BB$3/2*Std_Cost*Inv_Cost+BB$3*Setup</f>
        <v>27216.001445880815</v>
      </c>
      <c r="BC48" s="12">
        <f>(Sell_Price-Std_Cost)*(1-$D48)*Lost_Sale_Fact*Avg_Dmd*365+NORMSINV($D48)*SQRT(Dmd_StdDev^2*Leadtime+LT_StdDev^2*Avg_Dmd^2)*Std_Cost*Inv_Cost+IF(365/BC$3+Safety_Stock/Avg_Dmd&gt;Plan_Shelf,(365/BC$3+Safety_Stock/Avg_Dmd-Plan_Shelf)*Avg_Dmd*Std_Cost*BC$3,0)+Avg_Dmd*365/BC$3/2*Std_Cost*Inv_Cost+BC$3*Setup</f>
        <v>27285.844583135717</v>
      </c>
      <c r="BD48" s="12">
        <f>(Sell_Price-Std_Cost)*(1-$D48)*Lost_Sale_Fact*Avg_Dmd*365+NORMSINV($D48)*SQRT(Dmd_StdDev^2*Leadtime+LT_StdDev^2*Avg_Dmd^2)*Std_Cost*Inv_Cost+IF(365/BD$3+Safety_Stock/Avg_Dmd&gt;Plan_Shelf,(365/BD$3+Safety_Stock/Avg_Dmd-Plan_Shelf)*Avg_Dmd*Std_Cost*BD$3,0)+Avg_Dmd*365/BD$3/2*Std_Cost*Inv_Cost+BD$3*Setup</f>
        <v>27358.770676650045</v>
      </c>
      <c r="BE48" s="12">
        <f>(Sell_Price-Std_Cost)*(1-$D48)*Lost_Sale_Fact*Avg_Dmd*365+NORMSINV($D48)*SQRT(Dmd_StdDev^2*Leadtime+LT_StdDev^2*Avg_Dmd^2)*Std_Cost*Inv_Cost+IF(365/BE$3+Safety_Stock/Avg_Dmd&gt;Plan_Shelf,(365/BE$3+Safety_Stock/Avg_Dmd-Plan_Shelf)*Avg_Dmd*Std_Cost*BE$3,0)+Avg_Dmd*365/BE$3/2*Std_Cost*Inv_Cost+BE$3*Setup</f>
        <v>27434.60521946572</v>
      </c>
      <c r="BF48" s="12">
        <f>(Sell_Price-Std_Cost)*(1-$D48)*Lost_Sale_Fact*Avg_Dmd*365+NORMSINV($D48)*SQRT(Dmd_StdDev^2*Leadtime+LT_StdDev^2*Avg_Dmd^2)*Std_Cost*Inv_Cost+IF(365/BF$3+Safety_Stock/Avg_Dmd&gt;Plan_Shelf,(365/BF$3+Safety_Stock/Avg_Dmd-Plan_Shelf)*Avg_Dmd*Std_Cost*BF$3,0)+Avg_Dmd*365/BF$3/2*Std_Cost*Inv_Cost+BF$3*Setup</f>
        <v>27513.186631066001</v>
      </c>
      <c r="BG48" s="12">
        <f>(Sell_Price-Std_Cost)*(1-$D48)*Lost_Sale_Fact*Avg_Dmd*365+NORMSINV($D48)*SQRT(Dmd_StdDev^2*Leadtime+LT_StdDev^2*Avg_Dmd^2)*Std_Cost*Inv_Cost+IF(365/BG$3+Safety_Stock/Avg_Dmd&gt;Plan_Shelf,(365/BG$3+Safety_Stock/Avg_Dmd-Plan_Shelf)*Avg_Dmd*Std_Cost*BG$3,0)+Avg_Dmd*365/BG$3/2*Std_Cost*Inv_Cost+BG$3*Setup</f>
        <v>27594.365082244451</v>
      </c>
      <c r="BH48" s="12">
        <f>(Sell_Price-Std_Cost)*(1-$D48)*Lost_Sale_Fact*Avg_Dmd*365+NORMSINV($D48)*SQRT(Dmd_StdDev^2*Leadtime+LT_StdDev^2*Avg_Dmd^2)*Std_Cost*Inv_Cost+IF(365/BH$3+Safety_Stock/Avg_Dmd&gt;Plan_Shelf,(365/BH$3+Safety_Stock/Avg_Dmd-Plan_Shelf)*Avg_Dmd*Std_Cost*BH$3,0)+Avg_Dmd*365/BH$3/2*Std_Cost*Inv_Cost+BH$3*Setup</f>
        <v>27678.001445880815</v>
      </c>
      <c r="BI48" s="12">
        <f>(Sell_Price-Std_Cost)*(1-$D48)*Lost_Sale_Fact*Avg_Dmd*365+NORMSINV($D48)*SQRT(Dmd_StdDev^2*Leadtime+LT_StdDev^2*Avg_Dmd^2)*Std_Cost*Inv_Cost+IF(365/BI$3+Safety_Stock/Avg_Dmd&gt;Plan_Shelf,(365/BI$3+Safety_Stock/Avg_Dmd-Plan_Shelf)*Avg_Dmd*Std_Cost*BI$3,0)+Avg_Dmd*365/BI$3/2*Std_Cost*Inv_Cost+BI$3*Setup</f>
        <v>27763.966358161517</v>
      </c>
      <c r="BJ48" s="12">
        <f>(Sell_Price-Std_Cost)*(1-$D48)*Lost_Sale_Fact*Avg_Dmd*365+NORMSINV($D48)*SQRT(Dmd_StdDev^2*Leadtime+LT_StdDev^2*Avg_Dmd^2)*Std_Cost*Inv_Cost+IF(365/BJ$3+Safety_Stock/Avg_Dmd&gt;Plan_Shelf,(365/BJ$3+Safety_Stock/Avg_Dmd-Plan_Shelf)*Avg_Dmd*Std_Cost*BJ$3,0)+Avg_Dmd*365/BJ$3/2*Std_Cost*Inv_Cost+BJ$3*Setup</f>
        <v>27852.139376915296</v>
      </c>
      <c r="BK48" s="12">
        <f>(Sell_Price-Std_Cost)*(1-$D48)*Lost_Sale_Fact*Avg_Dmd*365+NORMSINV($D48)*SQRT(Dmd_StdDev^2*Leadtime+LT_StdDev^2*Avg_Dmd^2)*Std_Cost*Inv_Cost+IF(365/BK$3+Safety_Stock/Avg_Dmd&gt;Plan_Shelf,(365/BK$3+Safety_Stock/Avg_Dmd-Plan_Shelf)*Avg_Dmd*Std_Cost*BK$3,0)+Avg_Dmd*365/BK$3/2*Std_Cost*Inv_Cost+BK$3*Setup</f>
        <v>27942.408225541833</v>
      </c>
      <c r="BL48" s="12">
        <f>(Sell_Price-Std_Cost)*(1-$D48)*Lost_Sale_Fact*Avg_Dmd*365+NORMSINV($D48)*SQRT(Dmd_StdDev^2*Leadtime+LT_StdDev^2*Avg_Dmd^2)*Std_Cost*Inv_Cost+IF(365/BL$3+Safety_Stock/Avg_Dmd&gt;Plan_Shelf,(365/BL$3+Safety_Stock/Avg_Dmd-Plan_Shelf)*Avg_Dmd*Std_Cost*BL$3,0)+Avg_Dmd*365/BL$3/2*Std_Cost*Inv_Cost+BL$3*Setup</f>
        <v>28034.668112547482</v>
      </c>
      <c r="BM48" s="12">
        <f>(Sell_Price-Std_Cost)*(1-$D48)*Lost_Sale_Fact*Avg_Dmd*365+NORMSINV($D48)*SQRT(Dmd_StdDev^2*Leadtime+LT_StdDev^2*Avg_Dmd^2)*Std_Cost*Inv_Cost+IF(365/BM$3+Safety_Stock/Avg_Dmd&gt;Plan_Shelf,(365/BM$3+Safety_Stock/Avg_Dmd-Plan_Shelf)*Avg_Dmd*Std_Cost*BM$3,0)+Avg_Dmd*365/BM$3/2*Std_Cost*Inv_Cost+BM$3*Setup</f>
        <v>28128.821118011962</v>
      </c>
      <c r="BN48" s="12">
        <f>(Sell_Price-Std_Cost)*(1-$D48)*Lost_Sale_Fact*Avg_Dmd*365+NORMSINV($D48)*SQRT(Dmd_StdDev^2*Leadtime+LT_StdDev^2*Avg_Dmd^2)*Std_Cost*Inv_Cost+IF(365/BN$3+Safety_Stock/Avg_Dmd&gt;Plan_Shelf,(365/BN$3+Safety_Stock/Avg_Dmd-Plan_Shelf)*Avg_Dmd*Std_Cost*BN$3,0)+Avg_Dmd*365/BN$3/2*Std_Cost*Inv_Cost+BN$3*Setup</f>
        <v>28224.775639429201</v>
      </c>
      <c r="BO48" s="12">
        <f>(Sell_Price-Std_Cost)*(1-$D48)*Lost_Sale_Fact*Avg_Dmd*365+NORMSINV($D48)*SQRT(Dmd_StdDev^2*Leadtime+LT_StdDev^2*Avg_Dmd^2)*Std_Cost*Inv_Cost+IF(365/BO$3+Safety_Stock/Avg_Dmd&gt;Plan_Shelf,(365/BO$3+Safety_Stock/Avg_Dmd-Plan_Shelf)*Avg_Dmd*Std_Cost*BO$3,0)+Avg_Dmd*365/BO$3/2*Std_Cost*Inv_Cost+BO$3*Setup</f>
        <v>28322.44589032526</v>
      </c>
      <c r="BP48" s="12">
        <f>(Sell_Price-Std_Cost)*(1-$D48)*Lost_Sale_Fact*Avg_Dmd*365+NORMSINV($D48)*SQRT(Dmd_StdDev^2*Leadtime+LT_StdDev^2*Avg_Dmd^2)*Std_Cost*Inv_Cost+IF(365/BP$3+Safety_Stock/Avg_Dmd&gt;Plan_Shelf,(365/BP$3+Safety_Stock/Avg_Dmd-Plan_Shelf)*Avg_Dmd*Std_Cost*BP$3,0)+Avg_Dmd*365/BP$3/2*Std_Cost*Inv_Cost+BP$3*Setup</f>
        <v>28421.751445880815</v>
      </c>
      <c r="BQ48" s="12">
        <f>(Sell_Price-Std_Cost)*(1-$D48)*Lost_Sale_Fact*Avg_Dmd*365+NORMSINV($D48)*SQRT(Dmd_StdDev^2*Leadtime+LT_StdDev^2*Avg_Dmd^2)*Std_Cost*Inv_Cost+IF(365/BQ$3+Safety_Stock/Avg_Dmd&gt;Plan_Shelf,(365/BQ$3+Safety_Stock/Avg_Dmd-Plan_Shelf)*Avg_Dmd*Std_Cost*BQ$3,0)+Avg_Dmd*365/BQ$3/2*Std_Cost*Inv_Cost+BQ$3*Setup</f>
        <v>28522.616830496198</v>
      </c>
      <c r="BR48" s="12">
        <f>(Sell_Price-Std_Cost)*(1-$D48)*Lost_Sale_Fact*Avg_Dmd*365+NORMSINV($D48)*SQRT(Dmd_StdDev^2*Leadtime+LT_StdDev^2*Avg_Dmd^2)*Std_Cost*Inv_Cost+IF(365/BR$3+Safety_Stock/Avg_Dmd&gt;Plan_Shelf,(365/BR$3+Safety_Stock/Avg_Dmd-Plan_Shelf)*Avg_Dmd*Std_Cost*BR$3,0)+Avg_Dmd*365/BR$3/2*Std_Cost*Inv_Cost+BR$3*Setup</f>
        <v>28624.971142850511</v>
      </c>
      <c r="BS48" s="12">
        <f>(Sell_Price-Std_Cost)*(1-$D48)*Lost_Sale_Fact*Avg_Dmd*365+NORMSINV($D48)*SQRT(Dmd_StdDev^2*Leadtime+LT_StdDev^2*Avg_Dmd^2)*Std_Cost*Inv_Cost+IF(365/BS$3+Safety_Stock/Avg_Dmd&gt;Plan_Shelf,(365/BS$3+Safety_Stock/Avg_Dmd-Plan_Shelf)*Avg_Dmd*Std_Cost*BS$3,0)+Avg_Dmd*365/BS$3/2*Std_Cost*Inv_Cost+BS$3*Setup</f>
        <v>28728.747714537531</v>
      </c>
      <c r="BT48" s="12">
        <f>(Sell_Price-Std_Cost)*(1-$D48)*Lost_Sale_Fact*Avg_Dmd*365+NORMSINV($D48)*SQRT(Dmd_StdDev^2*Leadtime+LT_StdDev^2*Avg_Dmd^2)*Std_Cost*Inv_Cost+IF(365/BT$3+Safety_Stock/Avg_Dmd&gt;Plan_Shelf,(365/BT$3+Safety_Stock/Avg_Dmd-Plan_Shelf)*Avg_Dmd*Std_Cost*BT$3,0)+Avg_Dmd*365/BT$3/2*Std_Cost*Inv_Cost+BT$3*Setup</f>
        <v>28833.883798821989</v>
      </c>
      <c r="BU48" s="12">
        <f>(Sell_Price-Std_Cost)*(1-$D48)*Lost_Sale_Fact*Avg_Dmd*365+NORMSINV($D48)*SQRT(Dmd_StdDev^2*Leadtime+LT_StdDev^2*Avg_Dmd^2)*Std_Cost*Inv_Cost+IF(365/BU$3+Safety_Stock/Avg_Dmd&gt;Plan_Shelf,(365/BU$3+Safety_Stock/Avg_Dmd-Plan_Shelf)*Avg_Dmd*Std_Cost*BU$3,0)+Avg_Dmd*365/BU$3/2*Std_Cost*Inv_Cost+BU$3*Setup</f>
        <v>28940.320286460523</v>
      </c>
      <c r="BV48" s="12">
        <f>(Sell_Price-Std_Cost)*(1-$D48)*Lost_Sale_Fact*Avg_Dmd*365+NORMSINV($D48)*SQRT(Dmd_StdDev^2*Leadtime+LT_StdDev^2*Avg_Dmd^2)*Std_Cost*Inv_Cost+IF(365/BV$3+Safety_Stock/Avg_Dmd&gt;Plan_Shelf,(365/BV$3+Safety_Stock/Avg_Dmd-Plan_Shelf)*Avg_Dmd*Std_Cost*BV$3,0)+Avg_Dmd*365/BV$3/2*Std_Cost*Inv_Cost+BV$3*Setup</f>
        <v>29048.001445880815</v>
      </c>
      <c r="BW48" s="12">
        <f>(Sell_Price-Std_Cost)*(1-$D48)*Lost_Sale_Fact*Avg_Dmd*365+NORMSINV($D48)*SQRT(Dmd_StdDev^2*Leadtime+LT_StdDev^2*Avg_Dmd^2)*Std_Cost*Inv_Cost+IF(365/BW$3+Safety_Stock/Avg_Dmd&gt;Plan_Shelf,(365/BW$3+Safety_Stock/Avg_Dmd-Plan_Shelf)*Avg_Dmd*Std_Cost*BW$3,0)+Avg_Dmd*365/BW$3/2*Std_Cost*Inv_Cost+BW$3*Setup</f>
        <v>29156.874685317434</v>
      </c>
      <c r="BX48" s="12">
        <f>(Sell_Price-Std_Cost)*(1-$D48)*Lost_Sale_Fact*Avg_Dmd*365+NORMSINV($D48)*SQRT(Dmd_StdDev^2*Leadtime+LT_StdDev^2*Avg_Dmd^2)*Std_Cost*Inv_Cost+IF(365/BX$3+Safety_Stock/Avg_Dmd&gt;Plan_Shelf,(365/BX$3+Safety_Stock/Avg_Dmd-Plan_Shelf)*Avg_Dmd*Std_Cost*BX$3,0)+Avg_Dmd*365/BX$3/2*Std_Cost*Inv_Cost+BX$3*Setup</f>
        <v>29266.890334769705</v>
      </c>
      <c r="BY48" s="12">
        <f>(Sell_Price-Std_Cost)*(1-$D48)*Lost_Sale_Fact*Avg_Dmd*365+NORMSINV($D48)*SQRT(Dmd_StdDev^2*Leadtime+LT_StdDev^2*Avg_Dmd^2)*Std_Cost*Inv_Cost+IF(365/BY$3+Safety_Stock/Avg_Dmd&gt;Plan_Shelf,(365/BY$3+Safety_Stock/Avg_Dmd-Plan_Shelf)*Avg_Dmd*Std_Cost*BY$3,0)+Avg_Dmd*365/BY$3/2*Std_Cost*Inv_Cost+BY$3*Setup</f>
        <v>29378.001445880815</v>
      </c>
      <c r="BZ48" s="12">
        <f>(Sell_Price-Std_Cost)*(1-$D48)*Lost_Sale_Fact*Avg_Dmd*365+NORMSINV($D48)*SQRT(Dmd_StdDev^2*Leadtime+LT_StdDev^2*Avg_Dmd^2)*Std_Cost*Inv_Cost+IF(365/BZ$3+Safety_Stock/Avg_Dmd&gt;Plan_Shelf,(365/BZ$3+Safety_Stock/Avg_Dmd-Plan_Shelf)*Avg_Dmd*Std_Cost*BZ$3,0)+Avg_Dmd*365/BZ$3/2*Std_Cost*Inv_Cost+BZ$3*Setup</f>
        <v>29490.163608042978</v>
      </c>
      <c r="CA48" s="12">
        <f>(Sell_Price-Std_Cost)*(1-$D48)*Lost_Sale_Fact*Avg_Dmd*365+NORMSINV($D48)*SQRT(Dmd_StdDev^2*Leadtime+LT_StdDev^2*Avg_Dmd^2)*Std_Cost*Inv_Cost+IF(365/CA$3+Safety_Stock/Avg_Dmd&gt;Plan_Shelf,(365/CA$3+Safety_Stock/Avg_Dmd-Plan_Shelf)*Avg_Dmd*Std_Cost*CA$3,0)+Avg_Dmd*365/CA$3/2*Std_Cost*Inv_Cost+CA$3*Setup</f>
        <v>29603.334779214147</v>
      </c>
      <c r="CB48" s="12">
        <f>(Sell_Price-Std_Cost)*(1-$D48)*Lost_Sale_Fact*Avg_Dmd*365+NORMSINV($D48)*SQRT(Dmd_StdDev^2*Leadtime+LT_StdDev^2*Avg_Dmd^2)*Std_Cost*Inv_Cost+IF(365/CB$3+Safety_Stock/Avg_Dmd&gt;Plan_Shelf,(365/CB$3+Safety_Stock/Avg_Dmd-Plan_Shelf)*Avg_Dmd*Std_Cost*CB$3,0)+Avg_Dmd*365/CB$3/2*Std_Cost*Inv_Cost+CB$3*Setup</f>
        <v>29717.475130091341</v>
      </c>
      <c r="CC48" s="12">
        <f>(Sell_Price-Std_Cost)*(1-$D48)*Lost_Sale_Fact*Avg_Dmd*365+NORMSINV($D48)*SQRT(Dmd_StdDev^2*Leadtime+LT_StdDev^2*Avg_Dmd^2)*Std_Cost*Inv_Cost+IF(365/CC$3+Safety_Stock/Avg_Dmd&gt;Plan_Shelf,(365/CC$3+Safety_Stock/Avg_Dmd-Plan_Shelf)*Avg_Dmd*Std_Cost*CC$3,0)+Avg_Dmd*365/CC$3/2*Std_Cost*Inv_Cost+CC$3*Setup</f>
        <v>29832.54690042627</v>
      </c>
      <c r="CD48" s="12">
        <f>(Sell_Price-Std_Cost)*(1-$D48)*Lost_Sale_Fact*Avg_Dmd*365+NORMSINV($D48)*SQRT(Dmd_StdDev^2*Leadtime+LT_StdDev^2*Avg_Dmd^2)*Std_Cost*Inv_Cost+IF(365/CD$3+Safety_Stock/Avg_Dmd&gt;Plan_Shelf,(365/CD$3+Safety_Stock/Avg_Dmd-Plan_Shelf)*Avg_Dmd*Std_Cost*CD$3,0)+Avg_Dmd*365/CD$3/2*Std_Cost*Inv_Cost+CD$3*Setup</f>
        <v>29948.514266393635</v>
      </c>
      <c r="CE48" s="12">
        <f>(Sell_Price-Std_Cost)*(1-$D48)*Lost_Sale_Fact*Avg_Dmd*365+NORMSINV($D48)*SQRT(Dmd_StdDev^2*Leadtime+LT_StdDev^2*Avg_Dmd^2)*Std_Cost*Inv_Cost+IF(365/CE$3+Safety_Stock/Avg_Dmd&gt;Plan_Shelf,(365/CE$3+Safety_Stock/Avg_Dmd-Plan_Shelf)*Avg_Dmd*Std_Cost*CE$3,0)+Avg_Dmd*365/CE$3/2*Std_Cost*Inv_Cost+CE$3*Setup</f>
        <v>30065.343218032715</v>
      </c>
      <c r="CF48" s="12">
        <f>(Sell_Price-Std_Cost)*(1-$D48)*Lost_Sale_Fact*Avg_Dmd*365+NORMSINV($D48)*SQRT(Dmd_StdDev^2*Leadtime+LT_StdDev^2*Avg_Dmd^2)*Std_Cost*Inv_Cost+IF(365/CF$3+Safety_Stock/Avg_Dmd&gt;Plan_Shelf,(365/CF$3+Safety_Stock/Avg_Dmd-Plan_Shelf)*Avg_Dmd*Std_Cost*CF$3,0)+Avg_Dmd*365/CF$3/2*Std_Cost*Inv_Cost+CF$3*Setup</f>
        <v>30183.001445880815</v>
      </c>
      <c r="CG48" s="12">
        <f>(Sell_Price-Std_Cost)*(1-$D48)*Lost_Sale_Fact*Avg_Dmd*365+NORMSINV($D48)*SQRT(Dmd_StdDev^2*Leadtime+LT_StdDev^2*Avg_Dmd^2)*Std_Cost*Inv_Cost+IF(365/CG$3+Safety_Stock/Avg_Dmd&gt;Plan_Shelf,(365/CG$3+Safety_Stock/Avg_Dmd-Plan_Shelf)*Avg_Dmd*Std_Cost*CG$3,0)+Avg_Dmd*365/CG$3/2*Std_Cost*Inv_Cost+CG$3*Setup</f>
        <v>30301.45823600427</v>
      </c>
      <c r="CH48" s="12">
        <f>(Sell_Price-Std_Cost)*(1-$D48)*Lost_Sale_Fact*Avg_Dmd*365+NORMSINV($D48)*SQRT(Dmd_StdDev^2*Leadtime+LT_StdDev^2*Avg_Dmd^2)*Std_Cost*Inv_Cost+IF(365/CH$3+Safety_Stock/Avg_Dmd&gt;Plan_Shelf,(365/CH$3+Safety_Stock/Avg_Dmd-Plan_Shelf)*Avg_Dmd*Std_Cost*CH$3,0)+Avg_Dmd*365/CH$3/2*Std_Cost*Inv_Cost+CH$3*Setup</f>
        <v>30420.684372710082</v>
      </c>
      <c r="CI48" s="12">
        <f>(Sell_Price-Std_Cost)*(1-$D48)*Lost_Sale_Fact*Avg_Dmd*365+NORMSINV($D48)*SQRT(Dmd_StdDev^2*Leadtime+LT_StdDev^2*Avg_Dmd^2)*Std_Cost*Inv_Cost+IF(365/CI$3+Safety_Stock/Avg_Dmd&gt;Plan_Shelf,(365/CI$3+Safety_Stock/Avg_Dmd-Plan_Shelf)*Avg_Dmd*Std_Cost*CI$3,0)+Avg_Dmd*365/CI$3/2*Std_Cost*Inv_Cost+CI$3*Setup</f>
        <v>30540.652048290453</v>
      </c>
      <c r="CJ48" s="12">
        <f>(Sell_Price-Std_Cost)*(1-$D48)*Lost_Sale_Fact*Avg_Dmd*365+NORMSINV($D48)*SQRT(Dmd_StdDev^2*Leadtime+LT_StdDev^2*Avg_Dmd^2)*Std_Cost*Inv_Cost+IF(365/CJ$3+Safety_Stock/Avg_Dmd&gt;Plan_Shelf,(365/CJ$3+Safety_Stock/Avg_Dmd-Plan_Shelf)*Avg_Dmd*Std_Cost*CJ$3,0)+Avg_Dmd*365/CJ$3/2*Std_Cost*Inv_Cost+CJ$3*Setup</f>
        <v>30661.334779214147</v>
      </c>
      <c r="CK48" s="12">
        <f>(Sell_Price-Std_Cost)*(1-$D48)*Lost_Sale_Fact*Avg_Dmd*365+NORMSINV($D48)*SQRT(Dmd_StdDev^2*Leadtime+LT_StdDev^2*Avg_Dmd^2)*Std_Cost*Inv_Cost+IF(365/CK$3+Safety_Stock/Avg_Dmd&gt;Plan_Shelf,(365/CK$3+Safety_Stock/Avg_Dmd-Plan_Shelf)*Avg_Dmd*Std_Cost*CK$3,0)+Avg_Dmd*365/CK$3/2*Std_Cost*Inv_Cost+CK$3*Setup</f>
        <v>30782.707328233755</v>
      </c>
      <c r="CL48" s="12">
        <f>(Sell_Price-Std_Cost)*(1-$D48)*Lost_Sale_Fact*Avg_Dmd*365+NORMSINV($D48)*SQRT(Dmd_StdDev^2*Leadtime+LT_StdDev^2*Avg_Dmd^2)*Std_Cost*Inv_Cost+IF(365/CL$3+Safety_Stock/Avg_Dmd&gt;Plan_Shelf,(365/CL$3+Safety_Stock/Avg_Dmd-Plan_Shelf)*Avg_Dmd*Std_Cost*CL$3,0)+Avg_Dmd*365/CL$3/2*Std_Cost*Inv_Cost+CL$3*Setup</f>
        <v>30904.745631927326</v>
      </c>
      <c r="CM48" s="12">
        <f>(Sell_Price-Std_Cost)*(1-$D48)*Lost_Sale_Fact*Avg_Dmd*365+NORMSINV($D48)*SQRT(Dmd_StdDev^2*Leadtime+LT_StdDev^2*Avg_Dmd^2)*Std_Cost*Inv_Cost+IF(365/CM$3+Safety_Stock/Avg_Dmd&gt;Plan_Shelf,(365/CM$3+Safety_Stock/Avg_Dmd-Plan_Shelf)*Avg_Dmd*Std_Cost*CM$3,0)+Avg_Dmd*365/CM$3/2*Std_Cost*Inv_Cost+CM$3*Setup</f>
        <v>31027.426733237138</v>
      </c>
      <c r="CN48" s="12">
        <f>(Sell_Price-Std_Cost)*(1-$D48)*Lost_Sale_Fact*Avg_Dmd*365+NORMSINV($D48)*SQRT(Dmd_StdDev^2*Leadtime+LT_StdDev^2*Avg_Dmd^2)*Std_Cost*Inv_Cost+IF(365/CN$3+Safety_Stock/Avg_Dmd&gt;Plan_Shelf,(365/CN$3+Safety_Stock/Avg_Dmd-Plan_Shelf)*Avg_Dmd*Std_Cost*CN$3,0)+Avg_Dmd*365/CN$3/2*Std_Cost*Inv_Cost+CN$3*Setup</f>
        <v>31150.728718608087</v>
      </c>
      <c r="CO48" s="12">
        <f>(Sell_Price-Std_Cost)*(1-$D48)*Lost_Sale_Fact*Avg_Dmd*365+NORMSINV($D48)*SQRT(Dmd_StdDev^2*Leadtime+LT_StdDev^2*Avg_Dmd^2)*Std_Cost*Inv_Cost+IF(365/CO$3+Safety_Stock/Avg_Dmd&gt;Plan_Shelf,(365/CO$3+Safety_Stock/Avg_Dmd-Plan_Shelf)*Avg_Dmd*Std_Cost*CO$3,0)+Avg_Dmd*365/CO$3/2*Std_Cost*Inv_Cost+CO$3*Setup</f>
        <v>31274.63065936396</v>
      </c>
      <c r="CP48" s="12">
        <f>(Sell_Price-Std_Cost)*(1-$D48)*Lost_Sale_Fact*Avg_Dmd*365+NORMSINV($D48)*SQRT(Dmd_StdDev^2*Leadtime+LT_StdDev^2*Avg_Dmd^2)*Std_Cost*Inv_Cost+IF(365/CP$3+Safety_Stock/Avg_Dmd&gt;Plan_Shelf,(365/CP$3+Safety_Stock/Avg_Dmd-Plan_Shelf)*Avg_Dmd*Std_Cost*CP$3,0)+Avg_Dmd*365/CP$3/2*Std_Cost*Inv_Cost+CP$3*Setup</f>
        <v>31399.112556991924</v>
      </c>
      <c r="CQ48" s="12">
        <f>(Sell_Price-Std_Cost)*(1-$D48)*Lost_Sale_Fact*Avg_Dmd*365+NORMSINV($D48)*SQRT(Dmd_StdDev^2*Leadtime+LT_StdDev^2*Avg_Dmd^2)*Std_Cost*Inv_Cost+IF(365/CQ$3+Safety_Stock/Avg_Dmd&gt;Plan_Shelf,(365/CQ$3+Safety_Stock/Avg_Dmd-Plan_Shelf)*Avg_Dmd*Std_Cost*CQ$3,0)+Avg_Dmd*365/CQ$3/2*Std_Cost*Inv_Cost+CQ$3*Setup</f>
        <v>31524.155292034658</v>
      </c>
      <c r="CR48" s="12">
        <f>(Sell_Price-Std_Cost)*(1-$D48)*Lost_Sale_Fact*Avg_Dmd*365+NORMSINV($D48)*SQRT(Dmd_StdDev^2*Leadtime+LT_StdDev^2*Avg_Dmd^2)*Std_Cost*Inv_Cost+IF(365/CR$3+Safety_Stock/Avg_Dmd&gt;Plan_Shelf,(365/CR$3+Safety_Stock/Avg_Dmd-Plan_Shelf)*Avg_Dmd*Std_Cost*CR$3,0)+Avg_Dmd*365/CR$3/2*Std_Cost*Inv_Cost+CR$3*Setup</f>
        <v>31649.740576315598</v>
      </c>
      <c r="CS48" s="12">
        <f>(Sell_Price-Std_Cost)*(1-$D48)*Lost_Sale_Fact*Avg_Dmd*365+NORMSINV($D48)*SQRT(Dmd_StdDev^2*Leadtime+LT_StdDev^2*Avg_Dmd^2)*Std_Cost*Inv_Cost+IF(365/CS$3+Safety_Stock/Avg_Dmd&gt;Plan_Shelf,(365/CS$3+Safety_Stock/Avg_Dmd-Plan_Shelf)*Avg_Dmd*Std_Cost*CS$3,0)+Avg_Dmd*365/CS$3/2*Std_Cost*Inv_Cost+CS$3*Setup</f>
        <v>31775.850908246408</v>
      </c>
      <c r="CT48" s="12">
        <f>(Sell_Price-Std_Cost)*(1-$D48)*Lost_Sale_Fact*Avg_Dmd*365+NORMSINV($D48)*SQRT(Dmd_StdDev^2*Leadtime+LT_StdDev^2*Avg_Dmd^2)*Std_Cost*Inv_Cost+IF(365/CT$3+Safety_Stock/Avg_Dmd&gt;Plan_Shelf,(365/CT$3+Safety_Stock/Avg_Dmd-Plan_Shelf)*Avg_Dmd*Std_Cost*CT$3,0)+Avg_Dmd*365/CT$3/2*Std_Cost*Inv_Cost+CT$3*Setup</f>
        <v>31902.469530987197</v>
      </c>
      <c r="CU48" s="12">
        <f>(Sell_Price-Std_Cost)*(1-$D48)*Lost_Sale_Fact*Avg_Dmd*365+NORMSINV($D48)*SQRT(Dmd_StdDev^2*Leadtime+LT_StdDev^2*Avg_Dmd^2)*Std_Cost*Inv_Cost+IF(365/CU$3+Safety_Stock/Avg_Dmd&gt;Plan_Shelf,(365/CU$3+Safety_Stock/Avg_Dmd-Plan_Shelf)*Avg_Dmd*Std_Cost*CU$3,0)+Avg_Dmd*365/CU$3/2*Std_Cost*Inv_Cost+CU$3*Setup</f>
        <v>32029.580393249234</v>
      </c>
      <c r="CV48" s="12">
        <f>(Sell_Price-Std_Cost)*(1-$D48)*Lost_Sale_Fact*Avg_Dmd*365+NORMSINV($D48)*SQRT(Dmd_StdDev^2*Leadtime+LT_StdDev^2*Avg_Dmd^2)*Std_Cost*Inv_Cost+IF(365/CV$3+Safety_Stock/Avg_Dmd&gt;Plan_Shelf,(365/CV$3+Safety_Stock/Avg_Dmd-Plan_Shelf)*Avg_Dmd*Std_Cost*CV$3,0)+Avg_Dmd*365/CV$3/2*Std_Cost*Inv_Cost+CV$3*Setup</f>
        <v>32157.168112547482</v>
      </c>
      <c r="CW48" s="12">
        <f>(Sell_Price-Std_Cost)*(1-$D48)*Lost_Sale_Fact*Avg_Dmd*365+NORMSINV($D48)*SQRT(Dmd_StdDev^2*Leadtime+LT_StdDev^2*Avg_Dmd^2)*Std_Cost*Inv_Cost+IF(365/CW$3+Safety_Stock/Avg_Dmd&gt;Plan_Shelf,(365/CW$3+Safety_Stock/Avg_Dmd-Plan_Shelf)*Avg_Dmd*Std_Cost*CW$3,0)+Avg_Dmd*365/CW$3/2*Std_Cost*Inv_Cost+CW$3*Setup</f>
        <v>32285.217940726176</v>
      </c>
      <c r="CX48" s="12">
        <f>(Sell_Price-Std_Cost)*(1-$D48)*Lost_Sale_Fact*Avg_Dmd*365+NORMSINV($D48)*SQRT(Dmd_StdDev^2*Leadtime+LT_StdDev^2*Avg_Dmd^2)*Std_Cost*Inv_Cost+IF(365/CX$3+Safety_Stock/Avg_Dmd&gt;Plan_Shelf,(365/CX$3+Safety_Stock/Avg_Dmd-Plan_Shelf)*Avg_Dmd*Std_Cost*CX$3,0)+Avg_Dmd*365/CX$3/2*Std_Cost*Inv_Cost+CX$3*Setup</f>
        <v>32413.715731595101</v>
      </c>
      <c r="CY48" s="12">
        <f>(Sell_Price-Std_Cost)*(1-$D48)*Lost_Sale_Fact*Avg_Dmd*365+NORMSINV($D48)*SQRT(Dmd_StdDev^2*Leadtime+LT_StdDev^2*Avg_Dmd^2)*Std_Cost*Inv_Cost+IF(365/CY$3+Safety_Stock/Avg_Dmd&gt;Plan_Shelf,(365/CY$3+Safety_Stock/Avg_Dmd-Plan_Shelf)*Avg_Dmd*Std_Cost*CY$3,0)+Avg_Dmd*365/CY$3/2*Std_Cost*Inv_Cost+CY$3*Setup</f>
        <v>32542.647910527281</v>
      </c>
      <c r="CZ48" s="12">
        <f>(Sell_Price-Std_Cost)*(1-$D48)*Lost_Sale_Fact*Avg_Dmd*365+NORMSINV($D48)*SQRT(Dmd_StdDev^2*Leadtime+LT_StdDev^2*Avg_Dmd^2)*Std_Cost*Inv_Cost+IF(365/CZ$3+Safety_Stock/Avg_Dmd&gt;Plan_Shelf,(365/CZ$3+Safety_Stock/Avg_Dmd-Plan_Shelf)*Avg_Dmd*Std_Cost*CZ$3,0)+Avg_Dmd*365/CZ$3/2*Std_Cost*Inv_Cost+CZ$3*Setup</f>
        <v>32672.001445880815</v>
      </c>
      <c r="DA48" s="28">
        <f t="shared" si="0"/>
        <v>26702.325770205138</v>
      </c>
      <c r="DB48" s="43">
        <f t="shared" si="1"/>
        <v>0.95499999999999996</v>
      </c>
    </row>
    <row r="49" spans="1:106" ht="14.1" customHeight="1" x14ac:dyDescent="0.25">
      <c r="A49" s="53"/>
      <c r="B49" s="51"/>
      <c r="C49" s="51"/>
      <c r="D49" s="9">
        <v>0.95399999999999996</v>
      </c>
      <c r="E49" s="12">
        <f>(Sell_Price-Std_Cost)*(1-$D49)*Lost_Sale_Fact*Avg_Dmd*365+NORMSINV($D49)*SQRT(Dmd_StdDev^2*Leadtime+LT_StdDev^2*Avg_Dmd^2)*Std_Cost*Inv_Cost+IF(365/E$3+Safety_Stock/Avg_Dmd&gt;Plan_Shelf,(365/E$3+Safety_Stock/Avg_Dmd-Plan_Shelf)*Avg_Dmd*Std_Cost*E$3,0)+Avg_Dmd*365/E$3/2*Std_Cost*Inv_Cost+E$3*Setup</f>
        <v>1327089.6868886699</v>
      </c>
      <c r="F49" s="12">
        <f>(Sell_Price-Std_Cost)*(1-$D49)*Lost_Sale_Fact*Avg_Dmd*365+NORMSINV($D49)*SQRT(Dmd_StdDev^2*Leadtime+LT_StdDev^2*Avg_Dmd^2)*Std_Cost*Inv_Cost+IF(365/F$3+Safety_Stock/Avg_Dmd&gt;Plan_Shelf,(365/F$3+Safety_Stock/Avg_Dmd-Plan_Shelf)*Avg_Dmd*Std_Cost*F$3,0)+Avg_Dmd*365/F$3/2*Std_Cost*Inv_Cost+F$3*Setup</f>
        <v>1163935.8497226625</v>
      </c>
      <c r="G49" s="12">
        <f>(Sell_Price-Std_Cost)*(1-$D49)*Lost_Sale_Fact*Avg_Dmd*365+NORMSINV($D49)*SQRT(Dmd_StdDev^2*Leadtime+LT_StdDev^2*Avg_Dmd^2)*Std_Cost*Inv_Cost+IF(365/G$3+Safety_Stock/Avg_Dmd&gt;Plan_Shelf,(365/G$3+Safety_Stock/Avg_Dmd-Plan_Shelf)*Avg_Dmd*Std_Cost*G$3,0)+Avg_Dmd*365/G$3/2*Std_Cost*Inv_Cost+G$3*Setup</f>
        <v>1068915.3458899881</v>
      </c>
      <c r="H49" s="12">
        <f>(Sell_Price-Std_Cost)*(1-$D49)*Lost_Sale_Fact*Avg_Dmd*365+NORMSINV($D49)*SQRT(Dmd_StdDev^2*Leadtime+LT_StdDev^2*Avg_Dmd^2)*Std_Cost*Inv_Cost+IF(365/H$3+Safety_Stock/Avg_Dmd&gt;Plan_Shelf,(365/H$3+Safety_Stock/Avg_Dmd-Plan_Shelf)*Avg_Dmd*Std_Cost*H$3,0)+Avg_Dmd*365/H$3/2*Std_Cost*Inv_Cost+H$3*Setup</f>
        <v>990928.17539064726</v>
      </c>
      <c r="I49" s="12">
        <f>(Sell_Price-Std_Cost)*(1-$D49)*Lost_Sale_Fact*Avg_Dmd*365+NORMSINV($D49)*SQRT(Dmd_StdDev^2*Leadtime+LT_StdDev^2*Avg_Dmd^2)*Std_Cost*Inv_Cost+IF(365/I$3+Safety_Stock/Avg_Dmd&gt;Plan_Shelf,(365/I$3+Safety_Stock/Avg_Dmd-Plan_Shelf)*Avg_Dmd*Std_Cost*I$3,0)+Avg_Dmd*365/I$3/2*Std_Cost*Inv_Cost+I$3*Setup</f>
        <v>919754.33822463965</v>
      </c>
      <c r="J49" s="12">
        <f>(Sell_Price-Std_Cost)*(1-$D49)*Lost_Sale_Fact*Avg_Dmd*365+NORMSINV($D49)*SQRT(Dmd_StdDev^2*Leadtime+LT_StdDev^2*Avg_Dmd^2)*Std_Cost*Inv_Cost+IF(365/J$3+Safety_Stock/Avg_Dmd&gt;Plan_Shelf,(365/J$3+Safety_Stock/Avg_Dmd-Plan_Shelf)*Avg_Dmd*Std_Cost*J$3,0)+Avg_Dmd*365/J$3/2*Std_Cost*Inv_Cost+J$3*Setup</f>
        <v>851987.16772529867</v>
      </c>
      <c r="K49" s="12">
        <f>(Sell_Price-Std_Cost)*(1-$D49)*Lost_Sale_Fact*Avg_Dmd*365+NORMSINV($D49)*SQRT(Dmd_StdDev^2*Leadtime+LT_StdDev^2*Avg_Dmd^2)*Std_Cost*Inv_Cost+IF(365/K$3+Safety_Stock/Avg_Dmd&gt;Plan_Shelf,(365/K$3+Safety_Stock/Avg_Dmd-Plan_Shelf)*Avg_Dmd*Std_Cost*K$3,0)+Avg_Dmd*365/K$3/2*Std_Cost*Inv_Cost+K$3*Setup</f>
        <v>786166.66389262455</v>
      </c>
      <c r="L49" s="12">
        <f>(Sell_Price-Std_Cost)*(1-$D49)*Lost_Sale_Fact*Avg_Dmd*365+NORMSINV($D49)*SQRT(Dmd_StdDev^2*Leadtime+LT_StdDev^2*Avg_Dmd^2)*Std_Cost*Inv_Cost+IF(365/L$3+Safety_Stock/Avg_Dmd&gt;Plan_Shelf,(365/L$3+Safety_Stock/Avg_Dmd-Plan_Shelf)*Avg_Dmd*Std_Cost*L$3,0)+Avg_Dmd*365/L$3/2*Std_Cost*Inv_Cost+L$3*Setup</f>
        <v>721562.82672661694</v>
      </c>
      <c r="M49" s="12">
        <f>(Sell_Price-Std_Cost)*(1-$D49)*Lost_Sale_Fact*Avg_Dmd*365+NORMSINV($D49)*SQRT(Dmd_StdDev^2*Leadtime+LT_StdDev^2*Avg_Dmd^2)*Std_Cost*Inv_Cost+IF(365/M$3+Safety_Stock/Avg_Dmd&gt;Plan_Shelf,(365/M$3+Safety_Stock/Avg_Dmd-Plan_Shelf)*Avg_Dmd*Std_Cost*M$3,0)+Avg_Dmd*365/M$3/2*Std_Cost*Inv_Cost+M$3*Setup</f>
        <v>657770.10067172057</v>
      </c>
      <c r="N49" s="12">
        <f>(Sell_Price-Std_Cost)*(1-$D49)*Lost_Sale_Fact*Avg_Dmd*365+NORMSINV($D49)*SQRT(Dmd_StdDev^2*Leadtime+LT_StdDev^2*Avg_Dmd^2)*Std_Cost*Inv_Cost+IF(365/N$3+Safety_Stock/Avg_Dmd&gt;Plan_Shelf,(365/N$3+Safety_Stock/Avg_Dmd-Plan_Shelf)*Avg_Dmd*Std_Cost*N$3,0)+Avg_Dmd*365/N$3/2*Std_Cost*Inv_Cost+N$3*Setup</f>
        <v>594545.15239460184</v>
      </c>
      <c r="O49" s="12">
        <f>(Sell_Price-Std_Cost)*(1-$D49)*Lost_Sale_Fact*Avg_Dmd*365+NORMSINV($D49)*SQRT(Dmd_StdDev^2*Leadtime+LT_StdDev^2*Avg_Dmd^2)*Std_Cost*Inv_Cost+IF(365/O$3+Safety_Stock/Avg_Dmd&gt;Plan_Shelf,(365/O$3+Safety_Stock/Avg_Dmd-Plan_Shelf)*Avg_Dmd*Std_Cost*O$3,0)+Avg_Dmd*365/O$3/2*Std_Cost*Inv_Cost+O$3*Setup</f>
        <v>531733.13341041247</v>
      </c>
      <c r="P49" s="12">
        <f>(Sell_Price-Std_Cost)*(1-$D49)*Lost_Sale_Fact*Avg_Dmd*365+NORMSINV($D49)*SQRT(Dmd_StdDev^2*Leadtime+LT_StdDev^2*Avg_Dmd^2)*Std_Cost*Inv_Cost+IF(365/P$3+Safety_Stock/Avg_Dmd&gt;Plan_Shelf,(365/P$3+Safety_Stock/Avg_Dmd-Plan_Shelf)*Avg_Dmd*Std_Cost*P$3,0)+Avg_Dmd*365/P$3/2*Std_Cost*Inv_Cost+P$3*Setup</f>
        <v>469230.81139592023</v>
      </c>
      <c r="Q49" s="12">
        <f>(Sell_Price-Std_Cost)*(1-$D49)*Lost_Sale_Fact*Avg_Dmd*365+NORMSINV($D49)*SQRT(Dmd_StdDev^2*Leadtime+LT_StdDev^2*Avg_Dmd^2)*Std_Cost*Inv_Cost+IF(365/Q$3+Safety_Stock/Avg_Dmd&gt;Plan_Shelf,(365/Q$3+Safety_Stock/Avg_Dmd-Plan_Shelf)*Avg_Dmd*Std_Cost*Q$3,0)+Avg_Dmd*365/Q$3/2*Std_Cost*Inv_Cost+Q$3*Setup</f>
        <v>406966.71781965625</v>
      </c>
      <c r="R49" s="12">
        <f>(Sell_Price-Std_Cost)*(1-$D49)*Lost_Sale_Fact*Avg_Dmd*365+NORMSINV($D49)*SQRT(Dmd_StdDev^2*Leadtime+LT_StdDev^2*Avg_Dmd^2)*Std_Cost*Inv_Cost+IF(365/R$3+Safety_Stock/Avg_Dmd&gt;Plan_Shelf,(365/R$3+Safety_Stock/Avg_Dmd-Plan_Shelf)*Avg_Dmd*Std_Cost*R$3,0)+Avg_Dmd*365/R$3/2*Std_Cost*Inv_Cost+R$3*Setup</f>
        <v>344889.80373057182</v>
      </c>
      <c r="S49" s="12">
        <f>(Sell_Price-Std_Cost)*(1-$D49)*Lost_Sale_Fact*Avg_Dmd*365+NORMSINV($D49)*SQRT(Dmd_StdDev^2*Leadtime+LT_StdDev^2*Avg_Dmd^2)*Std_Cost*Inv_Cost+IF(365/S$3+Safety_Stock/Avg_Dmd&gt;Plan_Shelf,(365/S$3+Safety_Stock/Avg_Dmd-Plan_Shelf)*Avg_Dmd*Std_Cost*S$3,0)+Avg_Dmd*365/S$3/2*Std_Cost*Inv_Cost+S$3*Setup</f>
        <v>282962.63323123078</v>
      </c>
      <c r="T49" s="12">
        <f>(Sell_Price-Std_Cost)*(1-$D49)*Lost_Sale_Fact*Avg_Dmd*365+NORMSINV($D49)*SQRT(Dmd_StdDev^2*Leadtime+LT_StdDev^2*Avg_Dmd^2)*Std_Cost*Inv_Cost+IF(365/T$3+Safety_Stock/Avg_Dmd&gt;Plan_Shelf,(365/T$3+Safety_Stock/Avg_Dmd-Plan_Shelf)*Avg_Dmd*Std_Cost*T$3,0)+Avg_Dmd*365/T$3/2*Std_Cost*Inv_Cost+T$3*Setup</f>
        <v>221157.12939855648</v>
      </c>
      <c r="U49" s="12">
        <f>(Sell_Price-Std_Cost)*(1-$D49)*Lost_Sale_Fact*Avg_Dmd*365+NORMSINV($D49)*SQRT(Dmd_StdDev^2*Leadtime+LT_StdDev^2*Avg_Dmd^2)*Std_Cost*Inv_Cost+IF(365/U$3+Safety_Stock/Avg_Dmd&gt;Plan_Shelf,(365/U$3+Safety_Stock/Avg_Dmd-Plan_Shelf)*Avg_Dmd*Std_Cost*U$3,0)+Avg_Dmd*365/U$3/2*Std_Cost*Inv_Cost+U$3*Setup</f>
        <v>159451.82164431352</v>
      </c>
      <c r="V49" s="12">
        <f>(Sell_Price-Std_Cost)*(1-$D49)*Lost_Sale_Fact*Avg_Dmd*365+NORMSINV($D49)*SQRT(Dmd_StdDev^2*Leadtime+LT_StdDev^2*Avg_Dmd^2)*Std_Cost*Inv_Cost+IF(365/V$3+Safety_Stock/Avg_Dmd&gt;Plan_Shelf,(365/V$3+Safety_Stock/Avg_Dmd-Plan_Shelf)*Avg_Dmd*Std_Cost*V$3,0)+Avg_Dmd*365/V$3/2*Std_Cost*Inv_Cost+V$3*Setup</f>
        <v>97830.010622096917</v>
      </c>
      <c r="W49" s="12">
        <f>(Sell_Price-Std_Cost)*(1-$D49)*Lost_Sale_Fact*Avg_Dmd*365+NORMSINV($D49)*SQRT(Dmd_StdDev^2*Leadtime+LT_StdDev^2*Avg_Dmd^2)*Std_Cost*Inv_Cost+IF(365/W$3+Safety_Stock/Avg_Dmd&gt;Plan_Shelf,(365/W$3+Safety_Stock/Avg_Dmd-Plan_Shelf)*Avg_Dmd*Std_Cost*W$3,0)+Avg_Dmd*365/W$3/2*Std_Cost*Inv_Cost+W$3*Setup</f>
        <v>36278.512637375796</v>
      </c>
      <c r="X49" s="12">
        <f>(Sell_Price-Std_Cost)*(1-$D49)*Lost_Sale_Fact*Avg_Dmd*365+NORMSINV($D49)*SQRT(Dmd_StdDev^2*Leadtime+LT_StdDev^2*Avg_Dmd^2)*Std_Cost*Inv_Cost+IF(365/X$3+Safety_Stock/Avg_Dmd&gt;Plan_Shelf,(365/X$3+Safety_Stock/Avg_Dmd-Plan_Shelf)*Avg_Dmd*Std_Cost*X$3,0)+Avg_Dmd*365/X$3/2*Std_Cost*Inv_Cost+X$3*Setup</f>
        <v>28863.524054677502</v>
      </c>
      <c r="Y49" s="12">
        <f>(Sell_Price-Std_Cost)*(1-$D49)*Lost_Sale_Fact*Avg_Dmd*365+NORMSINV($D49)*SQRT(Dmd_StdDev^2*Leadtime+LT_StdDev^2*Avg_Dmd^2)*Std_Cost*Inv_Cost+IF(365/Y$3+Safety_Stock/Avg_Dmd&gt;Plan_Shelf,(365/Y$3+Safety_Stock/Avg_Dmd-Plan_Shelf)*Avg_Dmd*Std_Cost*Y$3,0)+Avg_Dmd*365/Y$3/2*Std_Cost*Inv_Cost+Y$3*Setup</f>
        <v>28526.857388010834</v>
      </c>
      <c r="Z49" s="12">
        <f>(Sell_Price-Std_Cost)*(1-$D49)*Lost_Sale_Fact*Avg_Dmd*365+NORMSINV($D49)*SQRT(Dmd_StdDev^2*Leadtime+LT_StdDev^2*Avg_Dmd^2)*Std_Cost*Inv_Cost+IF(365/Z$3+Safety_Stock/Avg_Dmd&gt;Plan_Shelf,(365/Z$3+Safety_Stock/Avg_Dmd-Plan_Shelf)*Avg_Dmd*Std_Cost*Z$3,0)+Avg_Dmd*365/Z$3/2*Std_Cost*Inv_Cost+Z$3*Setup</f>
        <v>28234.43314558659</v>
      </c>
      <c r="AA49" s="12">
        <f>(Sell_Price-Std_Cost)*(1-$D49)*Lost_Sale_Fact*Avg_Dmd*365+NORMSINV($D49)*SQRT(Dmd_StdDev^2*Leadtime+LT_StdDev^2*Avg_Dmd^2)*Std_Cost*Inv_Cost+IF(365/AA$3+Safety_Stock/Avg_Dmd&gt;Plan_Shelf,(365/AA$3+Safety_Stock/Avg_Dmd-Plan_Shelf)*Avg_Dmd*Std_Cost*AA$3,0)+Avg_Dmd*365/AA$3/2*Std_Cost*Inv_Cost+AA$3*Setup</f>
        <v>27980.48057641663</v>
      </c>
      <c r="AB49" s="12">
        <f>(Sell_Price-Std_Cost)*(1-$D49)*Lost_Sale_Fact*Avg_Dmd*365+NORMSINV($D49)*SQRT(Dmd_StdDev^2*Leadtime+LT_StdDev^2*Avg_Dmd^2)*Std_Cost*Inv_Cost+IF(365/AB$3+Safety_Stock/Avg_Dmd&gt;Plan_Shelf,(365/AB$3+Safety_Stock/Avg_Dmd-Plan_Shelf)*Avg_Dmd*Std_Cost*AB$3,0)+Avg_Dmd*365/AB$3/2*Std_Cost*Inv_Cost+AB$3*Setup</f>
        <v>27760.190721344166</v>
      </c>
      <c r="AC49" s="12">
        <f>(Sell_Price-Std_Cost)*(1-$D49)*Lost_Sale_Fact*Avg_Dmd*365+NORMSINV($D49)*SQRT(Dmd_StdDev^2*Leadtime+LT_StdDev^2*Avg_Dmd^2)*Std_Cost*Inv_Cost+IF(365/AC$3+Safety_Stock/Avg_Dmd&gt;Plan_Shelf,(365/AC$3+Safety_Stock/Avg_Dmd-Plan_Shelf)*Avg_Dmd*Std_Cost*AC$3,0)+Avg_Dmd*365/AC$3/2*Std_Cost*Inv_Cost+AC$3*Setup</f>
        <v>27569.524054677502</v>
      </c>
      <c r="AD49" s="12">
        <f>(Sell_Price-Std_Cost)*(1-$D49)*Lost_Sale_Fact*Avg_Dmd*365+NORMSINV($D49)*SQRT(Dmd_StdDev^2*Leadtime+LT_StdDev^2*Avg_Dmd^2)*Std_Cost*Inv_Cost+IF(365/AD$3+Safety_Stock/Avg_Dmd&gt;Plan_Shelf,(365/AD$3+Safety_Stock/Avg_Dmd-Plan_Shelf)*Avg_Dmd*Std_Cost*AD$3,0)+Avg_Dmd*365/AD$3/2*Std_Cost*Inv_Cost+AD$3*Setup</f>
        <v>27405.062516215963</v>
      </c>
      <c r="AE49" s="12">
        <f>(Sell_Price-Std_Cost)*(1-$D49)*Lost_Sale_Fact*Avg_Dmd*365+NORMSINV($D49)*SQRT(Dmd_StdDev^2*Leadtime+LT_StdDev^2*Avg_Dmd^2)*Std_Cost*Inv_Cost+IF(365/AE$3+Safety_Stock/Avg_Dmd&gt;Plan_Shelf,(365/AE$3+Safety_Stock/Avg_Dmd-Plan_Shelf)*Avg_Dmd*Std_Cost*AE$3,0)+Avg_Dmd*365/AE$3/2*Std_Cost*Inv_Cost+AE$3*Setup</f>
        <v>27263.894425047874</v>
      </c>
      <c r="AF49" s="12">
        <f>(Sell_Price-Std_Cost)*(1-$D49)*Lost_Sale_Fact*Avg_Dmd*365+NORMSINV($D49)*SQRT(Dmd_StdDev^2*Leadtime+LT_StdDev^2*Avg_Dmd^2)*Std_Cost*Inv_Cost+IF(365/AF$3+Safety_Stock/Avg_Dmd&gt;Plan_Shelf,(365/AF$3+Safety_Stock/Avg_Dmd-Plan_Shelf)*Avg_Dmd*Std_Cost*AF$3,0)+Avg_Dmd*365/AF$3/2*Std_Cost*Inv_Cost+AF$3*Setup</f>
        <v>27143.524054677502</v>
      </c>
      <c r="AG49" s="12">
        <f>(Sell_Price-Std_Cost)*(1-$D49)*Lost_Sale_Fact*Avg_Dmd*365+NORMSINV($D49)*SQRT(Dmd_StdDev^2*Leadtime+LT_StdDev^2*Avg_Dmd^2)*Std_Cost*Inv_Cost+IF(365/AG$3+Safety_Stock/Avg_Dmd&gt;Plan_Shelf,(365/AG$3+Safety_Stock/Avg_Dmd-Plan_Shelf)*Avg_Dmd*Std_Cost*AG$3,0)+Avg_Dmd*365/AG$3/2*Std_Cost*Inv_Cost+AG$3*Setup</f>
        <v>27041.799916746466</v>
      </c>
      <c r="AH49" s="12">
        <f>(Sell_Price-Std_Cost)*(1-$D49)*Lost_Sale_Fact*Avg_Dmd*365+NORMSINV($D49)*SQRT(Dmd_StdDev^2*Leadtime+LT_StdDev^2*Avg_Dmd^2)*Std_Cost*Inv_Cost+IF(365/AH$3+Safety_Stock/Avg_Dmd&gt;Plan_Shelf,(365/AH$3+Safety_Stock/Avg_Dmd-Plan_Shelf)*Avg_Dmd*Std_Cost*AH$3,0)+Avg_Dmd*365/AH$3/2*Std_Cost*Inv_Cost+AH$3*Setup</f>
        <v>26956.857388010834</v>
      </c>
      <c r="AI49" s="12">
        <f>(Sell_Price-Std_Cost)*(1-$D49)*Lost_Sale_Fact*Avg_Dmd*365+NORMSINV($D49)*SQRT(Dmd_StdDev^2*Leadtime+LT_StdDev^2*Avg_Dmd^2)*Std_Cost*Inv_Cost+IF(365/AI$3+Safety_Stock/Avg_Dmd&gt;Plan_Shelf,(365/AI$3+Safety_Stock/Avg_Dmd-Plan_Shelf)*Avg_Dmd*Std_Cost*AI$3,0)+Avg_Dmd*365/AI$3/2*Std_Cost*Inv_Cost+AI$3*Setup</f>
        <v>26887.072441774275</v>
      </c>
      <c r="AJ49" s="12">
        <f>(Sell_Price-Std_Cost)*(1-$D49)*Lost_Sale_Fact*Avg_Dmd*365+NORMSINV($D49)*SQRT(Dmd_StdDev^2*Leadtime+LT_StdDev^2*Avg_Dmd^2)*Std_Cost*Inv_Cost+IF(365/AJ$3+Safety_Stock/Avg_Dmd&gt;Plan_Shelf,(365/AJ$3+Safety_Stock/Avg_Dmd-Plan_Shelf)*Avg_Dmd*Std_Cost*AJ$3,0)+Avg_Dmd*365/AJ$3/2*Std_Cost*Inv_Cost+AJ$3*Setup</f>
        <v>26831.024054677502</v>
      </c>
      <c r="AK49" s="12">
        <f>(Sell_Price-Std_Cost)*(1-$D49)*Lost_Sale_Fact*Avg_Dmd*365+NORMSINV($D49)*SQRT(Dmd_StdDev^2*Leadtime+LT_StdDev^2*Avg_Dmd^2)*Std_Cost*Inv_Cost+IF(365/AK$3+Safety_Stock/Avg_Dmd&gt;Plan_Shelf,(365/AK$3+Safety_Stock/Avg_Dmd-Plan_Shelf)*Avg_Dmd*Std_Cost*AK$3,0)+Avg_Dmd*365/AK$3/2*Std_Cost*Inv_Cost+AK$3*Setup</f>
        <v>26787.463448616894</v>
      </c>
      <c r="AL49" s="12">
        <f>(Sell_Price-Std_Cost)*(1-$D49)*Lost_Sale_Fact*Avg_Dmd*365+NORMSINV($D49)*SQRT(Dmd_StdDev^2*Leadtime+LT_StdDev^2*Avg_Dmd^2)*Std_Cost*Inv_Cost+IF(365/AL$3+Safety_Stock/Avg_Dmd&gt;Plan_Shelf,(365/AL$3+Safety_Stock/Avg_Dmd-Plan_Shelf)*Avg_Dmd*Std_Cost*AL$3,0)+Avg_Dmd*365/AL$3/2*Std_Cost*Inv_Cost+AL$3*Setup</f>
        <v>26755.288760559855</v>
      </c>
      <c r="AM49" s="12">
        <f>(Sell_Price-Std_Cost)*(1-$D49)*Lost_Sale_Fact*Avg_Dmd*365+NORMSINV($D49)*SQRT(Dmd_StdDev^2*Leadtime+LT_StdDev^2*Avg_Dmd^2)*Std_Cost*Inv_Cost+IF(365/AM$3+Safety_Stock/Avg_Dmd&gt;Plan_Shelf,(365/AM$3+Safety_Stock/Avg_Dmd-Plan_Shelf)*Avg_Dmd*Std_Cost*AM$3,0)+Avg_Dmd*365/AM$3/2*Std_Cost*Inv_Cost+AM$3*Setup</f>
        <v>26733.524054677502</v>
      </c>
      <c r="AN49" s="12">
        <f>(Sell_Price-Std_Cost)*(1-$D49)*Lost_Sale_Fact*Avg_Dmd*365+NORMSINV($D49)*SQRT(Dmd_StdDev^2*Leadtime+LT_StdDev^2*Avg_Dmd^2)*Std_Cost*Inv_Cost+IF(365/AN$3+Safety_Stock/Avg_Dmd&gt;Plan_Shelf,(365/AN$3+Safety_Stock/Avg_Dmd-Plan_Shelf)*Avg_Dmd*Std_Cost*AN$3,0)+Avg_Dmd*365/AN$3/2*Std_Cost*Inv_Cost+AN$3*Setup</f>
        <v>26721.30183245528</v>
      </c>
      <c r="AO49" s="12">
        <f>(Sell_Price-Std_Cost)*(1-$D49)*Lost_Sale_Fact*Avg_Dmd*365+NORMSINV($D49)*SQRT(Dmd_StdDev^2*Leadtime+LT_StdDev^2*Avg_Dmd^2)*Std_Cost*Inv_Cost+IF(365/AO$3+Safety_Stock/Avg_Dmd&gt;Plan_Shelf,(365/AO$3+Safety_Stock/Avg_Dmd-Plan_Shelf)*Avg_Dmd*Std_Cost*AO$3,0)+Avg_Dmd*365/AO$3/2*Std_Cost*Inv_Cost+AO$3*Setup</f>
        <v>26717.848379001825</v>
      </c>
      <c r="AP49" s="12">
        <f>(Sell_Price-Std_Cost)*(1-$D49)*Lost_Sale_Fact*Avg_Dmd*365+NORMSINV($D49)*SQRT(Dmd_StdDev^2*Leadtime+LT_StdDev^2*Avg_Dmd^2)*Std_Cost*Inv_Cost+IF(365/AP$3+Safety_Stock/Avg_Dmd&gt;Plan_Shelf,(365/AP$3+Safety_Stock/Avg_Dmd-Plan_Shelf)*Avg_Dmd*Std_Cost*AP$3,0)+Avg_Dmd*365/AP$3/2*Std_Cost*Inv_Cost+AP$3*Setup</f>
        <v>26722.471423098556</v>
      </c>
      <c r="AQ49" s="12">
        <f>(Sell_Price-Std_Cost)*(1-$D49)*Lost_Sale_Fact*Avg_Dmd*365+NORMSINV($D49)*SQRT(Dmd_StdDev^2*Leadtime+LT_StdDev^2*Avg_Dmd^2)*Std_Cost*Inv_Cost+IF(365/AQ$3+Safety_Stock/Avg_Dmd&gt;Plan_Shelf,(365/AQ$3+Safety_Stock/Avg_Dmd-Plan_Shelf)*Avg_Dmd*Std_Cost*AQ$3,0)+Avg_Dmd*365/AQ$3/2*Std_Cost*Inv_Cost+AQ$3*Setup</f>
        <v>26734.549695703143</v>
      </c>
      <c r="AR49" s="12">
        <f>(Sell_Price-Std_Cost)*(1-$D49)*Lost_Sale_Fact*Avg_Dmd*365+NORMSINV($D49)*SQRT(Dmd_StdDev^2*Leadtime+LT_StdDev^2*Avg_Dmd^2)*Std_Cost*Inv_Cost+IF(365/AR$3+Safety_Stock/Avg_Dmd&gt;Plan_Shelf,(365/AR$3+Safety_Stock/Avg_Dmd-Plan_Shelf)*Avg_Dmd*Std_Cost*AR$3,0)+Avg_Dmd*365/AR$3/2*Std_Cost*Inv_Cost+AR$3*Setup</f>
        <v>26753.524054677502</v>
      </c>
      <c r="AS49" s="12">
        <f>(Sell_Price-Std_Cost)*(1-$D49)*Lost_Sale_Fact*Avg_Dmd*365+NORMSINV($D49)*SQRT(Dmd_StdDev^2*Leadtime+LT_StdDev^2*Avg_Dmd^2)*Std_Cost*Inv_Cost+IF(365/AS$3+Safety_Stock/Avg_Dmd&gt;Plan_Shelf,(365/AS$3+Safety_Stock/Avg_Dmd-Plan_Shelf)*Avg_Dmd*Std_Cost*AS$3,0)+Avg_Dmd*365/AS$3/2*Std_Cost*Inv_Cost+AS$3*Setup</f>
        <v>26778.889908336037</v>
      </c>
      <c r="AT49" s="12">
        <f>(Sell_Price-Std_Cost)*(1-$D49)*Lost_Sale_Fact*Avg_Dmd*365+NORMSINV($D49)*SQRT(Dmd_StdDev^2*Leadtime+LT_StdDev^2*Avg_Dmd^2)*Std_Cost*Inv_Cost+IF(365/AT$3+Safety_Stock/Avg_Dmd&gt;Plan_Shelf,(365/AT$3+Safety_Stock/Avg_Dmd-Plan_Shelf)*Avg_Dmd*Std_Cost*AT$3,0)+Avg_Dmd*365/AT$3/2*Std_Cost*Inv_Cost+AT$3*Setup</f>
        <v>26810.190721344166</v>
      </c>
      <c r="AU49" s="12">
        <f>(Sell_Price-Std_Cost)*(1-$D49)*Lost_Sale_Fact*Avg_Dmd*365+NORMSINV($D49)*SQRT(Dmd_StdDev^2*Leadtime+LT_StdDev^2*Avg_Dmd^2)*Std_Cost*Inv_Cost+IF(365/AU$3+Safety_Stock/Avg_Dmd&gt;Plan_Shelf,(365/AU$3+Safety_Stock/Avg_Dmd-Plan_Shelf)*Avg_Dmd*Std_Cost*AU$3,0)+Avg_Dmd*365/AU$3/2*Std_Cost*Inv_Cost+AU$3*Setup</f>
        <v>26847.012426770525</v>
      </c>
      <c r="AV49" s="12">
        <f>(Sell_Price-Std_Cost)*(1-$D49)*Lost_Sale_Fact*Avg_Dmd*365+NORMSINV($D49)*SQRT(Dmd_StdDev^2*Leadtime+LT_StdDev^2*Avg_Dmd^2)*Std_Cost*Inv_Cost+IF(365/AV$3+Safety_Stock/Avg_Dmd&gt;Plan_Shelf,(365/AV$3+Safety_Stock/Avg_Dmd-Plan_Shelf)*Avg_Dmd*Std_Cost*AV$3,0)+Avg_Dmd*365/AV$3/2*Std_Cost*Inv_Cost+AV$3*Setup</f>
        <v>26888.978600132046</v>
      </c>
      <c r="AW49" s="12">
        <f>(Sell_Price-Std_Cost)*(1-$D49)*Lost_Sale_Fact*Avg_Dmd*365+NORMSINV($D49)*SQRT(Dmd_StdDev^2*Leadtime+LT_StdDev^2*Avg_Dmd^2)*Std_Cost*Inv_Cost+IF(365/AW$3+Safety_Stock/Avg_Dmd&gt;Plan_Shelf,(365/AW$3+Safety_Stock/Avg_Dmd-Plan_Shelf)*Avg_Dmd*Std_Cost*AW$3,0)+Avg_Dmd*365/AW$3/2*Std_Cost*Inv_Cost+AW$3*Setup</f>
        <v>26935.746276899725</v>
      </c>
      <c r="AX49" s="12">
        <f>(Sell_Price-Std_Cost)*(1-$D49)*Lost_Sale_Fact*Avg_Dmd*365+NORMSINV($D49)*SQRT(Dmd_StdDev^2*Leadtime+LT_StdDev^2*Avg_Dmd^2)*Std_Cost*Inv_Cost+IF(365/AX$3+Safety_Stock/Avg_Dmd&gt;Plan_Shelf,(365/AX$3+Safety_Stock/Avg_Dmd-Plan_Shelf)*Avg_Dmd*Std_Cost*AX$3,0)+Avg_Dmd*365/AX$3/2*Std_Cost*Inv_Cost+AX$3*Setup</f>
        <v>26987.002315547066</v>
      </c>
      <c r="AY49" s="12">
        <f>(Sell_Price-Std_Cost)*(1-$D49)*Lost_Sale_Fact*Avg_Dmd*365+NORMSINV($D49)*SQRT(Dmd_StdDev^2*Leadtime+LT_StdDev^2*Avg_Dmd^2)*Std_Cost*Inv_Cost+IF(365/AY$3+Safety_Stock/Avg_Dmd&gt;Plan_Shelf,(365/AY$3+Safety_Stock/Avg_Dmd-Plan_Shelf)*Avg_Dmd*Std_Cost*AY$3,0)+Avg_Dmd*365/AY$3/2*Std_Cost*Inv_Cost+AY$3*Setup</f>
        <v>27042.460224890267</v>
      </c>
      <c r="AZ49" s="12">
        <f>(Sell_Price-Std_Cost)*(1-$D49)*Lost_Sale_Fact*Avg_Dmd*365+NORMSINV($D49)*SQRT(Dmd_StdDev^2*Leadtime+LT_StdDev^2*Avg_Dmd^2)*Std_Cost*Inv_Cost+IF(365/AZ$3+Safety_Stock/Avg_Dmd&gt;Plan_Shelf,(365/AZ$3+Safety_Stock/Avg_Dmd-Plan_Shelf)*Avg_Dmd*Std_Cost*AZ$3,0)+Avg_Dmd*365/AZ$3/2*Std_Cost*Inv_Cost+AZ$3*Setup</f>
        <v>27101.857388010834</v>
      </c>
      <c r="BA49" s="12">
        <f>(Sell_Price-Std_Cost)*(1-$D49)*Lost_Sale_Fact*Avg_Dmd*365+NORMSINV($D49)*SQRT(Dmd_StdDev^2*Leadtime+LT_StdDev^2*Avg_Dmd^2)*Std_Cost*Inv_Cost+IF(365/BA$3+Safety_Stock/Avg_Dmd&gt;Plan_Shelf,(365/BA$3+Safety_Stock/Avg_Dmd-Plan_Shelf)*Avg_Dmd*Std_Cost*BA$3,0)+Avg_Dmd*365/BA$3/2*Std_Cost*Inv_Cost+BA$3*Setup</f>
        <v>27164.952626106075</v>
      </c>
      <c r="BB49" s="12">
        <f>(Sell_Price-Std_Cost)*(1-$D49)*Lost_Sale_Fact*Avg_Dmd*365+NORMSINV($D49)*SQRT(Dmd_StdDev^2*Leadtime+LT_StdDev^2*Avg_Dmd^2)*Std_Cost*Inv_Cost+IF(365/BB$3+Safety_Stock/Avg_Dmd&gt;Plan_Shelf,(365/BB$3+Safety_Stock/Avg_Dmd-Plan_Shelf)*Avg_Dmd*Std_Cost*BB$3,0)+Avg_Dmd*365/BB$3/2*Std_Cost*Inv_Cost+BB$3*Setup</f>
        <v>27231.524054677502</v>
      </c>
      <c r="BC49" s="12">
        <f>(Sell_Price-Std_Cost)*(1-$D49)*Lost_Sale_Fact*Avg_Dmd*365+NORMSINV($D49)*SQRT(Dmd_StdDev^2*Leadtime+LT_StdDev^2*Avg_Dmd^2)*Std_Cost*Inv_Cost+IF(365/BC$3+Safety_Stock/Avg_Dmd&gt;Plan_Shelf,(365/BC$3+Safety_Stock/Avg_Dmd-Plan_Shelf)*Avg_Dmd*Std_Cost*BC$3,0)+Avg_Dmd*365/BC$3/2*Std_Cost*Inv_Cost+BC$3*Setup</f>
        <v>27301.367191932404</v>
      </c>
      <c r="BD49" s="12">
        <f>(Sell_Price-Std_Cost)*(1-$D49)*Lost_Sale_Fact*Avg_Dmd*365+NORMSINV($D49)*SQRT(Dmd_StdDev^2*Leadtime+LT_StdDev^2*Avg_Dmd^2)*Std_Cost*Inv_Cost+IF(365/BD$3+Safety_Stock/Avg_Dmd&gt;Plan_Shelf,(365/BD$3+Safety_Stock/Avg_Dmd-Plan_Shelf)*Avg_Dmd*Std_Cost*BD$3,0)+Avg_Dmd*365/BD$3/2*Std_Cost*Inv_Cost+BD$3*Setup</f>
        <v>27374.293285446733</v>
      </c>
      <c r="BE49" s="12">
        <f>(Sell_Price-Std_Cost)*(1-$D49)*Lost_Sale_Fact*Avg_Dmd*365+NORMSINV($D49)*SQRT(Dmd_StdDev^2*Leadtime+LT_StdDev^2*Avg_Dmd^2)*Std_Cost*Inv_Cost+IF(365/BE$3+Safety_Stock/Avg_Dmd&gt;Plan_Shelf,(365/BE$3+Safety_Stock/Avg_Dmd-Plan_Shelf)*Avg_Dmd*Std_Cost*BE$3,0)+Avg_Dmd*365/BE$3/2*Std_Cost*Inv_Cost+BE$3*Setup</f>
        <v>27450.127828262408</v>
      </c>
      <c r="BF49" s="12">
        <f>(Sell_Price-Std_Cost)*(1-$D49)*Lost_Sale_Fact*Avg_Dmd*365+NORMSINV($D49)*SQRT(Dmd_StdDev^2*Leadtime+LT_StdDev^2*Avg_Dmd^2)*Std_Cost*Inv_Cost+IF(365/BF$3+Safety_Stock/Avg_Dmd&gt;Plan_Shelf,(365/BF$3+Safety_Stock/Avg_Dmd-Plan_Shelf)*Avg_Dmd*Std_Cost*BF$3,0)+Avg_Dmd*365/BF$3/2*Std_Cost*Inv_Cost+BF$3*Setup</f>
        <v>27528.709239862688</v>
      </c>
      <c r="BG49" s="12">
        <f>(Sell_Price-Std_Cost)*(1-$D49)*Lost_Sale_Fact*Avg_Dmd*365+NORMSINV($D49)*SQRT(Dmd_StdDev^2*Leadtime+LT_StdDev^2*Avg_Dmd^2)*Std_Cost*Inv_Cost+IF(365/BG$3+Safety_Stock/Avg_Dmd&gt;Plan_Shelf,(365/BG$3+Safety_Stock/Avg_Dmd-Plan_Shelf)*Avg_Dmd*Std_Cost*BG$3,0)+Avg_Dmd*365/BG$3/2*Std_Cost*Inv_Cost+BG$3*Setup</f>
        <v>27609.887691041138</v>
      </c>
      <c r="BH49" s="12">
        <f>(Sell_Price-Std_Cost)*(1-$D49)*Lost_Sale_Fact*Avg_Dmd*365+NORMSINV($D49)*SQRT(Dmd_StdDev^2*Leadtime+LT_StdDev^2*Avg_Dmd^2)*Std_Cost*Inv_Cost+IF(365/BH$3+Safety_Stock/Avg_Dmd&gt;Plan_Shelf,(365/BH$3+Safety_Stock/Avg_Dmd-Plan_Shelf)*Avg_Dmd*Std_Cost*BH$3,0)+Avg_Dmd*365/BH$3/2*Std_Cost*Inv_Cost+BH$3*Setup</f>
        <v>27693.524054677502</v>
      </c>
      <c r="BI49" s="12">
        <f>(Sell_Price-Std_Cost)*(1-$D49)*Lost_Sale_Fact*Avg_Dmd*365+NORMSINV($D49)*SQRT(Dmd_StdDev^2*Leadtime+LT_StdDev^2*Avg_Dmd^2)*Std_Cost*Inv_Cost+IF(365/BI$3+Safety_Stock/Avg_Dmd&gt;Plan_Shelf,(365/BI$3+Safety_Stock/Avg_Dmd-Plan_Shelf)*Avg_Dmd*Std_Cost*BI$3,0)+Avg_Dmd*365/BI$3/2*Std_Cost*Inv_Cost+BI$3*Setup</f>
        <v>27779.488966958204</v>
      </c>
      <c r="BJ49" s="12">
        <f>(Sell_Price-Std_Cost)*(1-$D49)*Lost_Sale_Fact*Avg_Dmd*365+NORMSINV($D49)*SQRT(Dmd_StdDev^2*Leadtime+LT_StdDev^2*Avg_Dmd^2)*Std_Cost*Inv_Cost+IF(365/BJ$3+Safety_Stock/Avg_Dmd&gt;Plan_Shelf,(365/BJ$3+Safety_Stock/Avg_Dmd-Plan_Shelf)*Avg_Dmd*Std_Cost*BJ$3,0)+Avg_Dmd*365/BJ$3/2*Std_Cost*Inv_Cost+BJ$3*Setup</f>
        <v>27867.661985711984</v>
      </c>
      <c r="BK49" s="12">
        <f>(Sell_Price-Std_Cost)*(1-$D49)*Lost_Sale_Fact*Avg_Dmd*365+NORMSINV($D49)*SQRT(Dmd_StdDev^2*Leadtime+LT_StdDev^2*Avg_Dmd^2)*Std_Cost*Inv_Cost+IF(365/BK$3+Safety_Stock/Avg_Dmd&gt;Plan_Shelf,(365/BK$3+Safety_Stock/Avg_Dmd-Plan_Shelf)*Avg_Dmd*Std_Cost*BK$3,0)+Avg_Dmd*365/BK$3/2*Std_Cost*Inv_Cost+BK$3*Setup</f>
        <v>27957.93083433852</v>
      </c>
      <c r="BL49" s="12">
        <f>(Sell_Price-Std_Cost)*(1-$D49)*Lost_Sale_Fact*Avg_Dmd*365+NORMSINV($D49)*SQRT(Dmd_StdDev^2*Leadtime+LT_StdDev^2*Avg_Dmd^2)*Std_Cost*Inv_Cost+IF(365/BL$3+Safety_Stock/Avg_Dmd&gt;Plan_Shelf,(365/BL$3+Safety_Stock/Avg_Dmd-Plan_Shelf)*Avg_Dmd*Std_Cost*BL$3,0)+Avg_Dmd*365/BL$3/2*Std_Cost*Inv_Cost+BL$3*Setup</f>
        <v>28050.19072134417</v>
      </c>
      <c r="BM49" s="12">
        <f>(Sell_Price-Std_Cost)*(1-$D49)*Lost_Sale_Fact*Avg_Dmd*365+NORMSINV($D49)*SQRT(Dmd_StdDev^2*Leadtime+LT_StdDev^2*Avg_Dmd^2)*Std_Cost*Inv_Cost+IF(365/BM$3+Safety_Stock/Avg_Dmd&gt;Plan_Shelf,(365/BM$3+Safety_Stock/Avg_Dmd-Plan_Shelf)*Avg_Dmd*Std_Cost*BM$3,0)+Avg_Dmd*365/BM$3/2*Std_Cost*Inv_Cost+BM$3*Setup</f>
        <v>28144.343726808649</v>
      </c>
      <c r="BN49" s="12">
        <f>(Sell_Price-Std_Cost)*(1-$D49)*Lost_Sale_Fact*Avg_Dmd*365+NORMSINV($D49)*SQRT(Dmd_StdDev^2*Leadtime+LT_StdDev^2*Avg_Dmd^2)*Std_Cost*Inv_Cost+IF(365/BN$3+Safety_Stock/Avg_Dmd&gt;Plan_Shelf,(365/BN$3+Safety_Stock/Avg_Dmd-Plan_Shelf)*Avg_Dmd*Std_Cost*BN$3,0)+Avg_Dmd*365/BN$3/2*Std_Cost*Inv_Cost+BN$3*Setup</f>
        <v>28240.298248225889</v>
      </c>
      <c r="BO49" s="12">
        <f>(Sell_Price-Std_Cost)*(1-$D49)*Lost_Sale_Fact*Avg_Dmd*365+NORMSINV($D49)*SQRT(Dmd_StdDev^2*Leadtime+LT_StdDev^2*Avg_Dmd^2)*Std_Cost*Inv_Cost+IF(365/BO$3+Safety_Stock/Avg_Dmd&gt;Plan_Shelf,(365/BO$3+Safety_Stock/Avg_Dmd-Plan_Shelf)*Avg_Dmd*Std_Cost*BO$3,0)+Avg_Dmd*365/BO$3/2*Std_Cost*Inv_Cost+BO$3*Setup</f>
        <v>28337.968499121947</v>
      </c>
      <c r="BP49" s="12">
        <f>(Sell_Price-Std_Cost)*(1-$D49)*Lost_Sale_Fact*Avg_Dmd*365+NORMSINV($D49)*SQRT(Dmd_StdDev^2*Leadtime+LT_StdDev^2*Avg_Dmd^2)*Std_Cost*Inv_Cost+IF(365/BP$3+Safety_Stock/Avg_Dmd&gt;Plan_Shelf,(365/BP$3+Safety_Stock/Avg_Dmd-Plan_Shelf)*Avg_Dmd*Std_Cost*BP$3,0)+Avg_Dmd*365/BP$3/2*Std_Cost*Inv_Cost+BP$3*Setup</f>
        <v>28437.274054677502</v>
      </c>
      <c r="BQ49" s="12">
        <f>(Sell_Price-Std_Cost)*(1-$D49)*Lost_Sale_Fact*Avg_Dmd*365+NORMSINV($D49)*SQRT(Dmd_StdDev^2*Leadtime+LT_StdDev^2*Avg_Dmd^2)*Std_Cost*Inv_Cost+IF(365/BQ$3+Safety_Stock/Avg_Dmd&gt;Plan_Shelf,(365/BQ$3+Safety_Stock/Avg_Dmd-Plan_Shelf)*Avg_Dmd*Std_Cost*BQ$3,0)+Avg_Dmd*365/BQ$3/2*Std_Cost*Inv_Cost+BQ$3*Setup</f>
        <v>28538.139439292885</v>
      </c>
      <c r="BR49" s="12">
        <f>(Sell_Price-Std_Cost)*(1-$D49)*Lost_Sale_Fact*Avg_Dmd*365+NORMSINV($D49)*SQRT(Dmd_StdDev^2*Leadtime+LT_StdDev^2*Avg_Dmd^2)*Std_Cost*Inv_Cost+IF(365/BR$3+Safety_Stock/Avg_Dmd&gt;Plan_Shelf,(365/BR$3+Safety_Stock/Avg_Dmd-Plan_Shelf)*Avg_Dmd*Std_Cost*BR$3,0)+Avg_Dmd*365/BR$3/2*Std_Cost*Inv_Cost+BR$3*Setup</f>
        <v>28640.493751647198</v>
      </c>
      <c r="BS49" s="12">
        <f>(Sell_Price-Std_Cost)*(1-$D49)*Lost_Sale_Fact*Avg_Dmd*365+NORMSINV($D49)*SQRT(Dmd_StdDev^2*Leadtime+LT_StdDev^2*Avg_Dmd^2)*Std_Cost*Inv_Cost+IF(365/BS$3+Safety_Stock/Avg_Dmd&gt;Plan_Shelf,(365/BS$3+Safety_Stock/Avg_Dmd-Plan_Shelf)*Avg_Dmd*Std_Cost*BS$3,0)+Avg_Dmd*365/BS$3/2*Std_Cost*Inv_Cost+BS$3*Setup</f>
        <v>28744.270323334218</v>
      </c>
      <c r="BT49" s="12">
        <f>(Sell_Price-Std_Cost)*(1-$D49)*Lost_Sale_Fact*Avg_Dmd*365+NORMSINV($D49)*SQRT(Dmd_StdDev^2*Leadtime+LT_StdDev^2*Avg_Dmd^2)*Std_Cost*Inv_Cost+IF(365/BT$3+Safety_Stock/Avg_Dmd&gt;Plan_Shelf,(365/BT$3+Safety_Stock/Avg_Dmd-Plan_Shelf)*Avg_Dmd*Std_Cost*BT$3,0)+Avg_Dmd*365/BT$3/2*Std_Cost*Inv_Cost+BT$3*Setup</f>
        <v>28849.406407618677</v>
      </c>
      <c r="BU49" s="12">
        <f>(Sell_Price-Std_Cost)*(1-$D49)*Lost_Sale_Fact*Avg_Dmd*365+NORMSINV($D49)*SQRT(Dmd_StdDev^2*Leadtime+LT_StdDev^2*Avg_Dmd^2)*Std_Cost*Inv_Cost+IF(365/BU$3+Safety_Stock/Avg_Dmd&gt;Plan_Shelf,(365/BU$3+Safety_Stock/Avg_Dmd-Plan_Shelf)*Avg_Dmd*Std_Cost*BU$3,0)+Avg_Dmd*365/BU$3/2*Std_Cost*Inv_Cost+BU$3*Setup</f>
        <v>28955.84289525721</v>
      </c>
      <c r="BV49" s="12">
        <f>(Sell_Price-Std_Cost)*(1-$D49)*Lost_Sale_Fact*Avg_Dmd*365+NORMSINV($D49)*SQRT(Dmd_StdDev^2*Leadtime+LT_StdDev^2*Avg_Dmd^2)*Std_Cost*Inv_Cost+IF(365/BV$3+Safety_Stock/Avg_Dmd&gt;Plan_Shelf,(365/BV$3+Safety_Stock/Avg_Dmd-Plan_Shelf)*Avg_Dmd*Std_Cost*BV$3,0)+Avg_Dmd*365/BV$3/2*Std_Cost*Inv_Cost+BV$3*Setup</f>
        <v>29063.524054677502</v>
      </c>
      <c r="BW49" s="12">
        <f>(Sell_Price-Std_Cost)*(1-$D49)*Lost_Sale_Fact*Avg_Dmd*365+NORMSINV($D49)*SQRT(Dmd_StdDev^2*Leadtime+LT_StdDev^2*Avg_Dmd^2)*Std_Cost*Inv_Cost+IF(365/BW$3+Safety_Stock/Avg_Dmd&gt;Plan_Shelf,(365/BW$3+Safety_Stock/Avg_Dmd-Plan_Shelf)*Avg_Dmd*Std_Cost*BW$3,0)+Avg_Dmd*365/BW$3/2*Std_Cost*Inv_Cost+BW$3*Setup</f>
        <v>29172.397294114122</v>
      </c>
      <c r="BX49" s="12">
        <f>(Sell_Price-Std_Cost)*(1-$D49)*Lost_Sale_Fact*Avg_Dmd*365+NORMSINV($D49)*SQRT(Dmd_StdDev^2*Leadtime+LT_StdDev^2*Avg_Dmd^2)*Std_Cost*Inv_Cost+IF(365/BX$3+Safety_Stock/Avg_Dmd&gt;Plan_Shelf,(365/BX$3+Safety_Stock/Avg_Dmd-Plan_Shelf)*Avg_Dmd*Std_Cost*BX$3,0)+Avg_Dmd*365/BX$3/2*Std_Cost*Inv_Cost+BX$3*Setup</f>
        <v>29282.412943566393</v>
      </c>
      <c r="BY49" s="12">
        <f>(Sell_Price-Std_Cost)*(1-$D49)*Lost_Sale_Fact*Avg_Dmd*365+NORMSINV($D49)*SQRT(Dmd_StdDev^2*Leadtime+LT_StdDev^2*Avg_Dmd^2)*Std_Cost*Inv_Cost+IF(365/BY$3+Safety_Stock/Avg_Dmd&gt;Plan_Shelf,(365/BY$3+Safety_Stock/Avg_Dmd-Plan_Shelf)*Avg_Dmd*Std_Cost*BY$3,0)+Avg_Dmd*365/BY$3/2*Std_Cost*Inv_Cost+BY$3*Setup</f>
        <v>29393.524054677502</v>
      </c>
      <c r="BZ49" s="12">
        <f>(Sell_Price-Std_Cost)*(1-$D49)*Lost_Sale_Fact*Avg_Dmd*365+NORMSINV($D49)*SQRT(Dmd_StdDev^2*Leadtime+LT_StdDev^2*Avg_Dmd^2)*Std_Cost*Inv_Cost+IF(365/BZ$3+Safety_Stock/Avg_Dmd&gt;Plan_Shelf,(365/BZ$3+Safety_Stock/Avg_Dmd-Plan_Shelf)*Avg_Dmd*Std_Cost*BZ$3,0)+Avg_Dmd*365/BZ$3/2*Std_Cost*Inv_Cost+BZ$3*Setup</f>
        <v>29505.686216839666</v>
      </c>
      <c r="CA49" s="12">
        <f>(Sell_Price-Std_Cost)*(1-$D49)*Lost_Sale_Fact*Avg_Dmd*365+NORMSINV($D49)*SQRT(Dmd_StdDev^2*Leadtime+LT_StdDev^2*Avg_Dmd^2)*Std_Cost*Inv_Cost+IF(365/CA$3+Safety_Stock/Avg_Dmd&gt;Plan_Shelf,(365/CA$3+Safety_Stock/Avg_Dmd-Plan_Shelf)*Avg_Dmd*Std_Cost*CA$3,0)+Avg_Dmd*365/CA$3/2*Std_Cost*Inv_Cost+CA$3*Setup</f>
        <v>29618.857388010834</v>
      </c>
      <c r="CB49" s="12">
        <f>(Sell_Price-Std_Cost)*(1-$D49)*Lost_Sale_Fact*Avg_Dmd*365+NORMSINV($D49)*SQRT(Dmd_StdDev^2*Leadtime+LT_StdDev^2*Avg_Dmd^2)*Std_Cost*Inv_Cost+IF(365/CB$3+Safety_Stock/Avg_Dmd&gt;Plan_Shelf,(365/CB$3+Safety_Stock/Avg_Dmd-Plan_Shelf)*Avg_Dmd*Std_Cost*CB$3,0)+Avg_Dmd*365/CB$3/2*Std_Cost*Inv_Cost+CB$3*Setup</f>
        <v>29732.997738888029</v>
      </c>
      <c r="CC49" s="12">
        <f>(Sell_Price-Std_Cost)*(1-$D49)*Lost_Sale_Fact*Avg_Dmd*365+NORMSINV($D49)*SQRT(Dmd_StdDev^2*Leadtime+LT_StdDev^2*Avg_Dmd^2)*Std_Cost*Inv_Cost+IF(365/CC$3+Safety_Stock/Avg_Dmd&gt;Plan_Shelf,(365/CC$3+Safety_Stock/Avg_Dmd-Plan_Shelf)*Avg_Dmd*Std_Cost*CC$3,0)+Avg_Dmd*365/CC$3/2*Std_Cost*Inv_Cost+CC$3*Setup</f>
        <v>29848.069509222958</v>
      </c>
      <c r="CD49" s="12">
        <f>(Sell_Price-Std_Cost)*(1-$D49)*Lost_Sale_Fact*Avg_Dmd*365+NORMSINV($D49)*SQRT(Dmd_StdDev^2*Leadtime+LT_StdDev^2*Avg_Dmd^2)*Std_Cost*Inv_Cost+IF(365/CD$3+Safety_Stock/Avg_Dmd&gt;Plan_Shelf,(365/CD$3+Safety_Stock/Avg_Dmd-Plan_Shelf)*Avg_Dmd*Std_Cost*CD$3,0)+Avg_Dmd*365/CD$3/2*Std_Cost*Inv_Cost+CD$3*Setup</f>
        <v>29964.036875190322</v>
      </c>
      <c r="CE49" s="12">
        <f>(Sell_Price-Std_Cost)*(1-$D49)*Lost_Sale_Fact*Avg_Dmd*365+NORMSINV($D49)*SQRT(Dmd_StdDev^2*Leadtime+LT_StdDev^2*Avg_Dmd^2)*Std_Cost*Inv_Cost+IF(365/CE$3+Safety_Stock/Avg_Dmd&gt;Plan_Shelf,(365/CE$3+Safety_Stock/Avg_Dmd-Plan_Shelf)*Avg_Dmd*Std_Cost*CE$3,0)+Avg_Dmd*365/CE$3/2*Std_Cost*Inv_Cost+CE$3*Setup</f>
        <v>30080.865826829402</v>
      </c>
      <c r="CF49" s="12">
        <f>(Sell_Price-Std_Cost)*(1-$D49)*Lost_Sale_Fact*Avg_Dmd*365+NORMSINV($D49)*SQRT(Dmd_StdDev^2*Leadtime+LT_StdDev^2*Avg_Dmd^2)*Std_Cost*Inv_Cost+IF(365/CF$3+Safety_Stock/Avg_Dmd&gt;Plan_Shelf,(365/CF$3+Safety_Stock/Avg_Dmd-Plan_Shelf)*Avg_Dmd*Std_Cost*CF$3,0)+Avg_Dmd*365/CF$3/2*Std_Cost*Inv_Cost+CF$3*Setup</f>
        <v>30198.524054677502</v>
      </c>
      <c r="CG49" s="12">
        <f>(Sell_Price-Std_Cost)*(1-$D49)*Lost_Sale_Fact*Avg_Dmd*365+NORMSINV($D49)*SQRT(Dmd_StdDev^2*Leadtime+LT_StdDev^2*Avg_Dmd^2)*Std_Cost*Inv_Cost+IF(365/CG$3+Safety_Stock/Avg_Dmd&gt;Plan_Shelf,(365/CG$3+Safety_Stock/Avg_Dmd-Plan_Shelf)*Avg_Dmd*Std_Cost*CG$3,0)+Avg_Dmd*365/CG$3/2*Std_Cost*Inv_Cost+CG$3*Setup</f>
        <v>30316.980844800957</v>
      </c>
      <c r="CH49" s="12">
        <f>(Sell_Price-Std_Cost)*(1-$D49)*Lost_Sale_Fact*Avg_Dmd*365+NORMSINV($D49)*SQRT(Dmd_StdDev^2*Leadtime+LT_StdDev^2*Avg_Dmd^2)*Std_Cost*Inv_Cost+IF(365/CH$3+Safety_Stock/Avg_Dmd&gt;Plan_Shelf,(365/CH$3+Safety_Stock/Avg_Dmd-Plan_Shelf)*Avg_Dmd*Std_Cost*CH$3,0)+Avg_Dmd*365/CH$3/2*Std_Cost*Inv_Cost+CH$3*Setup</f>
        <v>30436.20698150677</v>
      </c>
      <c r="CI49" s="12">
        <f>(Sell_Price-Std_Cost)*(1-$D49)*Lost_Sale_Fact*Avg_Dmd*365+NORMSINV($D49)*SQRT(Dmd_StdDev^2*Leadtime+LT_StdDev^2*Avg_Dmd^2)*Std_Cost*Inv_Cost+IF(365/CI$3+Safety_Stock/Avg_Dmd&gt;Plan_Shelf,(365/CI$3+Safety_Stock/Avg_Dmd-Plan_Shelf)*Avg_Dmd*Std_Cost*CI$3,0)+Avg_Dmd*365/CI$3/2*Std_Cost*Inv_Cost+CI$3*Setup</f>
        <v>30556.17465708714</v>
      </c>
      <c r="CJ49" s="12">
        <f>(Sell_Price-Std_Cost)*(1-$D49)*Lost_Sale_Fact*Avg_Dmd*365+NORMSINV($D49)*SQRT(Dmd_StdDev^2*Leadtime+LT_StdDev^2*Avg_Dmd^2)*Std_Cost*Inv_Cost+IF(365/CJ$3+Safety_Stock/Avg_Dmd&gt;Plan_Shelf,(365/CJ$3+Safety_Stock/Avg_Dmd-Plan_Shelf)*Avg_Dmd*Std_Cost*CJ$3,0)+Avg_Dmd*365/CJ$3/2*Std_Cost*Inv_Cost+CJ$3*Setup</f>
        <v>30676.857388010834</v>
      </c>
      <c r="CK49" s="12">
        <f>(Sell_Price-Std_Cost)*(1-$D49)*Lost_Sale_Fact*Avg_Dmd*365+NORMSINV($D49)*SQRT(Dmd_StdDev^2*Leadtime+LT_StdDev^2*Avg_Dmd^2)*Std_Cost*Inv_Cost+IF(365/CK$3+Safety_Stock/Avg_Dmd&gt;Plan_Shelf,(365/CK$3+Safety_Stock/Avg_Dmd-Plan_Shelf)*Avg_Dmd*Std_Cost*CK$3,0)+Avg_Dmd*365/CK$3/2*Std_Cost*Inv_Cost+CK$3*Setup</f>
        <v>30798.229937030443</v>
      </c>
      <c r="CL49" s="12">
        <f>(Sell_Price-Std_Cost)*(1-$D49)*Lost_Sale_Fact*Avg_Dmd*365+NORMSINV($D49)*SQRT(Dmd_StdDev^2*Leadtime+LT_StdDev^2*Avg_Dmd^2)*Std_Cost*Inv_Cost+IF(365/CL$3+Safety_Stock/Avg_Dmd&gt;Plan_Shelf,(365/CL$3+Safety_Stock/Avg_Dmd-Plan_Shelf)*Avg_Dmd*Std_Cost*CL$3,0)+Avg_Dmd*365/CL$3/2*Std_Cost*Inv_Cost+CL$3*Setup</f>
        <v>30920.268240724014</v>
      </c>
      <c r="CM49" s="12">
        <f>(Sell_Price-Std_Cost)*(1-$D49)*Lost_Sale_Fact*Avg_Dmd*365+NORMSINV($D49)*SQRT(Dmd_StdDev^2*Leadtime+LT_StdDev^2*Avg_Dmd^2)*Std_Cost*Inv_Cost+IF(365/CM$3+Safety_Stock/Avg_Dmd&gt;Plan_Shelf,(365/CM$3+Safety_Stock/Avg_Dmd-Plan_Shelf)*Avg_Dmd*Std_Cost*CM$3,0)+Avg_Dmd*365/CM$3/2*Std_Cost*Inv_Cost+CM$3*Setup</f>
        <v>31042.949342033826</v>
      </c>
      <c r="CN49" s="12">
        <f>(Sell_Price-Std_Cost)*(1-$D49)*Lost_Sale_Fact*Avg_Dmd*365+NORMSINV($D49)*SQRT(Dmd_StdDev^2*Leadtime+LT_StdDev^2*Avg_Dmd^2)*Std_Cost*Inv_Cost+IF(365/CN$3+Safety_Stock/Avg_Dmd&gt;Plan_Shelf,(365/CN$3+Safety_Stock/Avg_Dmd-Plan_Shelf)*Avg_Dmd*Std_Cost*CN$3,0)+Avg_Dmd*365/CN$3/2*Std_Cost*Inv_Cost+CN$3*Setup</f>
        <v>31166.251327404774</v>
      </c>
      <c r="CO49" s="12">
        <f>(Sell_Price-Std_Cost)*(1-$D49)*Lost_Sale_Fact*Avg_Dmd*365+NORMSINV($D49)*SQRT(Dmd_StdDev^2*Leadtime+LT_StdDev^2*Avg_Dmd^2)*Std_Cost*Inv_Cost+IF(365/CO$3+Safety_Stock/Avg_Dmd&gt;Plan_Shelf,(365/CO$3+Safety_Stock/Avg_Dmd-Plan_Shelf)*Avg_Dmd*Std_Cost*CO$3,0)+Avg_Dmd*365/CO$3/2*Std_Cost*Inv_Cost+CO$3*Setup</f>
        <v>31290.153268160648</v>
      </c>
      <c r="CP49" s="12">
        <f>(Sell_Price-Std_Cost)*(1-$D49)*Lost_Sale_Fact*Avg_Dmd*365+NORMSINV($D49)*SQRT(Dmd_StdDev^2*Leadtime+LT_StdDev^2*Avg_Dmd^2)*Std_Cost*Inv_Cost+IF(365/CP$3+Safety_Stock/Avg_Dmd&gt;Plan_Shelf,(365/CP$3+Safety_Stock/Avg_Dmd-Plan_Shelf)*Avg_Dmd*Std_Cost*CP$3,0)+Avg_Dmd*365/CP$3/2*Std_Cost*Inv_Cost+CP$3*Setup</f>
        <v>31414.635165788612</v>
      </c>
      <c r="CQ49" s="12">
        <f>(Sell_Price-Std_Cost)*(1-$D49)*Lost_Sale_Fact*Avg_Dmd*365+NORMSINV($D49)*SQRT(Dmd_StdDev^2*Leadtime+LT_StdDev^2*Avg_Dmd^2)*Std_Cost*Inv_Cost+IF(365/CQ$3+Safety_Stock/Avg_Dmd&gt;Plan_Shelf,(365/CQ$3+Safety_Stock/Avg_Dmd-Plan_Shelf)*Avg_Dmd*Std_Cost*CQ$3,0)+Avg_Dmd*365/CQ$3/2*Std_Cost*Inv_Cost+CQ$3*Setup</f>
        <v>31539.677900831346</v>
      </c>
      <c r="CR49" s="12">
        <f>(Sell_Price-Std_Cost)*(1-$D49)*Lost_Sale_Fact*Avg_Dmd*365+NORMSINV($D49)*SQRT(Dmd_StdDev^2*Leadtime+LT_StdDev^2*Avg_Dmd^2)*Std_Cost*Inv_Cost+IF(365/CR$3+Safety_Stock/Avg_Dmd&gt;Plan_Shelf,(365/CR$3+Safety_Stock/Avg_Dmd-Plan_Shelf)*Avg_Dmd*Std_Cost*CR$3,0)+Avg_Dmd*365/CR$3/2*Std_Cost*Inv_Cost+CR$3*Setup</f>
        <v>31665.263185112286</v>
      </c>
      <c r="CS49" s="12">
        <f>(Sell_Price-Std_Cost)*(1-$D49)*Lost_Sale_Fact*Avg_Dmd*365+NORMSINV($D49)*SQRT(Dmd_StdDev^2*Leadtime+LT_StdDev^2*Avg_Dmd^2)*Std_Cost*Inv_Cost+IF(365/CS$3+Safety_Stock/Avg_Dmd&gt;Plan_Shelf,(365/CS$3+Safety_Stock/Avg_Dmd-Plan_Shelf)*Avg_Dmd*Std_Cost*CS$3,0)+Avg_Dmd*365/CS$3/2*Std_Cost*Inv_Cost+CS$3*Setup</f>
        <v>31791.373517043095</v>
      </c>
      <c r="CT49" s="12">
        <f>(Sell_Price-Std_Cost)*(1-$D49)*Lost_Sale_Fact*Avg_Dmd*365+NORMSINV($D49)*SQRT(Dmd_StdDev^2*Leadtime+LT_StdDev^2*Avg_Dmd^2)*Std_Cost*Inv_Cost+IF(365/CT$3+Safety_Stock/Avg_Dmd&gt;Plan_Shelf,(365/CT$3+Safety_Stock/Avg_Dmd-Plan_Shelf)*Avg_Dmd*Std_Cost*CT$3,0)+Avg_Dmd*365/CT$3/2*Std_Cost*Inv_Cost+CT$3*Setup</f>
        <v>31917.992139783884</v>
      </c>
      <c r="CU49" s="12">
        <f>(Sell_Price-Std_Cost)*(1-$D49)*Lost_Sale_Fact*Avg_Dmd*365+NORMSINV($D49)*SQRT(Dmd_StdDev^2*Leadtime+LT_StdDev^2*Avg_Dmd^2)*Std_Cost*Inv_Cost+IF(365/CU$3+Safety_Stock/Avg_Dmd&gt;Plan_Shelf,(365/CU$3+Safety_Stock/Avg_Dmd-Plan_Shelf)*Avg_Dmd*Std_Cost*CU$3,0)+Avg_Dmd*365/CU$3/2*Std_Cost*Inv_Cost+CU$3*Setup</f>
        <v>32045.103002045922</v>
      </c>
      <c r="CV49" s="12">
        <f>(Sell_Price-Std_Cost)*(1-$D49)*Lost_Sale_Fact*Avg_Dmd*365+NORMSINV($D49)*SQRT(Dmd_StdDev^2*Leadtime+LT_StdDev^2*Avg_Dmd^2)*Std_Cost*Inv_Cost+IF(365/CV$3+Safety_Stock/Avg_Dmd&gt;Plan_Shelf,(365/CV$3+Safety_Stock/Avg_Dmd-Plan_Shelf)*Avg_Dmd*Std_Cost*CV$3,0)+Avg_Dmd*365/CV$3/2*Std_Cost*Inv_Cost+CV$3*Setup</f>
        <v>32172.69072134417</v>
      </c>
      <c r="CW49" s="12">
        <f>(Sell_Price-Std_Cost)*(1-$D49)*Lost_Sale_Fact*Avg_Dmd*365+NORMSINV($D49)*SQRT(Dmd_StdDev^2*Leadtime+LT_StdDev^2*Avg_Dmd^2)*Std_Cost*Inv_Cost+IF(365/CW$3+Safety_Stock/Avg_Dmd&gt;Plan_Shelf,(365/CW$3+Safety_Stock/Avg_Dmd-Plan_Shelf)*Avg_Dmd*Std_Cost*CW$3,0)+Avg_Dmd*365/CW$3/2*Std_Cost*Inv_Cost+CW$3*Setup</f>
        <v>32300.740549522863</v>
      </c>
      <c r="CX49" s="12">
        <f>(Sell_Price-Std_Cost)*(1-$D49)*Lost_Sale_Fact*Avg_Dmd*365+NORMSINV($D49)*SQRT(Dmd_StdDev^2*Leadtime+LT_StdDev^2*Avg_Dmd^2)*Std_Cost*Inv_Cost+IF(365/CX$3+Safety_Stock/Avg_Dmd&gt;Plan_Shelf,(365/CX$3+Safety_Stock/Avg_Dmd-Plan_Shelf)*Avg_Dmd*Std_Cost*CX$3,0)+Avg_Dmd*365/CX$3/2*Std_Cost*Inv_Cost+CX$3*Setup</f>
        <v>32429.238340391788</v>
      </c>
      <c r="CY49" s="12">
        <f>(Sell_Price-Std_Cost)*(1-$D49)*Lost_Sale_Fact*Avg_Dmd*365+NORMSINV($D49)*SQRT(Dmd_StdDev^2*Leadtime+LT_StdDev^2*Avg_Dmd^2)*Std_Cost*Inv_Cost+IF(365/CY$3+Safety_Stock/Avg_Dmd&gt;Plan_Shelf,(365/CY$3+Safety_Stock/Avg_Dmd-Plan_Shelf)*Avg_Dmd*Std_Cost*CY$3,0)+Avg_Dmd*365/CY$3/2*Std_Cost*Inv_Cost+CY$3*Setup</f>
        <v>32558.170519323969</v>
      </c>
      <c r="CZ49" s="12">
        <f>(Sell_Price-Std_Cost)*(1-$D49)*Lost_Sale_Fact*Avg_Dmd*365+NORMSINV($D49)*SQRT(Dmd_StdDev^2*Leadtime+LT_StdDev^2*Avg_Dmd^2)*Std_Cost*Inv_Cost+IF(365/CZ$3+Safety_Stock/Avg_Dmd&gt;Plan_Shelf,(365/CZ$3+Safety_Stock/Avg_Dmd-Plan_Shelf)*Avg_Dmd*Std_Cost*CZ$3,0)+Avg_Dmd*365/CZ$3/2*Std_Cost*Inv_Cost+CZ$3*Setup</f>
        <v>32687.524054677502</v>
      </c>
      <c r="DA49" s="28">
        <f t="shared" si="0"/>
        <v>26717.848379001825</v>
      </c>
      <c r="DB49" s="43">
        <f t="shared" si="1"/>
        <v>0.95399999999999996</v>
      </c>
    </row>
    <row r="50" spans="1:106" ht="14.1" customHeight="1" x14ac:dyDescent="0.25">
      <c r="A50" s="53"/>
      <c r="B50" s="51"/>
      <c r="C50" s="51"/>
      <c r="D50" s="9">
        <v>0.95299999999999996</v>
      </c>
      <c r="E50" s="12">
        <f>(Sell_Price-Std_Cost)*(1-$D50)*Lost_Sale_Fact*Avg_Dmd*365+NORMSINV($D50)*SQRT(Dmd_StdDev^2*Leadtime+LT_StdDev^2*Avg_Dmd^2)*Std_Cost*Inv_Cost+IF(365/E$3+Safety_Stock/Avg_Dmd&gt;Plan_Shelf,(365/E$3+Safety_Stock/Avg_Dmd-Plan_Shelf)*Avg_Dmd*Std_Cost*E$3,0)+Avg_Dmd*365/E$3/2*Std_Cost*Inv_Cost+E$3*Setup</f>
        <v>1327106.4575284892</v>
      </c>
      <c r="F50" s="12">
        <f>(Sell_Price-Std_Cost)*(1-$D50)*Lost_Sale_Fact*Avg_Dmd*365+NORMSINV($D50)*SQRT(Dmd_StdDev^2*Leadtime+LT_StdDev^2*Avg_Dmd^2)*Std_Cost*Inv_Cost+IF(365/F$3+Safety_Stock/Avg_Dmd&gt;Plan_Shelf,(365/F$3+Safety_Stock/Avg_Dmd-Plan_Shelf)*Avg_Dmd*Std_Cost*F$3,0)+Avg_Dmd*365/F$3/2*Std_Cost*Inv_Cost+F$3*Setup</f>
        <v>1163952.6203624816</v>
      </c>
      <c r="G50" s="12">
        <f>(Sell_Price-Std_Cost)*(1-$D50)*Lost_Sale_Fact*Avg_Dmd*365+NORMSINV($D50)*SQRT(Dmd_StdDev^2*Leadtime+LT_StdDev^2*Avg_Dmd^2)*Std_Cost*Inv_Cost+IF(365/G$3+Safety_Stock/Avg_Dmd&gt;Plan_Shelf,(365/G$3+Safety_Stock/Avg_Dmd-Plan_Shelf)*Avg_Dmd*Std_Cost*G$3,0)+Avg_Dmd*365/G$3/2*Std_Cost*Inv_Cost+G$3*Setup</f>
        <v>1068932.1165298072</v>
      </c>
      <c r="H50" s="12">
        <f>(Sell_Price-Std_Cost)*(1-$D50)*Lost_Sale_Fact*Avg_Dmd*365+NORMSINV($D50)*SQRT(Dmd_StdDev^2*Leadtime+LT_StdDev^2*Avg_Dmd^2)*Std_Cost*Inv_Cost+IF(365/H$3+Safety_Stock/Avg_Dmd&gt;Plan_Shelf,(365/H$3+Safety_Stock/Avg_Dmd-Plan_Shelf)*Avg_Dmd*Std_Cost*H$3,0)+Avg_Dmd*365/H$3/2*Std_Cost*Inv_Cost+H$3*Setup</f>
        <v>990944.94603046647</v>
      </c>
      <c r="I50" s="12">
        <f>(Sell_Price-Std_Cost)*(1-$D50)*Lost_Sale_Fact*Avg_Dmd*365+NORMSINV($D50)*SQRT(Dmd_StdDev^2*Leadtime+LT_StdDev^2*Avg_Dmd^2)*Std_Cost*Inv_Cost+IF(365/I$3+Safety_Stock/Avg_Dmd&gt;Plan_Shelf,(365/I$3+Safety_Stock/Avg_Dmd-Plan_Shelf)*Avg_Dmd*Std_Cost*I$3,0)+Avg_Dmd*365/I$3/2*Std_Cost*Inv_Cost+I$3*Setup</f>
        <v>919771.10886445886</v>
      </c>
      <c r="J50" s="12">
        <f>(Sell_Price-Std_Cost)*(1-$D50)*Lost_Sale_Fact*Avg_Dmd*365+NORMSINV($D50)*SQRT(Dmd_StdDev^2*Leadtime+LT_StdDev^2*Avg_Dmd^2)*Std_Cost*Inv_Cost+IF(365/J$3+Safety_Stock/Avg_Dmd&gt;Plan_Shelf,(365/J$3+Safety_Stock/Avg_Dmd-Plan_Shelf)*Avg_Dmd*Std_Cost*J$3,0)+Avg_Dmd*365/J$3/2*Std_Cost*Inv_Cost+J$3*Setup</f>
        <v>852003.93836511788</v>
      </c>
      <c r="K50" s="12">
        <f>(Sell_Price-Std_Cost)*(1-$D50)*Lost_Sale_Fact*Avg_Dmd*365+NORMSINV($D50)*SQRT(Dmd_StdDev^2*Leadtime+LT_StdDev^2*Avg_Dmd^2)*Std_Cost*Inv_Cost+IF(365/K$3+Safety_Stock/Avg_Dmd&gt;Plan_Shelf,(365/K$3+Safety_Stock/Avg_Dmd-Plan_Shelf)*Avg_Dmd*Std_Cost*K$3,0)+Avg_Dmd*365/K$3/2*Std_Cost*Inv_Cost+K$3*Setup</f>
        <v>786183.43453244376</v>
      </c>
      <c r="L50" s="12">
        <f>(Sell_Price-Std_Cost)*(1-$D50)*Lost_Sale_Fact*Avg_Dmd*365+NORMSINV($D50)*SQRT(Dmd_StdDev^2*Leadtime+LT_StdDev^2*Avg_Dmd^2)*Std_Cost*Inv_Cost+IF(365/L$3+Safety_Stock/Avg_Dmd&gt;Plan_Shelf,(365/L$3+Safety_Stock/Avg_Dmd-Plan_Shelf)*Avg_Dmd*Std_Cost*L$3,0)+Avg_Dmd*365/L$3/2*Std_Cost*Inv_Cost+L$3*Setup</f>
        <v>721579.59736643615</v>
      </c>
      <c r="M50" s="12">
        <f>(Sell_Price-Std_Cost)*(1-$D50)*Lost_Sale_Fact*Avg_Dmd*365+NORMSINV($D50)*SQRT(Dmd_StdDev^2*Leadtime+LT_StdDev^2*Avg_Dmd^2)*Std_Cost*Inv_Cost+IF(365/M$3+Safety_Stock/Avg_Dmd&gt;Plan_Shelf,(365/M$3+Safety_Stock/Avg_Dmd-Plan_Shelf)*Avg_Dmd*Std_Cost*M$3,0)+Avg_Dmd*365/M$3/2*Std_Cost*Inv_Cost+M$3*Setup</f>
        <v>657786.87131153978</v>
      </c>
      <c r="N50" s="12">
        <f>(Sell_Price-Std_Cost)*(1-$D50)*Lost_Sale_Fact*Avg_Dmd*365+NORMSINV($D50)*SQRT(Dmd_StdDev^2*Leadtime+LT_StdDev^2*Avg_Dmd^2)*Std_Cost*Inv_Cost+IF(365/N$3+Safety_Stock/Avg_Dmd&gt;Plan_Shelf,(365/N$3+Safety_Stock/Avg_Dmd-Plan_Shelf)*Avg_Dmd*Std_Cost*N$3,0)+Avg_Dmd*365/N$3/2*Std_Cost*Inv_Cost+N$3*Setup</f>
        <v>594561.92303442105</v>
      </c>
      <c r="O50" s="12">
        <f>(Sell_Price-Std_Cost)*(1-$D50)*Lost_Sale_Fact*Avg_Dmd*365+NORMSINV($D50)*SQRT(Dmd_StdDev^2*Leadtime+LT_StdDev^2*Avg_Dmd^2)*Std_Cost*Inv_Cost+IF(365/O$3+Safety_Stock/Avg_Dmd&gt;Plan_Shelf,(365/O$3+Safety_Stock/Avg_Dmd-Plan_Shelf)*Avg_Dmd*Std_Cost*O$3,0)+Avg_Dmd*365/O$3/2*Std_Cost*Inv_Cost+O$3*Setup</f>
        <v>531749.90405023156</v>
      </c>
      <c r="P50" s="12">
        <f>(Sell_Price-Std_Cost)*(1-$D50)*Lost_Sale_Fact*Avg_Dmd*365+NORMSINV($D50)*SQRT(Dmd_StdDev^2*Leadtime+LT_StdDev^2*Avg_Dmd^2)*Std_Cost*Inv_Cost+IF(365/P$3+Safety_Stock/Avg_Dmd&gt;Plan_Shelf,(365/P$3+Safety_Stock/Avg_Dmd-Plan_Shelf)*Avg_Dmd*Std_Cost*P$3,0)+Avg_Dmd*365/P$3/2*Std_Cost*Inv_Cost+P$3*Setup</f>
        <v>469247.58203573938</v>
      </c>
      <c r="Q50" s="12">
        <f>(Sell_Price-Std_Cost)*(1-$D50)*Lost_Sale_Fact*Avg_Dmd*365+NORMSINV($D50)*SQRT(Dmd_StdDev^2*Leadtime+LT_StdDev^2*Avg_Dmd^2)*Std_Cost*Inv_Cost+IF(365/Q$3+Safety_Stock/Avg_Dmd&gt;Plan_Shelf,(365/Q$3+Safety_Stock/Avg_Dmd-Plan_Shelf)*Avg_Dmd*Std_Cost*Q$3,0)+Avg_Dmd*365/Q$3/2*Std_Cost*Inv_Cost+Q$3*Setup</f>
        <v>406983.4884594754</v>
      </c>
      <c r="R50" s="12">
        <f>(Sell_Price-Std_Cost)*(1-$D50)*Lost_Sale_Fact*Avg_Dmd*365+NORMSINV($D50)*SQRT(Dmd_StdDev^2*Leadtime+LT_StdDev^2*Avg_Dmd^2)*Std_Cost*Inv_Cost+IF(365/R$3+Safety_Stock/Avg_Dmd&gt;Plan_Shelf,(365/R$3+Safety_Stock/Avg_Dmd-Plan_Shelf)*Avg_Dmd*Std_Cost*R$3,0)+Avg_Dmd*365/R$3/2*Std_Cost*Inv_Cost+R$3*Setup</f>
        <v>344906.57437039097</v>
      </c>
      <c r="S50" s="12">
        <f>(Sell_Price-Std_Cost)*(1-$D50)*Lost_Sale_Fact*Avg_Dmd*365+NORMSINV($D50)*SQRT(Dmd_StdDev^2*Leadtime+LT_StdDev^2*Avg_Dmd^2)*Std_Cost*Inv_Cost+IF(365/S$3+Safety_Stock/Avg_Dmd&gt;Plan_Shelf,(365/S$3+Safety_Stock/Avg_Dmd-Plan_Shelf)*Avg_Dmd*Std_Cost*S$3,0)+Avg_Dmd*365/S$3/2*Std_Cost*Inv_Cost+S$3*Setup</f>
        <v>282979.40387104993</v>
      </c>
      <c r="T50" s="12">
        <f>(Sell_Price-Std_Cost)*(1-$D50)*Lost_Sale_Fact*Avg_Dmd*365+NORMSINV($D50)*SQRT(Dmd_StdDev^2*Leadtime+LT_StdDev^2*Avg_Dmd^2)*Std_Cost*Inv_Cost+IF(365/T$3+Safety_Stock/Avg_Dmd&gt;Plan_Shelf,(365/T$3+Safety_Stock/Avg_Dmd-Plan_Shelf)*Avg_Dmd*Std_Cost*T$3,0)+Avg_Dmd*365/T$3/2*Std_Cost*Inv_Cost+T$3*Setup</f>
        <v>221173.90003837564</v>
      </c>
      <c r="U50" s="12">
        <f>(Sell_Price-Std_Cost)*(1-$D50)*Lost_Sale_Fact*Avg_Dmd*365+NORMSINV($D50)*SQRT(Dmd_StdDev^2*Leadtime+LT_StdDev^2*Avg_Dmd^2)*Std_Cost*Inv_Cost+IF(365/U$3+Safety_Stock/Avg_Dmd&gt;Plan_Shelf,(365/U$3+Safety_Stock/Avg_Dmd-Plan_Shelf)*Avg_Dmd*Std_Cost*U$3,0)+Avg_Dmd*365/U$3/2*Std_Cost*Inv_Cost+U$3*Setup</f>
        <v>159468.59228413267</v>
      </c>
      <c r="V50" s="12">
        <f>(Sell_Price-Std_Cost)*(1-$D50)*Lost_Sale_Fact*Avg_Dmd*365+NORMSINV($D50)*SQRT(Dmd_StdDev^2*Leadtime+LT_StdDev^2*Avg_Dmd^2)*Std_Cost*Inv_Cost+IF(365/V$3+Safety_Stock/Avg_Dmd&gt;Plan_Shelf,(365/V$3+Safety_Stock/Avg_Dmd-Plan_Shelf)*Avg_Dmd*Std_Cost*V$3,0)+Avg_Dmd*365/V$3/2*Std_Cost*Inv_Cost+V$3*Setup</f>
        <v>97846.781261916098</v>
      </c>
      <c r="W50" s="12">
        <f>(Sell_Price-Std_Cost)*(1-$D50)*Lost_Sale_Fact*Avg_Dmd*365+NORMSINV($D50)*SQRT(Dmd_StdDev^2*Leadtime+LT_StdDev^2*Avg_Dmd^2)*Std_Cost*Inv_Cost+IF(365/W$3+Safety_Stock/Avg_Dmd&gt;Plan_Shelf,(365/W$3+Safety_Stock/Avg_Dmd-Plan_Shelf)*Avg_Dmd*Std_Cost*W$3,0)+Avg_Dmd*365/W$3/2*Std_Cost*Inv_Cost+W$3*Setup</f>
        <v>36295.283277194962</v>
      </c>
      <c r="X50" s="12">
        <f>(Sell_Price-Std_Cost)*(1-$D50)*Lost_Sale_Fact*Avg_Dmd*365+NORMSINV($D50)*SQRT(Dmd_StdDev^2*Leadtime+LT_StdDev^2*Avg_Dmd^2)*Std_Cost*Inv_Cost+IF(365/X$3+Safety_Stock/Avg_Dmd&gt;Plan_Shelf,(365/X$3+Safety_Stock/Avg_Dmd-Plan_Shelf)*Avg_Dmd*Std_Cost*X$3,0)+Avg_Dmd*365/X$3/2*Std_Cost*Inv_Cost+X$3*Setup</f>
        <v>28880.294694496668</v>
      </c>
      <c r="Y50" s="12">
        <f>(Sell_Price-Std_Cost)*(1-$D50)*Lost_Sale_Fact*Avg_Dmd*365+NORMSINV($D50)*SQRT(Dmd_StdDev^2*Leadtime+LT_StdDev^2*Avg_Dmd^2)*Std_Cost*Inv_Cost+IF(365/Y$3+Safety_Stock/Avg_Dmd&gt;Plan_Shelf,(365/Y$3+Safety_Stock/Avg_Dmd-Plan_Shelf)*Avg_Dmd*Std_Cost*Y$3,0)+Avg_Dmd*365/Y$3/2*Std_Cost*Inv_Cost+Y$3*Setup</f>
        <v>28543.62802783</v>
      </c>
      <c r="Z50" s="12">
        <f>(Sell_Price-Std_Cost)*(1-$D50)*Lost_Sale_Fact*Avg_Dmd*365+NORMSINV($D50)*SQRT(Dmd_StdDev^2*Leadtime+LT_StdDev^2*Avg_Dmd^2)*Std_Cost*Inv_Cost+IF(365/Z$3+Safety_Stock/Avg_Dmd&gt;Plan_Shelf,(365/Z$3+Safety_Stock/Avg_Dmd-Plan_Shelf)*Avg_Dmd*Std_Cost*Z$3,0)+Avg_Dmd*365/Z$3/2*Std_Cost*Inv_Cost+Z$3*Setup</f>
        <v>28251.203785405756</v>
      </c>
      <c r="AA50" s="12">
        <f>(Sell_Price-Std_Cost)*(1-$D50)*Lost_Sale_Fact*Avg_Dmd*365+NORMSINV($D50)*SQRT(Dmd_StdDev^2*Leadtime+LT_StdDev^2*Avg_Dmd^2)*Std_Cost*Inv_Cost+IF(365/AA$3+Safety_Stock/Avg_Dmd&gt;Plan_Shelf,(365/AA$3+Safety_Stock/Avg_Dmd-Plan_Shelf)*Avg_Dmd*Std_Cost*AA$3,0)+Avg_Dmd*365/AA$3/2*Std_Cost*Inv_Cost+AA$3*Setup</f>
        <v>27997.251216235796</v>
      </c>
      <c r="AB50" s="12">
        <f>(Sell_Price-Std_Cost)*(1-$D50)*Lost_Sale_Fact*Avg_Dmd*365+NORMSINV($D50)*SQRT(Dmd_StdDev^2*Leadtime+LT_StdDev^2*Avg_Dmd^2)*Std_Cost*Inv_Cost+IF(365/AB$3+Safety_Stock/Avg_Dmd&gt;Plan_Shelf,(365/AB$3+Safety_Stock/Avg_Dmd-Plan_Shelf)*Avg_Dmd*Std_Cost*AB$3,0)+Avg_Dmd*365/AB$3/2*Std_Cost*Inv_Cost+AB$3*Setup</f>
        <v>27776.961361163332</v>
      </c>
      <c r="AC50" s="12">
        <f>(Sell_Price-Std_Cost)*(1-$D50)*Lost_Sale_Fact*Avg_Dmd*365+NORMSINV($D50)*SQRT(Dmd_StdDev^2*Leadtime+LT_StdDev^2*Avg_Dmd^2)*Std_Cost*Inv_Cost+IF(365/AC$3+Safety_Stock/Avg_Dmd&gt;Plan_Shelf,(365/AC$3+Safety_Stock/Avg_Dmd-Plan_Shelf)*Avg_Dmd*Std_Cost*AC$3,0)+Avg_Dmd*365/AC$3/2*Std_Cost*Inv_Cost+AC$3*Setup</f>
        <v>27586.294694496668</v>
      </c>
      <c r="AD50" s="12">
        <f>(Sell_Price-Std_Cost)*(1-$D50)*Lost_Sale_Fact*Avg_Dmd*365+NORMSINV($D50)*SQRT(Dmd_StdDev^2*Leadtime+LT_StdDev^2*Avg_Dmd^2)*Std_Cost*Inv_Cost+IF(365/AD$3+Safety_Stock/Avg_Dmd&gt;Plan_Shelf,(365/AD$3+Safety_Stock/Avg_Dmd-Plan_Shelf)*Avg_Dmd*Std_Cost*AD$3,0)+Avg_Dmd*365/AD$3/2*Std_Cost*Inv_Cost+AD$3*Setup</f>
        <v>27421.833156035129</v>
      </c>
      <c r="AE50" s="12">
        <f>(Sell_Price-Std_Cost)*(1-$D50)*Lost_Sale_Fact*Avg_Dmd*365+NORMSINV($D50)*SQRT(Dmd_StdDev^2*Leadtime+LT_StdDev^2*Avg_Dmd^2)*Std_Cost*Inv_Cost+IF(365/AE$3+Safety_Stock/Avg_Dmd&gt;Plan_Shelf,(365/AE$3+Safety_Stock/Avg_Dmd-Plan_Shelf)*Avg_Dmd*Std_Cost*AE$3,0)+Avg_Dmd*365/AE$3/2*Std_Cost*Inv_Cost+AE$3*Setup</f>
        <v>27280.66506486704</v>
      </c>
      <c r="AF50" s="12">
        <f>(Sell_Price-Std_Cost)*(1-$D50)*Lost_Sale_Fact*Avg_Dmd*365+NORMSINV($D50)*SQRT(Dmd_StdDev^2*Leadtime+LT_StdDev^2*Avg_Dmd^2)*Std_Cost*Inv_Cost+IF(365/AF$3+Safety_Stock/Avg_Dmd&gt;Plan_Shelf,(365/AF$3+Safety_Stock/Avg_Dmd-Plan_Shelf)*Avg_Dmd*Std_Cost*AF$3,0)+Avg_Dmd*365/AF$3/2*Std_Cost*Inv_Cost+AF$3*Setup</f>
        <v>27160.294694496668</v>
      </c>
      <c r="AG50" s="12">
        <f>(Sell_Price-Std_Cost)*(1-$D50)*Lost_Sale_Fact*Avg_Dmd*365+NORMSINV($D50)*SQRT(Dmd_StdDev^2*Leadtime+LT_StdDev^2*Avg_Dmd^2)*Std_Cost*Inv_Cost+IF(365/AG$3+Safety_Stock/Avg_Dmd&gt;Plan_Shelf,(365/AG$3+Safety_Stock/Avg_Dmd-Plan_Shelf)*Avg_Dmd*Std_Cost*AG$3,0)+Avg_Dmd*365/AG$3/2*Std_Cost*Inv_Cost+AG$3*Setup</f>
        <v>27058.570556565632</v>
      </c>
      <c r="AH50" s="12">
        <f>(Sell_Price-Std_Cost)*(1-$D50)*Lost_Sale_Fact*Avg_Dmd*365+NORMSINV($D50)*SQRT(Dmd_StdDev^2*Leadtime+LT_StdDev^2*Avg_Dmd^2)*Std_Cost*Inv_Cost+IF(365/AH$3+Safety_Stock/Avg_Dmd&gt;Plan_Shelf,(365/AH$3+Safety_Stock/Avg_Dmd-Plan_Shelf)*Avg_Dmd*Std_Cost*AH$3,0)+Avg_Dmd*365/AH$3/2*Std_Cost*Inv_Cost+AH$3*Setup</f>
        <v>26973.62802783</v>
      </c>
      <c r="AI50" s="12">
        <f>(Sell_Price-Std_Cost)*(1-$D50)*Lost_Sale_Fact*Avg_Dmd*365+NORMSINV($D50)*SQRT(Dmd_StdDev^2*Leadtime+LT_StdDev^2*Avg_Dmd^2)*Std_Cost*Inv_Cost+IF(365/AI$3+Safety_Stock/Avg_Dmd&gt;Plan_Shelf,(365/AI$3+Safety_Stock/Avg_Dmd-Plan_Shelf)*Avg_Dmd*Std_Cost*AI$3,0)+Avg_Dmd*365/AI$3/2*Std_Cost*Inv_Cost+AI$3*Setup</f>
        <v>26903.843081593441</v>
      </c>
      <c r="AJ50" s="12">
        <f>(Sell_Price-Std_Cost)*(1-$D50)*Lost_Sale_Fact*Avg_Dmd*365+NORMSINV($D50)*SQRT(Dmd_StdDev^2*Leadtime+LT_StdDev^2*Avg_Dmd^2)*Std_Cost*Inv_Cost+IF(365/AJ$3+Safety_Stock/Avg_Dmd&gt;Plan_Shelf,(365/AJ$3+Safety_Stock/Avg_Dmd-Plan_Shelf)*Avg_Dmd*Std_Cost*AJ$3,0)+Avg_Dmd*365/AJ$3/2*Std_Cost*Inv_Cost+AJ$3*Setup</f>
        <v>26847.794694496668</v>
      </c>
      <c r="AK50" s="12">
        <f>(Sell_Price-Std_Cost)*(1-$D50)*Lost_Sale_Fact*Avg_Dmd*365+NORMSINV($D50)*SQRT(Dmd_StdDev^2*Leadtime+LT_StdDev^2*Avg_Dmd^2)*Std_Cost*Inv_Cost+IF(365/AK$3+Safety_Stock/Avg_Dmd&gt;Plan_Shelf,(365/AK$3+Safety_Stock/Avg_Dmd-Plan_Shelf)*Avg_Dmd*Std_Cost*AK$3,0)+Avg_Dmd*365/AK$3/2*Std_Cost*Inv_Cost+AK$3*Setup</f>
        <v>26804.23408843606</v>
      </c>
      <c r="AL50" s="12">
        <f>(Sell_Price-Std_Cost)*(1-$D50)*Lost_Sale_Fact*Avg_Dmd*365+NORMSINV($D50)*SQRT(Dmd_StdDev^2*Leadtime+LT_StdDev^2*Avg_Dmd^2)*Std_Cost*Inv_Cost+IF(365/AL$3+Safety_Stock/Avg_Dmd&gt;Plan_Shelf,(365/AL$3+Safety_Stock/Avg_Dmd-Plan_Shelf)*Avg_Dmd*Std_Cost*AL$3,0)+Avg_Dmd*365/AL$3/2*Std_Cost*Inv_Cost+AL$3*Setup</f>
        <v>26772.059400379021</v>
      </c>
      <c r="AM50" s="12">
        <f>(Sell_Price-Std_Cost)*(1-$D50)*Lost_Sale_Fact*Avg_Dmd*365+NORMSINV($D50)*SQRT(Dmd_StdDev^2*Leadtime+LT_StdDev^2*Avg_Dmd^2)*Std_Cost*Inv_Cost+IF(365/AM$3+Safety_Stock/Avg_Dmd&gt;Plan_Shelf,(365/AM$3+Safety_Stock/Avg_Dmd-Plan_Shelf)*Avg_Dmd*Std_Cost*AM$3,0)+Avg_Dmd*365/AM$3/2*Std_Cost*Inv_Cost+AM$3*Setup</f>
        <v>26750.294694496668</v>
      </c>
      <c r="AN50" s="12">
        <f>(Sell_Price-Std_Cost)*(1-$D50)*Lost_Sale_Fact*Avg_Dmd*365+NORMSINV($D50)*SQRT(Dmd_StdDev^2*Leadtime+LT_StdDev^2*Avg_Dmd^2)*Std_Cost*Inv_Cost+IF(365/AN$3+Safety_Stock/Avg_Dmd&gt;Plan_Shelf,(365/AN$3+Safety_Stock/Avg_Dmd-Plan_Shelf)*Avg_Dmd*Std_Cost*AN$3,0)+Avg_Dmd*365/AN$3/2*Std_Cost*Inv_Cost+AN$3*Setup</f>
        <v>26738.072472274445</v>
      </c>
      <c r="AO50" s="12">
        <f>(Sell_Price-Std_Cost)*(1-$D50)*Lost_Sale_Fact*Avg_Dmd*365+NORMSINV($D50)*SQRT(Dmd_StdDev^2*Leadtime+LT_StdDev^2*Avg_Dmd^2)*Std_Cost*Inv_Cost+IF(365/AO$3+Safety_Stock/Avg_Dmd&gt;Plan_Shelf,(365/AO$3+Safety_Stock/Avg_Dmd-Plan_Shelf)*Avg_Dmd*Std_Cost*AO$3,0)+Avg_Dmd*365/AO$3/2*Std_Cost*Inv_Cost+AO$3*Setup</f>
        <v>26734.619018820991</v>
      </c>
      <c r="AP50" s="12">
        <f>(Sell_Price-Std_Cost)*(1-$D50)*Lost_Sale_Fact*Avg_Dmd*365+NORMSINV($D50)*SQRT(Dmd_StdDev^2*Leadtime+LT_StdDev^2*Avg_Dmd^2)*Std_Cost*Inv_Cost+IF(365/AP$3+Safety_Stock/Avg_Dmd&gt;Plan_Shelf,(365/AP$3+Safety_Stock/Avg_Dmd-Plan_Shelf)*Avg_Dmd*Std_Cost*AP$3,0)+Avg_Dmd*365/AP$3/2*Std_Cost*Inv_Cost+AP$3*Setup</f>
        <v>26739.242062917721</v>
      </c>
      <c r="AQ50" s="12">
        <f>(Sell_Price-Std_Cost)*(1-$D50)*Lost_Sale_Fact*Avg_Dmd*365+NORMSINV($D50)*SQRT(Dmd_StdDev^2*Leadtime+LT_StdDev^2*Avg_Dmd^2)*Std_Cost*Inv_Cost+IF(365/AQ$3+Safety_Stock/Avg_Dmd&gt;Plan_Shelf,(365/AQ$3+Safety_Stock/Avg_Dmd-Plan_Shelf)*Avg_Dmd*Std_Cost*AQ$3,0)+Avg_Dmd*365/AQ$3/2*Std_Cost*Inv_Cost+AQ$3*Setup</f>
        <v>26751.320335522309</v>
      </c>
      <c r="AR50" s="12">
        <f>(Sell_Price-Std_Cost)*(1-$D50)*Lost_Sale_Fact*Avg_Dmd*365+NORMSINV($D50)*SQRT(Dmd_StdDev^2*Leadtime+LT_StdDev^2*Avg_Dmd^2)*Std_Cost*Inv_Cost+IF(365/AR$3+Safety_Stock/Avg_Dmd&gt;Plan_Shelf,(365/AR$3+Safety_Stock/Avg_Dmd-Plan_Shelf)*Avg_Dmd*Std_Cost*AR$3,0)+Avg_Dmd*365/AR$3/2*Std_Cost*Inv_Cost+AR$3*Setup</f>
        <v>26770.294694496668</v>
      </c>
      <c r="AS50" s="12">
        <f>(Sell_Price-Std_Cost)*(1-$D50)*Lost_Sale_Fact*Avg_Dmd*365+NORMSINV($D50)*SQRT(Dmd_StdDev^2*Leadtime+LT_StdDev^2*Avg_Dmd^2)*Std_Cost*Inv_Cost+IF(365/AS$3+Safety_Stock/Avg_Dmd&gt;Plan_Shelf,(365/AS$3+Safety_Stock/Avg_Dmd-Plan_Shelf)*Avg_Dmd*Std_Cost*AS$3,0)+Avg_Dmd*365/AS$3/2*Std_Cost*Inv_Cost+AS$3*Setup</f>
        <v>26795.660548155203</v>
      </c>
      <c r="AT50" s="12">
        <f>(Sell_Price-Std_Cost)*(1-$D50)*Lost_Sale_Fact*Avg_Dmd*365+NORMSINV($D50)*SQRT(Dmd_StdDev^2*Leadtime+LT_StdDev^2*Avg_Dmd^2)*Std_Cost*Inv_Cost+IF(365/AT$3+Safety_Stock/Avg_Dmd&gt;Plan_Shelf,(365/AT$3+Safety_Stock/Avg_Dmd-Plan_Shelf)*Avg_Dmd*Std_Cost*AT$3,0)+Avg_Dmd*365/AT$3/2*Std_Cost*Inv_Cost+AT$3*Setup</f>
        <v>26826.961361163332</v>
      </c>
      <c r="AU50" s="12">
        <f>(Sell_Price-Std_Cost)*(1-$D50)*Lost_Sale_Fact*Avg_Dmd*365+NORMSINV($D50)*SQRT(Dmd_StdDev^2*Leadtime+LT_StdDev^2*Avg_Dmd^2)*Std_Cost*Inv_Cost+IF(365/AU$3+Safety_Stock/Avg_Dmd&gt;Plan_Shelf,(365/AU$3+Safety_Stock/Avg_Dmd-Plan_Shelf)*Avg_Dmd*Std_Cost*AU$3,0)+Avg_Dmd*365/AU$3/2*Std_Cost*Inv_Cost+AU$3*Setup</f>
        <v>26863.783066589691</v>
      </c>
      <c r="AV50" s="12">
        <f>(Sell_Price-Std_Cost)*(1-$D50)*Lost_Sale_Fact*Avg_Dmd*365+NORMSINV($D50)*SQRT(Dmd_StdDev^2*Leadtime+LT_StdDev^2*Avg_Dmd^2)*Std_Cost*Inv_Cost+IF(365/AV$3+Safety_Stock/Avg_Dmd&gt;Plan_Shelf,(365/AV$3+Safety_Stock/Avg_Dmd-Plan_Shelf)*Avg_Dmd*Std_Cost*AV$3,0)+Avg_Dmd*365/AV$3/2*Std_Cost*Inv_Cost+AV$3*Setup</f>
        <v>26905.749239951212</v>
      </c>
      <c r="AW50" s="12">
        <f>(Sell_Price-Std_Cost)*(1-$D50)*Lost_Sale_Fact*Avg_Dmd*365+NORMSINV($D50)*SQRT(Dmd_StdDev^2*Leadtime+LT_StdDev^2*Avg_Dmd^2)*Std_Cost*Inv_Cost+IF(365/AW$3+Safety_Stock/Avg_Dmd&gt;Plan_Shelf,(365/AW$3+Safety_Stock/Avg_Dmd-Plan_Shelf)*Avg_Dmd*Std_Cost*AW$3,0)+Avg_Dmd*365/AW$3/2*Std_Cost*Inv_Cost+AW$3*Setup</f>
        <v>26952.516916718891</v>
      </c>
      <c r="AX50" s="12">
        <f>(Sell_Price-Std_Cost)*(1-$D50)*Lost_Sale_Fact*Avg_Dmd*365+NORMSINV($D50)*SQRT(Dmd_StdDev^2*Leadtime+LT_StdDev^2*Avg_Dmd^2)*Std_Cost*Inv_Cost+IF(365/AX$3+Safety_Stock/Avg_Dmd&gt;Plan_Shelf,(365/AX$3+Safety_Stock/Avg_Dmd-Plan_Shelf)*Avg_Dmd*Std_Cost*AX$3,0)+Avg_Dmd*365/AX$3/2*Std_Cost*Inv_Cost+AX$3*Setup</f>
        <v>27003.772955366232</v>
      </c>
      <c r="AY50" s="12">
        <f>(Sell_Price-Std_Cost)*(1-$D50)*Lost_Sale_Fact*Avg_Dmd*365+NORMSINV($D50)*SQRT(Dmd_StdDev^2*Leadtime+LT_StdDev^2*Avg_Dmd^2)*Std_Cost*Inv_Cost+IF(365/AY$3+Safety_Stock/Avg_Dmd&gt;Plan_Shelf,(365/AY$3+Safety_Stock/Avg_Dmd-Plan_Shelf)*Avg_Dmd*Std_Cost*AY$3,0)+Avg_Dmd*365/AY$3/2*Std_Cost*Inv_Cost+AY$3*Setup</f>
        <v>27059.230864709432</v>
      </c>
      <c r="AZ50" s="12">
        <f>(Sell_Price-Std_Cost)*(1-$D50)*Lost_Sale_Fact*Avg_Dmd*365+NORMSINV($D50)*SQRT(Dmd_StdDev^2*Leadtime+LT_StdDev^2*Avg_Dmd^2)*Std_Cost*Inv_Cost+IF(365/AZ$3+Safety_Stock/Avg_Dmd&gt;Plan_Shelf,(365/AZ$3+Safety_Stock/Avg_Dmd-Plan_Shelf)*Avg_Dmd*Std_Cost*AZ$3,0)+Avg_Dmd*365/AZ$3/2*Std_Cost*Inv_Cost+AZ$3*Setup</f>
        <v>27118.62802783</v>
      </c>
      <c r="BA50" s="12">
        <f>(Sell_Price-Std_Cost)*(1-$D50)*Lost_Sale_Fact*Avg_Dmd*365+NORMSINV($D50)*SQRT(Dmd_StdDev^2*Leadtime+LT_StdDev^2*Avg_Dmd^2)*Std_Cost*Inv_Cost+IF(365/BA$3+Safety_Stock/Avg_Dmd&gt;Plan_Shelf,(365/BA$3+Safety_Stock/Avg_Dmd-Plan_Shelf)*Avg_Dmd*Std_Cost*BA$3,0)+Avg_Dmd*365/BA$3/2*Std_Cost*Inv_Cost+BA$3*Setup</f>
        <v>27181.72326592524</v>
      </c>
      <c r="BB50" s="12">
        <f>(Sell_Price-Std_Cost)*(1-$D50)*Lost_Sale_Fact*Avg_Dmd*365+NORMSINV($D50)*SQRT(Dmd_StdDev^2*Leadtime+LT_StdDev^2*Avg_Dmd^2)*Std_Cost*Inv_Cost+IF(365/BB$3+Safety_Stock/Avg_Dmd&gt;Plan_Shelf,(365/BB$3+Safety_Stock/Avg_Dmd-Plan_Shelf)*Avg_Dmd*Std_Cost*BB$3,0)+Avg_Dmd*365/BB$3/2*Std_Cost*Inv_Cost+BB$3*Setup</f>
        <v>27248.294694496668</v>
      </c>
      <c r="BC50" s="12">
        <f>(Sell_Price-Std_Cost)*(1-$D50)*Lost_Sale_Fact*Avg_Dmd*365+NORMSINV($D50)*SQRT(Dmd_StdDev^2*Leadtime+LT_StdDev^2*Avg_Dmd^2)*Std_Cost*Inv_Cost+IF(365/BC$3+Safety_Stock/Avg_Dmd&gt;Plan_Shelf,(365/BC$3+Safety_Stock/Avg_Dmd-Plan_Shelf)*Avg_Dmd*Std_Cost*BC$3,0)+Avg_Dmd*365/BC$3/2*Std_Cost*Inv_Cost+BC$3*Setup</f>
        <v>27318.13783175157</v>
      </c>
      <c r="BD50" s="12">
        <f>(Sell_Price-Std_Cost)*(1-$D50)*Lost_Sale_Fact*Avg_Dmd*365+NORMSINV($D50)*SQRT(Dmd_StdDev^2*Leadtime+LT_StdDev^2*Avg_Dmd^2)*Std_Cost*Inv_Cost+IF(365/BD$3+Safety_Stock/Avg_Dmd&gt;Plan_Shelf,(365/BD$3+Safety_Stock/Avg_Dmd-Plan_Shelf)*Avg_Dmd*Std_Cost*BD$3,0)+Avg_Dmd*365/BD$3/2*Std_Cost*Inv_Cost+BD$3*Setup</f>
        <v>27391.063925265898</v>
      </c>
      <c r="BE50" s="12">
        <f>(Sell_Price-Std_Cost)*(1-$D50)*Lost_Sale_Fact*Avg_Dmd*365+NORMSINV($D50)*SQRT(Dmd_StdDev^2*Leadtime+LT_StdDev^2*Avg_Dmd^2)*Std_Cost*Inv_Cost+IF(365/BE$3+Safety_Stock/Avg_Dmd&gt;Plan_Shelf,(365/BE$3+Safety_Stock/Avg_Dmd-Plan_Shelf)*Avg_Dmd*Std_Cost*BE$3,0)+Avg_Dmd*365/BE$3/2*Std_Cost*Inv_Cost+BE$3*Setup</f>
        <v>27466.898468081574</v>
      </c>
      <c r="BF50" s="12">
        <f>(Sell_Price-Std_Cost)*(1-$D50)*Lost_Sale_Fact*Avg_Dmd*365+NORMSINV($D50)*SQRT(Dmd_StdDev^2*Leadtime+LT_StdDev^2*Avg_Dmd^2)*Std_Cost*Inv_Cost+IF(365/BF$3+Safety_Stock/Avg_Dmd&gt;Plan_Shelf,(365/BF$3+Safety_Stock/Avg_Dmd-Plan_Shelf)*Avg_Dmd*Std_Cost*BF$3,0)+Avg_Dmd*365/BF$3/2*Std_Cost*Inv_Cost+BF$3*Setup</f>
        <v>27545.479879681854</v>
      </c>
      <c r="BG50" s="12">
        <f>(Sell_Price-Std_Cost)*(1-$D50)*Lost_Sale_Fact*Avg_Dmd*365+NORMSINV($D50)*SQRT(Dmd_StdDev^2*Leadtime+LT_StdDev^2*Avg_Dmd^2)*Std_Cost*Inv_Cost+IF(365/BG$3+Safety_Stock/Avg_Dmd&gt;Plan_Shelf,(365/BG$3+Safety_Stock/Avg_Dmd-Plan_Shelf)*Avg_Dmd*Std_Cost*BG$3,0)+Avg_Dmd*365/BG$3/2*Std_Cost*Inv_Cost+BG$3*Setup</f>
        <v>27626.658330860304</v>
      </c>
      <c r="BH50" s="12">
        <f>(Sell_Price-Std_Cost)*(1-$D50)*Lost_Sale_Fact*Avg_Dmd*365+NORMSINV($D50)*SQRT(Dmd_StdDev^2*Leadtime+LT_StdDev^2*Avg_Dmd^2)*Std_Cost*Inv_Cost+IF(365/BH$3+Safety_Stock/Avg_Dmd&gt;Plan_Shelf,(365/BH$3+Safety_Stock/Avg_Dmd-Plan_Shelf)*Avg_Dmd*Std_Cost*BH$3,0)+Avg_Dmd*365/BH$3/2*Std_Cost*Inv_Cost+BH$3*Setup</f>
        <v>27710.294694496668</v>
      </c>
      <c r="BI50" s="12">
        <f>(Sell_Price-Std_Cost)*(1-$D50)*Lost_Sale_Fact*Avg_Dmd*365+NORMSINV($D50)*SQRT(Dmd_StdDev^2*Leadtime+LT_StdDev^2*Avg_Dmd^2)*Std_Cost*Inv_Cost+IF(365/BI$3+Safety_Stock/Avg_Dmd&gt;Plan_Shelf,(365/BI$3+Safety_Stock/Avg_Dmd-Plan_Shelf)*Avg_Dmd*Std_Cost*BI$3,0)+Avg_Dmd*365/BI$3/2*Std_Cost*Inv_Cost+BI$3*Setup</f>
        <v>27796.25960677737</v>
      </c>
      <c r="BJ50" s="12">
        <f>(Sell_Price-Std_Cost)*(1-$D50)*Lost_Sale_Fact*Avg_Dmd*365+NORMSINV($D50)*SQRT(Dmd_StdDev^2*Leadtime+LT_StdDev^2*Avg_Dmd^2)*Std_Cost*Inv_Cost+IF(365/BJ$3+Safety_Stock/Avg_Dmd&gt;Plan_Shelf,(365/BJ$3+Safety_Stock/Avg_Dmd-Plan_Shelf)*Avg_Dmd*Std_Cost*BJ$3,0)+Avg_Dmd*365/BJ$3/2*Std_Cost*Inv_Cost+BJ$3*Setup</f>
        <v>27884.43262553115</v>
      </c>
      <c r="BK50" s="12">
        <f>(Sell_Price-Std_Cost)*(1-$D50)*Lost_Sale_Fact*Avg_Dmd*365+NORMSINV($D50)*SQRT(Dmd_StdDev^2*Leadtime+LT_StdDev^2*Avg_Dmd^2)*Std_Cost*Inv_Cost+IF(365/BK$3+Safety_Stock/Avg_Dmd&gt;Plan_Shelf,(365/BK$3+Safety_Stock/Avg_Dmd-Plan_Shelf)*Avg_Dmd*Std_Cost*BK$3,0)+Avg_Dmd*365/BK$3/2*Std_Cost*Inv_Cost+BK$3*Setup</f>
        <v>27974.701474157686</v>
      </c>
      <c r="BL50" s="12">
        <f>(Sell_Price-Std_Cost)*(1-$D50)*Lost_Sale_Fact*Avg_Dmd*365+NORMSINV($D50)*SQRT(Dmd_StdDev^2*Leadtime+LT_StdDev^2*Avg_Dmd^2)*Std_Cost*Inv_Cost+IF(365/BL$3+Safety_Stock/Avg_Dmd&gt;Plan_Shelf,(365/BL$3+Safety_Stock/Avg_Dmd-Plan_Shelf)*Avg_Dmd*Std_Cost*BL$3,0)+Avg_Dmd*365/BL$3/2*Std_Cost*Inv_Cost+BL$3*Setup</f>
        <v>28066.961361163336</v>
      </c>
      <c r="BM50" s="12">
        <f>(Sell_Price-Std_Cost)*(1-$D50)*Lost_Sale_Fact*Avg_Dmd*365+NORMSINV($D50)*SQRT(Dmd_StdDev^2*Leadtime+LT_StdDev^2*Avg_Dmd^2)*Std_Cost*Inv_Cost+IF(365/BM$3+Safety_Stock/Avg_Dmd&gt;Plan_Shelf,(365/BM$3+Safety_Stock/Avg_Dmd-Plan_Shelf)*Avg_Dmd*Std_Cost*BM$3,0)+Avg_Dmd*365/BM$3/2*Std_Cost*Inv_Cost+BM$3*Setup</f>
        <v>28161.114366627815</v>
      </c>
      <c r="BN50" s="12">
        <f>(Sell_Price-Std_Cost)*(1-$D50)*Lost_Sale_Fact*Avg_Dmd*365+NORMSINV($D50)*SQRT(Dmd_StdDev^2*Leadtime+LT_StdDev^2*Avg_Dmd^2)*Std_Cost*Inv_Cost+IF(365/BN$3+Safety_Stock/Avg_Dmd&gt;Plan_Shelf,(365/BN$3+Safety_Stock/Avg_Dmd-Plan_Shelf)*Avg_Dmd*Std_Cost*BN$3,0)+Avg_Dmd*365/BN$3/2*Std_Cost*Inv_Cost+BN$3*Setup</f>
        <v>28257.068888045054</v>
      </c>
      <c r="BO50" s="12">
        <f>(Sell_Price-Std_Cost)*(1-$D50)*Lost_Sale_Fact*Avg_Dmd*365+NORMSINV($D50)*SQRT(Dmd_StdDev^2*Leadtime+LT_StdDev^2*Avg_Dmd^2)*Std_Cost*Inv_Cost+IF(365/BO$3+Safety_Stock/Avg_Dmd&gt;Plan_Shelf,(365/BO$3+Safety_Stock/Avg_Dmd-Plan_Shelf)*Avg_Dmd*Std_Cost*BO$3,0)+Avg_Dmd*365/BO$3/2*Std_Cost*Inv_Cost+BO$3*Setup</f>
        <v>28354.739138941113</v>
      </c>
      <c r="BP50" s="12">
        <f>(Sell_Price-Std_Cost)*(1-$D50)*Lost_Sale_Fact*Avg_Dmd*365+NORMSINV($D50)*SQRT(Dmd_StdDev^2*Leadtime+LT_StdDev^2*Avg_Dmd^2)*Std_Cost*Inv_Cost+IF(365/BP$3+Safety_Stock/Avg_Dmd&gt;Plan_Shelf,(365/BP$3+Safety_Stock/Avg_Dmd-Plan_Shelf)*Avg_Dmd*Std_Cost*BP$3,0)+Avg_Dmd*365/BP$3/2*Std_Cost*Inv_Cost+BP$3*Setup</f>
        <v>28454.044694496668</v>
      </c>
      <c r="BQ50" s="12">
        <f>(Sell_Price-Std_Cost)*(1-$D50)*Lost_Sale_Fact*Avg_Dmd*365+NORMSINV($D50)*SQRT(Dmd_StdDev^2*Leadtime+LT_StdDev^2*Avg_Dmd^2)*Std_Cost*Inv_Cost+IF(365/BQ$3+Safety_Stock/Avg_Dmd&gt;Plan_Shelf,(365/BQ$3+Safety_Stock/Avg_Dmd-Plan_Shelf)*Avg_Dmd*Std_Cost*BQ$3,0)+Avg_Dmd*365/BQ$3/2*Std_Cost*Inv_Cost+BQ$3*Setup</f>
        <v>28554.910079112051</v>
      </c>
      <c r="BR50" s="12">
        <f>(Sell_Price-Std_Cost)*(1-$D50)*Lost_Sale_Fact*Avg_Dmd*365+NORMSINV($D50)*SQRT(Dmd_StdDev^2*Leadtime+LT_StdDev^2*Avg_Dmd^2)*Std_Cost*Inv_Cost+IF(365/BR$3+Safety_Stock/Avg_Dmd&gt;Plan_Shelf,(365/BR$3+Safety_Stock/Avg_Dmd-Plan_Shelf)*Avg_Dmd*Std_Cost*BR$3,0)+Avg_Dmd*365/BR$3/2*Std_Cost*Inv_Cost+BR$3*Setup</f>
        <v>28657.264391466364</v>
      </c>
      <c r="BS50" s="12">
        <f>(Sell_Price-Std_Cost)*(1-$D50)*Lost_Sale_Fact*Avg_Dmd*365+NORMSINV($D50)*SQRT(Dmd_StdDev^2*Leadtime+LT_StdDev^2*Avg_Dmd^2)*Std_Cost*Inv_Cost+IF(365/BS$3+Safety_Stock/Avg_Dmd&gt;Plan_Shelf,(365/BS$3+Safety_Stock/Avg_Dmd-Plan_Shelf)*Avg_Dmd*Std_Cost*BS$3,0)+Avg_Dmd*365/BS$3/2*Std_Cost*Inv_Cost+BS$3*Setup</f>
        <v>28761.040963153384</v>
      </c>
      <c r="BT50" s="12">
        <f>(Sell_Price-Std_Cost)*(1-$D50)*Lost_Sale_Fact*Avg_Dmd*365+NORMSINV($D50)*SQRT(Dmd_StdDev^2*Leadtime+LT_StdDev^2*Avg_Dmd^2)*Std_Cost*Inv_Cost+IF(365/BT$3+Safety_Stock/Avg_Dmd&gt;Plan_Shelf,(365/BT$3+Safety_Stock/Avg_Dmd-Plan_Shelf)*Avg_Dmd*Std_Cost*BT$3,0)+Avg_Dmd*365/BT$3/2*Std_Cost*Inv_Cost+BT$3*Setup</f>
        <v>28866.177047437843</v>
      </c>
      <c r="BU50" s="12">
        <f>(Sell_Price-Std_Cost)*(1-$D50)*Lost_Sale_Fact*Avg_Dmd*365+NORMSINV($D50)*SQRT(Dmd_StdDev^2*Leadtime+LT_StdDev^2*Avg_Dmd^2)*Std_Cost*Inv_Cost+IF(365/BU$3+Safety_Stock/Avg_Dmd&gt;Plan_Shelf,(365/BU$3+Safety_Stock/Avg_Dmd-Plan_Shelf)*Avg_Dmd*Std_Cost*BU$3,0)+Avg_Dmd*365/BU$3/2*Std_Cost*Inv_Cost+BU$3*Setup</f>
        <v>28972.613535076376</v>
      </c>
      <c r="BV50" s="12">
        <f>(Sell_Price-Std_Cost)*(1-$D50)*Lost_Sale_Fact*Avg_Dmd*365+NORMSINV($D50)*SQRT(Dmd_StdDev^2*Leadtime+LT_StdDev^2*Avg_Dmd^2)*Std_Cost*Inv_Cost+IF(365/BV$3+Safety_Stock/Avg_Dmd&gt;Plan_Shelf,(365/BV$3+Safety_Stock/Avg_Dmd-Plan_Shelf)*Avg_Dmd*Std_Cost*BV$3,0)+Avg_Dmd*365/BV$3/2*Std_Cost*Inv_Cost+BV$3*Setup</f>
        <v>29080.294694496668</v>
      </c>
      <c r="BW50" s="12">
        <f>(Sell_Price-Std_Cost)*(1-$D50)*Lost_Sale_Fact*Avg_Dmd*365+NORMSINV($D50)*SQRT(Dmd_StdDev^2*Leadtime+LT_StdDev^2*Avg_Dmd^2)*Std_Cost*Inv_Cost+IF(365/BW$3+Safety_Stock/Avg_Dmd&gt;Plan_Shelf,(365/BW$3+Safety_Stock/Avg_Dmd-Plan_Shelf)*Avg_Dmd*Std_Cost*BW$3,0)+Avg_Dmd*365/BW$3/2*Std_Cost*Inv_Cost+BW$3*Setup</f>
        <v>29189.167933933288</v>
      </c>
      <c r="BX50" s="12">
        <f>(Sell_Price-Std_Cost)*(1-$D50)*Lost_Sale_Fact*Avg_Dmd*365+NORMSINV($D50)*SQRT(Dmd_StdDev^2*Leadtime+LT_StdDev^2*Avg_Dmd^2)*Std_Cost*Inv_Cost+IF(365/BX$3+Safety_Stock/Avg_Dmd&gt;Plan_Shelf,(365/BX$3+Safety_Stock/Avg_Dmd-Plan_Shelf)*Avg_Dmd*Std_Cost*BX$3,0)+Avg_Dmd*365/BX$3/2*Std_Cost*Inv_Cost+BX$3*Setup</f>
        <v>29299.183583385558</v>
      </c>
      <c r="BY50" s="12">
        <f>(Sell_Price-Std_Cost)*(1-$D50)*Lost_Sale_Fact*Avg_Dmd*365+NORMSINV($D50)*SQRT(Dmd_StdDev^2*Leadtime+LT_StdDev^2*Avg_Dmd^2)*Std_Cost*Inv_Cost+IF(365/BY$3+Safety_Stock/Avg_Dmd&gt;Plan_Shelf,(365/BY$3+Safety_Stock/Avg_Dmd-Plan_Shelf)*Avg_Dmd*Std_Cost*BY$3,0)+Avg_Dmd*365/BY$3/2*Std_Cost*Inv_Cost+BY$3*Setup</f>
        <v>29410.294694496668</v>
      </c>
      <c r="BZ50" s="12">
        <f>(Sell_Price-Std_Cost)*(1-$D50)*Lost_Sale_Fact*Avg_Dmd*365+NORMSINV($D50)*SQRT(Dmd_StdDev^2*Leadtime+LT_StdDev^2*Avg_Dmd^2)*Std_Cost*Inv_Cost+IF(365/BZ$3+Safety_Stock/Avg_Dmd&gt;Plan_Shelf,(365/BZ$3+Safety_Stock/Avg_Dmd-Plan_Shelf)*Avg_Dmd*Std_Cost*BZ$3,0)+Avg_Dmd*365/BZ$3/2*Std_Cost*Inv_Cost+BZ$3*Setup</f>
        <v>29522.456856658831</v>
      </c>
      <c r="CA50" s="12">
        <f>(Sell_Price-Std_Cost)*(1-$D50)*Lost_Sale_Fact*Avg_Dmd*365+NORMSINV($D50)*SQRT(Dmd_StdDev^2*Leadtime+LT_StdDev^2*Avg_Dmd^2)*Std_Cost*Inv_Cost+IF(365/CA$3+Safety_Stock/Avg_Dmd&gt;Plan_Shelf,(365/CA$3+Safety_Stock/Avg_Dmd-Plan_Shelf)*Avg_Dmd*Std_Cost*CA$3,0)+Avg_Dmd*365/CA$3/2*Std_Cost*Inv_Cost+CA$3*Setup</f>
        <v>29635.62802783</v>
      </c>
      <c r="CB50" s="12">
        <f>(Sell_Price-Std_Cost)*(1-$D50)*Lost_Sale_Fact*Avg_Dmd*365+NORMSINV($D50)*SQRT(Dmd_StdDev^2*Leadtime+LT_StdDev^2*Avg_Dmd^2)*Std_Cost*Inv_Cost+IF(365/CB$3+Safety_Stock/Avg_Dmd&gt;Plan_Shelf,(365/CB$3+Safety_Stock/Avg_Dmd-Plan_Shelf)*Avg_Dmd*Std_Cost*CB$3,0)+Avg_Dmd*365/CB$3/2*Std_Cost*Inv_Cost+CB$3*Setup</f>
        <v>29749.768378707195</v>
      </c>
      <c r="CC50" s="12">
        <f>(Sell_Price-Std_Cost)*(1-$D50)*Lost_Sale_Fact*Avg_Dmd*365+NORMSINV($D50)*SQRT(Dmd_StdDev^2*Leadtime+LT_StdDev^2*Avg_Dmd^2)*Std_Cost*Inv_Cost+IF(365/CC$3+Safety_Stock/Avg_Dmd&gt;Plan_Shelf,(365/CC$3+Safety_Stock/Avg_Dmd-Plan_Shelf)*Avg_Dmd*Std_Cost*CC$3,0)+Avg_Dmd*365/CC$3/2*Std_Cost*Inv_Cost+CC$3*Setup</f>
        <v>29864.840149042124</v>
      </c>
      <c r="CD50" s="12">
        <f>(Sell_Price-Std_Cost)*(1-$D50)*Lost_Sale_Fact*Avg_Dmd*365+NORMSINV($D50)*SQRT(Dmd_StdDev^2*Leadtime+LT_StdDev^2*Avg_Dmd^2)*Std_Cost*Inv_Cost+IF(365/CD$3+Safety_Stock/Avg_Dmd&gt;Plan_Shelf,(365/CD$3+Safety_Stock/Avg_Dmd-Plan_Shelf)*Avg_Dmd*Std_Cost*CD$3,0)+Avg_Dmd*365/CD$3/2*Std_Cost*Inv_Cost+CD$3*Setup</f>
        <v>29980.807515009488</v>
      </c>
      <c r="CE50" s="12">
        <f>(Sell_Price-Std_Cost)*(1-$D50)*Lost_Sale_Fact*Avg_Dmd*365+NORMSINV($D50)*SQRT(Dmd_StdDev^2*Leadtime+LT_StdDev^2*Avg_Dmd^2)*Std_Cost*Inv_Cost+IF(365/CE$3+Safety_Stock/Avg_Dmd&gt;Plan_Shelf,(365/CE$3+Safety_Stock/Avg_Dmd-Plan_Shelf)*Avg_Dmd*Std_Cost*CE$3,0)+Avg_Dmd*365/CE$3/2*Std_Cost*Inv_Cost+CE$3*Setup</f>
        <v>30097.636466648568</v>
      </c>
      <c r="CF50" s="12">
        <f>(Sell_Price-Std_Cost)*(1-$D50)*Lost_Sale_Fact*Avg_Dmd*365+NORMSINV($D50)*SQRT(Dmd_StdDev^2*Leadtime+LT_StdDev^2*Avg_Dmd^2)*Std_Cost*Inv_Cost+IF(365/CF$3+Safety_Stock/Avg_Dmd&gt;Plan_Shelf,(365/CF$3+Safety_Stock/Avg_Dmd-Plan_Shelf)*Avg_Dmd*Std_Cost*CF$3,0)+Avg_Dmd*365/CF$3/2*Std_Cost*Inv_Cost+CF$3*Setup</f>
        <v>30215.294694496668</v>
      </c>
      <c r="CG50" s="12">
        <f>(Sell_Price-Std_Cost)*(1-$D50)*Lost_Sale_Fact*Avg_Dmd*365+NORMSINV($D50)*SQRT(Dmd_StdDev^2*Leadtime+LT_StdDev^2*Avg_Dmd^2)*Std_Cost*Inv_Cost+IF(365/CG$3+Safety_Stock/Avg_Dmd&gt;Plan_Shelf,(365/CG$3+Safety_Stock/Avg_Dmd-Plan_Shelf)*Avg_Dmd*Std_Cost*CG$3,0)+Avg_Dmd*365/CG$3/2*Std_Cost*Inv_Cost+CG$3*Setup</f>
        <v>30333.751484620123</v>
      </c>
      <c r="CH50" s="12">
        <f>(Sell_Price-Std_Cost)*(1-$D50)*Lost_Sale_Fact*Avg_Dmd*365+NORMSINV($D50)*SQRT(Dmd_StdDev^2*Leadtime+LT_StdDev^2*Avg_Dmd^2)*Std_Cost*Inv_Cost+IF(365/CH$3+Safety_Stock/Avg_Dmd&gt;Plan_Shelf,(365/CH$3+Safety_Stock/Avg_Dmd-Plan_Shelf)*Avg_Dmd*Std_Cost*CH$3,0)+Avg_Dmd*365/CH$3/2*Std_Cost*Inv_Cost+CH$3*Setup</f>
        <v>30452.977621325936</v>
      </c>
      <c r="CI50" s="12">
        <f>(Sell_Price-Std_Cost)*(1-$D50)*Lost_Sale_Fact*Avg_Dmd*365+NORMSINV($D50)*SQRT(Dmd_StdDev^2*Leadtime+LT_StdDev^2*Avg_Dmd^2)*Std_Cost*Inv_Cost+IF(365/CI$3+Safety_Stock/Avg_Dmd&gt;Plan_Shelf,(365/CI$3+Safety_Stock/Avg_Dmd-Plan_Shelf)*Avg_Dmd*Std_Cost*CI$3,0)+Avg_Dmd*365/CI$3/2*Std_Cost*Inv_Cost+CI$3*Setup</f>
        <v>30572.945296906306</v>
      </c>
      <c r="CJ50" s="12">
        <f>(Sell_Price-Std_Cost)*(1-$D50)*Lost_Sale_Fact*Avg_Dmd*365+NORMSINV($D50)*SQRT(Dmd_StdDev^2*Leadtime+LT_StdDev^2*Avg_Dmd^2)*Std_Cost*Inv_Cost+IF(365/CJ$3+Safety_Stock/Avg_Dmd&gt;Plan_Shelf,(365/CJ$3+Safety_Stock/Avg_Dmd-Plan_Shelf)*Avg_Dmd*Std_Cost*CJ$3,0)+Avg_Dmd*365/CJ$3/2*Std_Cost*Inv_Cost+CJ$3*Setup</f>
        <v>30693.62802783</v>
      </c>
      <c r="CK50" s="12">
        <f>(Sell_Price-Std_Cost)*(1-$D50)*Lost_Sale_Fact*Avg_Dmd*365+NORMSINV($D50)*SQRT(Dmd_StdDev^2*Leadtime+LT_StdDev^2*Avg_Dmd^2)*Std_Cost*Inv_Cost+IF(365/CK$3+Safety_Stock/Avg_Dmd&gt;Plan_Shelf,(365/CK$3+Safety_Stock/Avg_Dmd-Plan_Shelf)*Avg_Dmd*Std_Cost*CK$3,0)+Avg_Dmd*365/CK$3/2*Std_Cost*Inv_Cost+CK$3*Setup</f>
        <v>30815.000576849608</v>
      </c>
      <c r="CL50" s="12">
        <f>(Sell_Price-Std_Cost)*(1-$D50)*Lost_Sale_Fact*Avg_Dmd*365+NORMSINV($D50)*SQRT(Dmd_StdDev^2*Leadtime+LT_StdDev^2*Avg_Dmd^2)*Std_Cost*Inv_Cost+IF(365/CL$3+Safety_Stock/Avg_Dmd&gt;Plan_Shelf,(365/CL$3+Safety_Stock/Avg_Dmd-Plan_Shelf)*Avg_Dmd*Std_Cost*CL$3,0)+Avg_Dmd*365/CL$3/2*Std_Cost*Inv_Cost+CL$3*Setup</f>
        <v>30937.038880543179</v>
      </c>
      <c r="CM50" s="12">
        <f>(Sell_Price-Std_Cost)*(1-$D50)*Lost_Sale_Fact*Avg_Dmd*365+NORMSINV($D50)*SQRT(Dmd_StdDev^2*Leadtime+LT_StdDev^2*Avg_Dmd^2)*Std_Cost*Inv_Cost+IF(365/CM$3+Safety_Stock/Avg_Dmd&gt;Plan_Shelf,(365/CM$3+Safety_Stock/Avg_Dmd-Plan_Shelf)*Avg_Dmd*Std_Cost*CM$3,0)+Avg_Dmd*365/CM$3/2*Std_Cost*Inv_Cost+CM$3*Setup</f>
        <v>31059.719981852992</v>
      </c>
      <c r="CN50" s="12">
        <f>(Sell_Price-Std_Cost)*(1-$D50)*Lost_Sale_Fact*Avg_Dmd*365+NORMSINV($D50)*SQRT(Dmd_StdDev^2*Leadtime+LT_StdDev^2*Avg_Dmd^2)*Std_Cost*Inv_Cost+IF(365/CN$3+Safety_Stock/Avg_Dmd&gt;Plan_Shelf,(365/CN$3+Safety_Stock/Avg_Dmd-Plan_Shelf)*Avg_Dmd*Std_Cost*CN$3,0)+Avg_Dmd*365/CN$3/2*Std_Cost*Inv_Cost+CN$3*Setup</f>
        <v>31183.02196722394</v>
      </c>
      <c r="CO50" s="12">
        <f>(Sell_Price-Std_Cost)*(1-$D50)*Lost_Sale_Fact*Avg_Dmd*365+NORMSINV($D50)*SQRT(Dmd_StdDev^2*Leadtime+LT_StdDev^2*Avg_Dmd^2)*Std_Cost*Inv_Cost+IF(365/CO$3+Safety_Stock/Avg_Dmd&gt;Plan_Shelf,(365/CO$3+Safety_Stock/Avg_Dmd-Plan_Shelf)*Avg_Dmd*Std_Cost*CO$3,0)+Avg_Dmd*365/CO$3/2*Std_Cost*Inv_Cost+CO$3*Setup</f>
        <v>31306.923907979814</v>
      </c>
      <c r="CP50" s="12">
        <f>(Sell_Price-Std_Cost)*(1-$D50)*Lost_Sale_Fact*Avg_Dmd*365+NORMSINV($D50)*SQRT(Dmd_StdDev^2*Leadtime+LT_StdDev^2*Avg_Dmd^2)*Std_Cost*Inv_Cost+IF(365/CP$3+Safety_Stock/Avg_Dmd&gt;Plan_Shelf,(365/CP$3+Safety_Stock/Avg_Dmd-Plan_Shelf)*Avg_Dmd*Std_Cost*CP$3,0)+Avg_Dmd*365/CP$3/2*Std_Cost*Inv_Cost+CP$3*Setup</f>
        <v>31431.405805607777</v>
      </c>
      <c r="CQ50" s="12">
        <f>(Sell_Price-Std_Cost)*(1-$D50)*Lost_Sale_Fact*Avg_Dmd*365+NORMSINV($D50)*SQRT(Dmd_StdDev^2*Leadtime+LT_StdDev^2*Avg_Dmd^2)*Std_Cost*Inv_Cost+IF(365/CQ$3+Safety_Stock/Avg_Dmd&gt;Plan_Shelf,(365/CQ$3+Safety_Stock/Avg_Dmd-Plan_Shelf)*Avg_Dmd*Std_Cost*CQ$3,0)+Avg_Dmd*365/CQ$3/2*Std_Cost*Inv_Cost+CQ$3*Setup</f>
        <v>31556.448540650512</v>
      </c>
      <c r="CR50" s="12">
        <f>(Sell_Price-Std_Cost)*(1-$D50)*Lost_Sale_Fact*Avg_Dmd*365+NORMSINV($D50)*SQRT(Dmd_StdDev^2*Leadtime+LT_StdDev^2*Avg_Dmd^2)*Std_Cost*Inv_Cost+IF(365/CR$3+Safety_Stock/Avg_Dmd&gt;Plan_Shelf,(365/CR$3+Safety_Stock/Avg_Dmd-Plan_Shelf)*Avg_Dmd*Std_Cost*CR$3,0)+Avg_Dmd*365/CR$3/2*Std_Cost*Inv_Cost+CR$3*Setup</f>
        <v>31682.033824931452</v>
      </c>
      <c r="CS50" s="12">
        <f>(Sell_Price-Std_Cost)*(1-$D50)*Lost_Sale_Fact*Avg_Dmd*365+NORMSINV($D50)*SQRT(Dmd_StdDev^2*Leadtime+LT_StdDev^2*Avg_Dmd^2)*Std_Cost*Inv_Cost+IF(365/CS$3+Safety_Stock/Avg_Dmd&gt;Plan_Shelf,(365/CS$3+Safety_Stock/Avg_Dmd-Plan_Shelf)*Avg_Dmd*Std_Cost*CS$3,0)+Avg_Dmd*365/CS$3/2*Std_Cost*Inv_Cost+CS$3*Setup</f>
        <v>31808.144156862261</v>
      </c>
      <c r="CT50" s="12">
        <f>(Sell_Price-Std_Cost)*(1-$D50)*Lost_Sale_Fact*Avg_Dmd*365+NORMSINV($D50)*SQRT(Dmd_StdDev^2*Leadtime+LT_StdDev^2*Avg_Dmd^2)*Std_Cost*Inv_Cost+IF(365/CT$3+Safety_Stock/Avg_Dmd&gt;Plan_Shelf,(365/CT$3+Safety_Stock/Avg_Dmd-Plan_Shelf)*Avg_Dmd*Std_Cost*CT$3,0)+Avg_Dmd*365/CT$3/2*Std_Cost*Inv_Cost+CT$3*Setup</f>
        <v>31934.76277960305</v>
      </c>
      <c r="CU50" s="12">
        <f>(Sell_Price-Std_Cost)*(1-$D50)*Lost_Sale_Fact*Avg_Dmd*365+NORMSINV($D50)*SQRT(Dmd_StdDev^2*Leadtime+LT_StdDev^2*Avg_Dmd^2)*Std_Cost*Inv_Cost+IF(365/CU$3+Safety_Stock/Avg_Dmd&gt;Plan_Shelf,(365/CU$3+Safety_Stock/Avg_Dmd-Plan_Shelf)*Avg_Dmd*Std_Cost*CU$3,0)+Avg_Dmd*365/CU$3/2*Std_Cost*Inv_Cost+CU$3*Setup</f>
        <v>32061.873641865088</v>
      </c>
      <c r="CV50" s="12">
        <f>(Sell_Price-Std_Cost)*(1-$D50)*Lost_Sale_Fact*Avg_Dmd*365+NORMSINV($D50)*SQRT(Dmd_StdDev^2*Leadtime+LT_StdDev^2*Avg_Dmd^2)*Std_Cost*Inv_Cost+IF(365/CV$3+Safety_Stock/Avg_Dmd&gt;Plan_Shelf,(365/CV$3+Safety_Stock/Avg_Dmd-Plan_Shelf)*Avg_Dmd*Std_Cost*CV$3,0)+Avg_Dmd*365/CV$3/2*Std_Cost*Inv_Cost+CV$3*Setup</f>
        <v>32189.461361163336</v>
      </c>
      <c r="CW50" s="12">
        <f>(Sell_Price-Std_Cost)*(1-$D50)*Lost_Sale_Fact*Avg_Dmd*365+NORMSINV($D50)*SQRT(Dmd_StdDev^2*Leadtime+LT_StdDev^2*Avg_Dmd^2)*Std_Cost*Inv_Cost+IF(365/CW$3+Safety_Stock/Avg_Dmd&gt;Plan_Shelf,(365/CW$3+Safety_Stock/Avg_Dmd-Plan_Shelf)*Avg_Dmd*Std_Cost*CW$3,0)+Avg_Dmd*365/CW$3/2*Std_Cost*Inv_Cost+CW$3*Setup</f>
        <v>32317.511189342029</v>
      </c>
      <c r="CX50" s="12">
        <f>(Sell_Price-Std_Cost)*(1-$D50)*Lost_Sale_Fact*Avg_Dmd*365+NORMSINV($D50)*SQRT(Dmd_StdDev^2*Leadtime+LT_StdDev^2*Avg_Dmd^2)*Std_Cost*Inv_Cost+IF(365/CX$3+Safety_Stock/Avg_Dmd&gt;Plan_Shelf,(365/CX$3+Safety_Stock/Avg_Dmd-Plan_Shelf)*Avg_Dmd*Std_Cost*CX$3,0)+Avg_Dmd*365/CX$3/2*Std_Cost*Inv_Cost+CX$3*Setup</f>
        <v>32446.008980210954</v>
      </c>
      <c r="CY50" s="12">
        <f>(Sell_Price-Std_Cost)*(1-$D50)*Lost_Sale_Fact*Avg_Dmd*365+NORMSINV($D50)*SQRT(Dmd_StdDev^2*Leadtime+LT_StdDev^2*Avg_Dmd^2)*Std_Cost*Inv_Cost+IF(365/CY$3+Safety_Stock/Avg_Dmd&gt;Plan_Shelf,(365/CY$3+Safety_Stock/Avg_Dmd-Plan_Shelf)*Avg_Dmd*Std_Cost*CY$3,0)+Avg_Dmd*365/CY$3/2*Std_Cost*Inv_Cost+CY$3*Setup</f>
        <v>32574.941159143134</v>
      </c>
      <c r="CZ50" s="12">
        <f>(Sell_Price-Std_Cost)*(1-$D50)*Lost_Sale_Fact*Avg_Dmd*365+NORMSINV($D50)*SQRT(Dmd_StdDev^2*Leadtime+LT_StdDev^2*Avg_Dmd^2)*Std_Cost*Inv_Cost+IF(365/CZ$3+Safety_Stock/Avg_Dmd&gt;Plan_Shelf,(365/CZ$3+Safety_Stock/Avg_Dmd-Plan_Shelf)*Avg_Dmd*Std_Cost*CZ$3,0)+Avg_Dmd*365/CZ$3/2*Std_Cost*Inv_Cost+CZ$3*Setup</f>
        <v>32704.294694496668</v>
      </c>
      <c r="DA50" s="28">
        <f t="shared" si="0"/>
        <v>26734.619018820991</v>
      </c>
      <c r="DB50" s="43">
        <f t="shared" si="1"/>
        <v>0.95299999999999996</v>
      </c>
    </row>
    <row r="51" spans="1:106" ht="14.1" customHeight="1" x14ac:dyDescent="0.25">
      <c r="A51" s="53"/>
      <c r="B51" s="51"/>
      <c r="C51" s="51"/>
      <c r="D51" s="9">
        <v>0.95199999999999996</v>
      </c>
      <c r="E51" s="12">
        <f>(Sell_Price-Std_Cost)*(1-$D51)*Lost_Sale_Fact*Avg_Dmd*365+NORMSINV($D51)*SQRT(Dmd_StdDev^2*Leadtime+LT_StdDev^2*Avg_Dmd^2)*Std_Cost*Inv_Cost+IF(365/E$3+Safety_Stock/Avg_Dmd&gt;Plan_Shelf,(365/E$3+Safety_Stock/Avg_Dmd-Plan_Shelf)*Avg_Dmd*Std_Cost*E$3,0)+Avg_Dmd*365/E$3/2*Std_Cost*Inv_Cost+E$3*Setup</f>
        <v>1327124.4264849797</v>
      </c>
      <c r="F51" s="12">
        <f>(Sell_Price-Std_Cost)*(1-$D51)*Lost_Sale_Fact*Avg_Dmd*365+NORMSINV($D51)*SQRT(Dmd_StdDev^2*Leadtime+LT_StdDev^2*Avg_Dmd^2)*Std_Cost*Inv_Cost+IF(365/F$3+Safety_Stock/Avg_Dmd&gt;Plan_Shelf,(365/F$3+Safety_Stock/Avg_Dmd-Plan_Shelf)*Avg_Dmd*Std_Cost*F$3,0)+Avg_Dmd*365/F$3/2*Std_Cost*Inv_Cost+F$3*Setup</f>
        <v>1163970.5893189723</v>
      </c>
      <c r="G51" s="12">
        <f>(Sell_Price-Std_Cost)*(1-$D51)*Lost_Sale_Fact*Avg_Dmd*365+NORMSINV($D51)*SQRT(Dmd_StdDev^2*Leadtime+LT_StdDev^2*Avg_Dmd^2)*Std_Cost*Inv_Cost+IF(365/G$3+Safety_Stock/Avg_Dmd&gt;Plan_Shelf,(365/G$3+Safety_Stock/Avg_Dmd-Plan_Shelf)*Avg_Dmd*Std_Cost*G$3,0)+Avg_Dmd*365/G$3/2*Std_Cost*Inv_Cost+G$3*Setup</f>
        <v>1068950.085486298</v>
      </c>
      <c r="H51" s="12">
        <f>(Sell_Price-Std_Cost)*(1-$D51)*Lost_Sale_Fact*Avg_Dmd*365+NORMSINV($D51)*SQRT(Dmd_StdDev^2*Leadtime+LT_StdDev^2*Avg_Dmd^2)*Std_Cost*Inv_Cost+IF(365/H$3+Safety_Stock/Avg_Dmd&gt;Plan_Shelf,(365/H$3+Safety_Stock/Avg_Dmd-Plan_Shelf)*Avg_Dmd*Std_Cost*H$3,0)+Avg_Dmd*365/H$3/2*Std_Cost*Inv_Cost+H$3*Setup</f>
        <v>990962.9149869571</v>
      </c>
      <c r="I51" s="12">
        <f>(Sell_Price-Std_Cost)*(1-$D51)*Lost_Sale_Fact*Avg_Dmd*365+NORMSINV($D51)*SQRT(Dmd_StdDev^2*Leadtime+LT_StdDev^2*Avg_Dmd^2)*Std_Cost*Inv_Cost+IF(365/I$3+Safety_Stock/Avg_Dmd&gt;Plan_Shelf,(365/I$3+Safety_Stock/Avg_Dmd-Plan_Shelf)*Avg_Dmd*Std_Cost*I$3,0)+Avg_Dmd*365/I$3/2*Std_Cost*Inv_Cost+I$3*Setup</f>
        <v>919789.07782094949</v>
      </c>
      <c r="J51" s="12">
        <f>(Sell_Price-Std_Cost)*(1-$D51)*Lost_Sale_Fact*Avg_Dmd*365+NORMSINV($D51)*SQRT(Dmd_StdDev^2*Leadtime+LT_StdDev^2*Avg_Dmd^2)*Std_Cost*Inv_Cost+IF(365/J$3+Safety_Stock/Avg_Dmd&gt;Plan_Shelf,(365/J$3+Safety_Stock/Avg_Dmd-Plan_Shelf)*Avg_Dmd*Std_Cost*J$3,0)+Avg_Dmd*365/J$3/2*Std_Cost*Inv_Cost+J$3*Setup</f>
        <v>852021.90732160851</v>
      </c>
      <c r="K51" s="12">
        <f>(Sell_Price-Std_Cost)*(1-$D51)*Lost_Sale_Fact*Avg_Dmd*365+NORMSINV($D51)*SQRT(Dmd_StdDev^2*Leadtime+LT_StdDev^2*Avg_Dmd^2)*Std_Cost*Inv_Cost+IF(365/K$3+Safety_Stock/Avg_Dmd&gt;Plan_Shelf,(365/K$3+Safety_Stock/Avg_Dmd-Plan_Shelf)*Avg_Dmd*Std_Cost*K$3,0)+Avg_Dmd*365/K$3/2*Std_Cost*Inv_Cost+K$3*Setup</f>
        <v>786201.40348893439</v>
      </c>
      <c r="L51" s="12">
        <f>(Sell_Price-Std_Cost)*(1-$D51)*Lost_Sale_Fact*Avg_Dmd*365+NORMSINV($D51)*SQRT(Dmd_StdDev^2*Leadtime+LT_StdDev^2*Avg_Dmd^2)*Std_Cost*Inv_Cost+IF(365/L$3+Safety_Stock/Avg_Dmd&gt;Plan_Shelf,(365/L$3+Safety_Stock/Avg_Dmd-Plan_Shelf)*Avg_Dmd*Std_Cost*L$3,0)+Avg_Dmd*365/L$3/2*Std_Cost*Inv_Cost+L$3*Setup</f>
        <v>721597.56632292678</v>
      </c>
      <c r="M51" s="12">
        <f>(Sell_Price-Std_Cost)*(1-$D51)*Lost_Sale_Fact*Avg_Dmd*365+NORMSINV($D51)*SQRT(Dmd_StdDev^2*Leadtime+LT_StdDev^2*Avg_Dmd^2)*Std_Cost*Inv_Cost+IF(365/M$3+Safety_Stock/Avg_Dmd&gt;Plan_Shelf,(365/M$3+Safety_Stock/Avg_Dmd-Plan_Shelf)*Avg_Dmd*Std_Cost*M$3,0)+Avg_Dmd*365/M$3/2*Std_Cost*Inv_Cost+M$3*Setup</f>
        <v>657804.84026803041</v>
      </c>
      <c r="N51" s="12">
        <f>(Sell_Price-Std_Cost)*(1-$D51)*Lost_Sale_Fact*Avg_Dmd*365+NORMSINV($D51)*SQRT(Dmd_StdDev^2*Leadtime+LT_StdDev^2*Avg_Dmd^2)*Std_Cost*Inv_Cost+IF(365/N$3+Safety_Stock/Avg_Dmd&gt;Plan_Shelf,(365/N$3+Safety_Stock/Avg_Dmd-Plan_Shelf)*Avg_Dmd*Std_Cost*N$3,0)+Avg_Dmd*365/N$3/2*Std_Cost*Inv_Cost+N$3*Setup</f>
        <v>594579.89199091168</v>
      </c>
      <c r="O51" s="12">
        <f>(Sell_Price-Std_Cost)*(1-$D51)*Lost_Sale_Fact*Avg_Dmd*365+NORMSINV($D51)*SQRT(Dmd_StdDev^2*Leadtime+LT_StdDev^2*Avg_Dmd^2)*Std_Cost*Inv_Cost+IF(365/O$3+Safety_Stock/Avg_Dmd&gt;Plan_Shelf,(365/O$3+Safety_Stock/Avg_Dmd-Plan_Shelf)*Avg_Dmd*Std_Cost*O$3,0)+Avg_Dmd*365/O$3/2*Std_Cost*Inv_Cost+O$3*Setup</f>
        <v>531767.87300672231</v>
      </c>
      <c r="P51" s="12">
        <f>(Sell_Price-Std_Cost)*(1-$D51)*Lost_Sale_Fact*Avg_Dmd*365+NORMSINV($D51)*SQRT(Dmd_StdDev^2*Leadtime+LT_StdDev^2*Avg_Dmd^2)*Std_Cost*Inv_Cost+IF(365/P$3+Safety_Stock/Avg_Dmd&gt;Plan_Shelf,(365/P$3+Safety_Stock/Avg_Dmd-Plan_Shelf)*Avg_Dmd*Std_Cost*P$3,0)+Avg_Dmd*365/P$3/2*Std_Cost*Inv_Cost+P$3*Setup</f>
        <v>469265.55099223007</v>
      </c>
      <c r="Q51" s="12">
        <f>(Sell_Price-Std_Cost)*(1-$D51)*Lost_Sale_Fact*Avg_Dmd*365+NORMSINV($D51)*SQRT(Dmd_StdDev^2*Leadtime+LT_StdDev^2*Avg_Dmd^2)*Std_Cost*Inv_Cost+IF(365/Q$3+Safety_Stock/Avg_Dmd&gt;Plan_Shelf,(365/Q$3+Safety_Stock/Avg_Dmd-Plan_Shelf)*Avg_Dmd*Std_Cost*Q$3,0)+Avg_Dmd*365/Q$3/2*Std_Cost*Inv_Cost+Q$3*Setup</f>
        <v>407001.45741596608</v>
      </c>
      <c r="R51" s="12">
        <f>(Sell_Price-Std_Cost)*(1-$D51)*Lost_Sale_Fact*Avg_Dmd*365+NORMSINV($D51)*SQRT(Dmd_StdDev^2*Leadtime+LT_StdDev^2*Avg_Dmd^2)*Std_Cost*Inv_Cost+IF(365/R$3+Safety_Stock/Avg_Dmd&gt;Plan_Shelf,(365/R$3+Safety_Stock/Avg_Dmd-Plan_Shelf)*Avg_Dmd*Std_Cost*R$3,0)+Avg_Dmd*365/R$3/2*Std_Cost*Inv_Cost+R$3*Setup</f>
        <v>344924.54332688166</v>
      </c>
      <c r="S51" s="12">
        <f>(Sell_Price-Std_Cost)*(1-$D51)*Lost_Sale_Fact*Avg_Dmd*365+NORMSINV($D51)*SQRT(Dmd_StdDev^2*Leadtime+LT_StdDev^2*Avg_Dmd^2)*Std_Cost*Inv_Cost+IF(365/S$3+Safety_Stock/Avg_Dmd&gt;Plan_Shelf,(365/S$3+Safety_Stock/Avg_Dmd-Plan_Shelf)*Avg_Dmd*Std_Cost*S$3,0)+Avg_Dmd*365/S$3/2*Std_Cost*Inv_Cost+S$3*Setup</f>
        <v>282997.37282754062</v>
      </c>
      <c r="T51" s="12">
        <f>(Sell_Price-Std_Cost)*(1-$D51)*Lost_Sale_Fact*Avg_Dmd*365+NORMSINV($D51)*SQRT(Dmd_StdDev^2*Leadtime+LT_StdDev^2*Avg_Dmd^2)*Std_Cost*Inv_Cost+IF(365/T$3+Safety_Stock/Avg_Dmd&gt;Plan_Shelf,(365/T$3+Safety_Stock/Avg_Dmd-Plan_Shelf)*Avg_Dmd*Std_Cost*T$3,0)+Avg_Dmd*365/T$3/2*Std_Cost*Inv_Cost+T$3*Setup</f>
        <v>221191.86899486629</v>
      </c>
      <c r="U51" s="12">
        <f>(Sell_Price-Std_Cost)*(1-$D51)*Lost_Sale_Fact*Avg_Dmd*365+NORMSINV($D51)*SQRT(Dmd_StdDev^2*Leadtime+LT_StdDev^2*Avg_Dmd^2)*Std_Cost*Inv_Cost+IF(365/U$3+Safety_Stock/Avg_Dmd&gt;Plan_Shelf,(365/U$3+Safety_Stock/Avg_Dmd-Plan_Shelf)*Avg_Dmd*Std_Cost*U$3,0)+Avg_Dmd*365/U$3/2*Std_Cost*Inv_Cost+U$3*Setup</f>
        <v>159486.56124062333</v>
      </c>
      <c r="V51" s="12">
        <f>(Sell_Price-Std_Cost)*(1-$D51)*Lost_Sale_Fact*Avg_Dmd*365+NORMSINV($D51)*SQRT(Dmd_StdDev^2*Leadtime+LT_StdDev^2*Avg_Dmd^2)*Std_Cost*Inv_Cost+IF(365/V$3+Safety_Stock/Avg_Dmd&gt;Plan_Shelf,(365/V$3+Safety_Stock/Avg_Dmd-Plan_Shelf)*Avg_Dmd*Std_Cost*V$3,0)+Avg_Dmd*365/V$3/2*Std_Cost*Inv_Cost+V$3*Setup</f>
        <v>97864.750218406756</v>
      </c>
      <c r="W51" s="12">
        <f>(Sell_Price-Std_Cost)*(1-$D51)*Lost_Sale_Fact*Avg_Dmd*365+NORMSINV($D51)*SQRT(Dmd_StdDev^2*Leadtime+LT_StdDev^2*Avg_Dmd^2)*Std_Cost*Inv_Cost+IF(365/W$3+Safety_Stock/Avg_Dmd&gt;Plan_Shelf,(365/W$3+Safety_Stock/Avg_Dmd-Plan_Shelf)*Avg_Dmd*Std_Cost*W$3,0)+Avg_Dmd*365/W$3/2*Std_Cost*Inv_Cost+W$3*Setup</f>
        <v>36313.252233685627</v>
      </c>
      <c r="X51" s="12">
        <f>(Sell_Price-Std_Cost)*(1-$D51)*Lost_Sale_Fact*Avg_Dmd*365+NORMSINV($D51)*SQRT(Dmd_StdDev^2*Leadtime+LT_StdDev^2*Avg_Dmd^2)*Std_Cost*Inv_Cost+IF(365/X$3+Safety_Stock/Avg_Dmd&gt;Plan_Shelf,(365/X$3+Safety_Stock/Avg_Dmd-Plan_Shelf)*Avg_Dmd*Std_Cost*X$3,0)+Avg_Dmd*365/X$3/2*Std_Cost*Inv_Cost+X$3*Setup</f>
        <v>28898.263650987334</v>
      </c>
      <c r="Y51" s="12">
        <f>(Sell_Price-Std_Cost)*(1-$D51)*Lost_Sale_Fact*Avg_Dmd*365+NORMSINV($D51)*SQRT(Dmd_StdDev^2*Leadtime+LT_StdDev^2*Avg_Dmd^2)*Std_Cost*Inv_Cost+IF(365/Y$3+Safety_Stock/Avg_Dmd&gt;Plan_Shelf,(365/Y$3+Safety_Stock/Avg_Dmd-Plan_Shelf)*Avg_Dmd*Std_Cost*Y$3,0)+Avg_Dmd*365/Y$3/2*Std_Cost*Inv_Cost+Y$3*Setup</f>
        <v>28561.596984320666</v>
      </c>
      <c r="Z51" s="12">
        <f>(Sell_Price-Std_Cost)*(1-$D51)*Lost_Sale_Fact*Avg_Dmd*365+NORMSINV($D51)*SQRT(Dmd_StdDev^2*Leadtime+LT_StdDev^2*Avg_Dmd^2)*Std_Cost*Inv_Cost+IF(365/Z$3+Safety_Stock/Avg_Dmd&gt;Plan_Shelf,(365/Z$3+Safety_Stock/Avg_Dmd-Plan_Shelf)*Avg_Dmd*Std_Cost*Z$3,0)+Avg_Dmd*365/Z$3/2*Std_Cost*Inv_Cost+Z$3*Setup</f>
        <v>28269.172741896422</v>
      </c>
      <c r="AA51" s="12">
        <f>(Sell_Price-Std_Cost)*(1-$D51)*Lost_Sale_Fact*Avg_Dmd*365+NORMSINV($D51)*SQRT(Dmd_StdDev^2*Leadtime+LT_StdDev^2*Avg_Dmd^2)*Std_Cost*Inv_Cost+IF(365/AA$3+Safety_Stock/Avg_Dmd&gt;Plan_Shelf,(365/AA$3+Safety_Stock/Avg_Dmd-Plan_Shelf)*Avg_Dmd*Std_Cost*AA$3,0)+Avg_Dmd*365/AA$3/2*Std_Cost*Inv_Cost+AA$3*Setup</f>
        <v>28015.220172726462</v>
      </c>
      <c r="AB51" s="12">
        <f>(Sell_Price-Std_Cost)*(1-$D51)*Lost_Sale_Fact*Avg_Dmd*365+NORMSINV($D51)*SQRT(Dmd_StdDev^2*Leadtime+LT_StdDev^2*Avg_Dmd^2)*Std_Cost*Inv_Cost+IF(365/AB$3+Safety_Stock/Avg_Dmd&gt;Plan_Shelf,(365/AB$3+Safety_Stock/Avg_Dmd-Plan_Shelf)*Avg_Dmd*Std_Cost*AB$3,0)+Avg_Dmd*365/AB$3/2*Std_Cost*Inv_Cost+AB$3*Setup</f>
        <v>27794.930317653998</v>
      </c>
      <c r="AC51" s="12">
        <f>(Sell_Price-Std_Cost)*(1-$D51)*Lost_Sale_Fact*Avg_Dmd*365+NORMSINV($D51)*SQRT(Dmd_StdDev^2*Leadtime+LT_StdDev^2*Avg_Dmd^2)*Std_Cost*Inv_Cost+IF(365/AC$3+Safety_Stock/Avg_Dmd&gt;Plan_Shelf,(365/AC$3+Safety_Stock/Avg_Dmd-Plan_Shelf)*Avg_Dmd*Std_Cost*AC$3,0)+Avg_Dmd*365/AC$3/2*Std_Cost*Inv_Cost+AC$3*Setup</f>
        <v>27604.263650987334</v>
      </c>
      <c r="AD51" s="12">
        <f>(Sell_Price-Std_Cost)*(1-$D51)*Lost_Sale_Fact*Avg_Dmd*365+NORMSINV($D51)*SQRT(Dmd_StdDev^2*Leadtime+LT_StdDev^2*Avg_Dmd^2)*Std_Cost*Inv_Cost+IF(365/AD$3+Safety_Stock/Avg_Dmd&gt;Plan_Shelf,(365/AD$3+Safety_Stock/Avg_Dmd-Plan_Shelf)*Avg_Dmd*Std_Cost*AD$3,0)+Avg_Dmd*365/AD$3/2*Std_Cost*Inv_Cost+AD$3*Setup</f>
        <v>27439.802112525795</v>
      </c>
      <c r="AE51" s="12">
        <f>(Sell_Price-Std_Cost)*(1-$D51)*Lost_Sale_Fact*Avg_Dmd*365+NORMSINV($D51)*SQRT(Dmd_StdDev^2*Leadtime+LT_StdDev^2*Avg_Dmd^2)*Std_Cost*Inv_Cost+IF(365/AE$3+Safety_Stock/Avg_Dmd&gt;Plan_Shelf,(365/AE$3+Safety_Stock/Avg_Dmd-Plan_Shelf)*Avg_Dmd*Std_Cost*AE$3,0)+Avg_Dmd*365/AE$3/2*Std_Cost*Inv_Cost+AE$3*Setup</f>
        <v>27298.634021357706</v>
      </c>
      <c r="AF51" s="12">
        <f>(Sell_Price-Std_Cost)*(1-$D51)*Lost_Sale_Fact*Avg_Dmd*365+NORMSINV($D51)*SQRT(Dmd_StdDev^2*Leadtime+LT_StdDev^2*Avg_Dmd^2)*Std_Cost*Inv_Cost+IF(365/AF$3+Safety_Stock/Avg_Dmd&gt;Plan_Shelf,(365/AF$3+Safety_Stock/Avg_Dmd-Plan_Shelf)*Avg_Dmd*Std_Cost*AF$3,0)+Avg_Dmd*365/AF$3/2*Std_Cost*Inv_Cost+AF$3*Setup</f>
        <v>27178.263650987334</v>
      </c>
      <c r="AG51" s="12">
        <f>(Sell_Price-Std_Cost)*(1-$D51)*Lost_Sale_Fact*Avg_Dmd*365+NORMSINV($D51)*SQRT(Dmd_StdDev^2*Leadtime+LT_StdDev^2*Avg_Dmd^2)*Std_Cost*Inv_Cost+IF(365/AG$3+Safety_Stock/Avg_Dmd&gt;Plan_Shelf,(365/AG$3+Safety_Stock/Avg_Dmd-Plan_Shelf)*Avg_Dmd*Std_Cost*AG$3,0)+Avg_Dmd*365/AG$3/2*Std_Cost*Inv_Cost+AG$3*Setup</f>
        <v>27076.539513056297</v>
      </c>
      <c r="AH51" s="12">
        <f>(Sell_Price-Std_Cost)*(1-$D51)*Lost_Sale_Fact*Avg_Dmd*365+NORMSINV($D51)*SQRT(Dmd_StdDev^2*Leadtime+LT_StdDev^2*Avg_Dmd^2)*Std_Cost*Inv_Cost+IF(365/AH$3+Safety_Stock/Avg_Dmd&gt;Plan_Shelf,(365/AH$3+Safety_Stock/Avg_Dmd-Plan_Shelf)*Avg_Dmd*Std_Cost*AH$3,0)+Avg_Dmd*365/AH$3/2*Std_Cost*Inv_Cost+AH$3*Setup</f>
        <v>26991.596984320666</v>
      </c>
      <c r="AI51" s="12">
        <f>(Sell_Price-Std_Cost)*(1-$D51)*Lost_Sale_Fact*Avg_Dmd*365+NORMSINV($D51)*SQRT(Dmd_StdDev^2*Leadtime+LT_StdDev^2*Avg_Dmd^2)*Std_Cost*Inv_Cost+IF(365/AI$3+Safety_Stock/Avg_Dmd&gt;Plan_Shelf,(365/AI$3+Safety_Stock/Avg_Dmd-Plan_Shelf)*Avg_Dmd*Std_Cost*AI$3,0)+Avg_Dmd*365/AI$3/2*Std_Cost*Inv_Cost+AI$3*Setup</f>
        <v>26921.812038084106</v>
      </c>
      <c r="AJ51" s="12">
        <f>(Sell_Price-Std_Cost)*(1-$D51)*Lost_Sale_Fact*Avg_Dmd*365+NORMSINV($D51)*SQRT(Dmd_StdDev^2*Leadtime+LT_StdDev^2*Avg_Dmd^2)*Std_Cost*Inv_Cost+IF(365/AJ$3+Safety_Stock/Avg_Dmd&gt;Plan_Shelf,(365/AJ$3+Safety_Stock/Avg_Dmd-Plan_Shelf)*Avg_Dmd*Std_Cost*AJ$3,0)+Avg_Dmd*365/AJ$3/2*Std_Cost*Inv_Cost+AJ$3*Setup</f>
        <v>26865.763650987334</v>
      </c>
      <c r="AK51" s="12">
        <f>(Sell_Price-Std_Cost)*(1-$D51)*Lost_Sale_Fact*Avg_Dmd*365+NORMSINV($D51)*SQRT(Dmd_StdDev^2*Leadtime+LT_StdDev^2*Avg_Dmd^2)*Std_Cost*Inv_Cost+IF(365/AK$3+Safety_Stock/Avg_Dmd&gt;Plan_Shelf,(365/AK$3+Safety_Stock/Avg_Dmd-Plan_Shelf)*Avg_Dmd*Std_Cost*AK$3,0)+Avg_Dmd*365/AK$3/2*Std_Cost*Inv_Cost+AK$3*Setup</f>
        <v>26822.203044926726</v>
      </c>
      <c r="AL51" s="12">
        <f>(Sell_Price-Std_Cost)*(1-$D51)*Lost_Sale_Fact*Avg_Dmd*365+NORMSINV($D51)*SQRT(Dmd_StdDev^2*Leadtime+LT_StdDev^2*Avg_Dmd^2)*Std_Cost*Inv_Cost+IF(365/AL$3+Safety_Stock/Avg_Dmd&gt;Plan_Shelf,(365/AL$3+Safety_Stock/Avg_Dmd-Plan_Shelf)*Avg_Dmd*Std_Cost*AL$3,0)+Avg_Dmd*365/AL$3/2*Std_Cost*Inv_Cost+AL$3*Setup</f>
        <v>26790.028356869687</v>
      </c>
      <c r="AM51" s="12">
        <f>(Sell_Price-Std_Cost)*(1-$D51)*Lost_Sale_Fact*Avg_Dmd*365+NORMSINV($D51)*SQRT(Dmd_StdDev^2*Leadtime+LT_StdDev^2*Avg_Dmd^2)*Std_Cost*Inv_Cost+IF(365/AM$3+Safety_Stock/Avg_Dmd&gt;Plan_Shelf,(365/AM$3+Safety_Stock/Avg_Dmd-Plan_Shelf)*Avg_Dmd*Std_Cost*AM$3,0)+Avg_Dmd*365/AM$3/2*Std_Cost*Inv_Cost+AM$3*Setup</f>
        <v>26768.263650987334</v>
      </c>
      <c r="AN51" s="12">
        <f>(Sell_Price-Std_Cost)*(1-$D51)*Lost_Sale_Fact*Avg_Dmd*365+NORMSINV($D51)*SQRT(Dmd_StdDev^2*Leadtime+LT_StdDev^2*Avg_Dmd^2)*Std_Cost*Inv_Cost+IF(365/AN$3+Safety_Stock/Avg_Dmd&gt;Plan_Shelf,(365/AN$3+Safety_Stock/Avg_Dmd-Plan_Shelf)*Avg_Dmd*Std_Cost*AN$3,0)+Avg_Dmd*365/AN$3/2*Std_Cost*Inv_Cost+AN$3*Setup</f>
        <v>26756.041428765111</v>
      </c>
      <c r="AO51" s="12">
        <f>(Sell_Price-Std_Cost)*(1-$D51)*Lost_Sale_Fact*Avg_Dmd*365+NORMSINV($D51)*SQRT(Dmd_StdDev^2*Leadtime+LT_StdDev^2*Avg_Dmd^2)*Std_Cost*Inv_Cost+IF(365/AO$3+Safety_Stock/Avg_Dmd&gt;Plan_Shelf,(365/AO$3+Safety_Stock/Avg_Dmd-Plan_Shelf)*Avg_Dmd*Std_Cost*AO$3,0)+Avg_Dmd*365/AO$3/2*Std_Cost*Inv_Cost+AO$3*Setup</f>
        <v>26752.587975311657</v>
      </c>
      <c r="AP51" s="12">
        <f>(Sell_Price-Std_Cost)*(1-$D51)*Lost_Sale_Fact*Avg_Dmd*365+NORMSINV($D51)*SQRT(Dmd_StdDev^2*Leadtime+LT_StdDev^2*Avg_Dmd^2)*Std_Cost*Inv_Cost+IF(365/AP$3+Safety_Stock/Avg_Dmd&gt;Plan_Shelf,(365/AP$3+Safety_Stock/Avg_Dmd-Plan_Shelf)*Avg_Dmd*Std_Cost*AP$3,0)+Avg_Dmd*365/AP$3/2*Std_Cost*Inv_Cost+AP$3*Setup</f>
        <v>26757.211019408387</v>
      </c>
      <c r="AQ51" s="12">
        <f>(Sell_Price-Std_Cost)*(1-$D51)*Lost_Sale_Fact*Avg_Dmd*365+NORMSINV($D51)*SQRT(Dmd_StdDev^2*Leadtime+LT_StdDev^2*Avg_Dmd^2)*Std_Cost*Inv_Cost+IF(365/AQ$3+Safety_Stock/Avg_Dmd&gt;Plan_Shelf,(365/AQ$3+Safety_Stock/Avg_Dmd-Plan_Shelf)*Avg_Dmd*Std_Cost*AQ$3,0)+Avg_Dmd*365/AQ$3/2*Std_Cost*Inv_Cost+AQ$3*Setup</f>
        <v>26769.289292012974</v>
      </c>
      <c r="AR51" s="12">
        <f>(Sell_Price-Std_Cost)*(1-$D51)*Lost_Sale_Fact*Avg_Dmd*365+NORMSINV($D51)*SQRT(Dmd_StdDev^2*Leadtime+LT_StdDev^2*Avg_Dmd^2)*Std_Cost*Inv_Cost+IF(365/AR$3+Safety_Stock/Avg_Dmd&gt;Plan_Shelf,(365/AR$3+Safety_Stock/Avg_Dmd-Plan_Shelf)*Avg_Dmd*Std_Cost*AR$3,0)+Avg_Dmd*365/AR$3/2*Std_Cost*Inv_Cost+AR$3*Setup</f>
        <v>26788.263650987334</v>
      </c>
      <c r="AS51" s="12">
        <f>(Sell_Price-Std_Cost)*(1-$D51)*Lost_Sale_Fact*Avg_Dmd*365+NORMSINV($D51)*SQRT(Dmd_StdDev^2*Leadtime+LT_StdDev^2*Avg_Dmd^2)*Std_Cost*Inv_Cost+IF(365/AS$3+Safety_Stock/Avg_Dmd&gt;Plan_Shelf,(365/AS$3+Safety_Stock/Avg_Dmd-Plan_Shelf)*Avg_Dmd*Std_Cost*AS$3,0)+Avg_Dmd*365/AS$3/2*Std_Cost*Inv_Cost+AS$3*Setup</f>
        <v>26813.629504645869</v>
      </c>
      <c r="AT51" s="12">
        <f>(Sell_Price-Std_Cost)*(1-$D51)*Lost_Sale_Fact*Avg_Dmd*365+NORMSINV($D51)*SQRT(Dmd_StdDev^2*Leadtime+LT_StdDev^2*Avg_Dmd^2)*Std_Cost*Inv_Cost+IF(365/AT$3+Safety_Stock/Avg_Dmd&gt;Plan_Shelf,(365/AT$3+Safety_Stock/Avg_Dmd-Plan_Shelf)*Avg_Dmd*Std_Cost*AT$3,0)+Avg_Dmd*365/AT$3/2*Std_Cost*Inv_Cost+AT$3*Setup</f>
        <v>26844.930317653998</v>
      </c>
      <c r="AU51" s="12">
        <f>(Sell_Price-Std_Cost)*(1-$D51)*Lost_Sale_Fact*Avg_Dmd*365+NORMSINV($D51)*SQRT(Dmd_StdDev^2*Leadtime+LT_StdDev^2*Avg_Dmd^2)*Std_Cost*Inv_Cost+IF(365/AU$3+Safety_Stock/Avg_Dmd&gt;Plan_Shelf,(365/AU$3+Safety_Stock/Avg_Dmd-Plan_Shelf)*Avg_Dmd*Std_Cost*AU$3,0)+Avg_Dmd*365/AU$3/2*Std_Cost*Inv_Cost+AU$3*Setup</f>
        <v>26881.752023080357</v>
      </c>
      <c r="AV51" s="12">
        <f>(Sell_Price-Std_Cost)*(1-$D51)*Lost_Sale_Fact*Avg_Dmd*365+NORMSINV($D51)*SQRT(Dmd_StdDev^2*Leadtime+LT_StdDev^2*Avg_Dmd^2)*Std_Cost*Inv_Cost+IF(365/AV$3+Safety_Stock/Avg_Dmd&gt;Plan_Shelf,(365/AV$3+Safety_Stock/Avg_Dmd-Plan_Shelf)*Avg_Dmd*Std_Cost*AV$3,0)+Avg_Dmd*365/AV$3/2*Std_Cost*Inv_Cost+AV$3*Setup</f>
        <v>26923.718196441878</v>
      </c>
      <c r="AW51" s="12">
        <f>(Sell_Price-Std_Cost)*(1-$D51)*Lost_Sale_Fact*Avg_Dmd*365+NORMSINV($D51)*SQRT(Dmd_StdDev^2*Leadtime+LT_StdDev^2*Avg_Dmd^2)*Std_Cost*Inv_Cost+IF(365/AW$3+Safety_Stock/Avg_Dmd&gt;Plan_Shelf,(365/AW$3+Safety_Stock/Avg_Dmd-Plan_Shelf)*Avg_Dmd*Std_Cost*AW$3,0)+Avg_Dmd*365/AW$3/2*Std_Cost*Inv_Cost+AW$3*Setup</f>
        <v>26970.485873209556</v>
      </c>
      <c r="AX51" s="12">
        <f>(Sell_Price-Std_Cost)*(1-$D51)*Lost_Sale_Fact*Avg_Dmd*365+NORMSINV($D51)*SQRT(Dmd_StdDev^2*Leadtime+LT_StdDev^2*Avg_Dmd^2)*Std_Cost*Inv_Cost+IF(365/AX$3+Safety_Stock/Avg_Dmd&gt;Plan_Shelf,(365/AX$3+Safety_Stock/Avg_Dmd-Plan_Shelf)*Avg_Dmd*Std_Cost*AX$3,0)+Avg_Dmd*365/AX$3/2*Std_Cost*Inv_Cost+AX$3*Setup</f>
        <v>27021.741911856898</v>
      </c>
      <c r="AY51" s="12">
        <f>(Sell_Price-Std_Cost)*(1-$D51)*Lost_Sale_Fact*Avg_Dmd*365+NORMSINV($D51)*SQRT(Dmd_StdDev^2*Leadtime+LT_StdDev^2*Avg_Dmd^2)*Std_Cost*Inv_Cost+IF(365/AY$3+Safety_Stock/Avg_Dmd&gt;Plan_Shelf,(365/AY$3+Safety_Stock/Avg_Dmd-Plan_Shelf)*Avg_Dmd*Std_Cost*AY$3,0)+Avg_Dmd*365/AY$3/2*Std_Cost*Inv_Cost+AY$3*Setup</f>
        <v>27077.199821200098</v>
      </c>
      <c r="AZ51" s="12">
        <f>(Sell_Price-Std_Cost)*(1-$D51)*Lost_Sale_Fact*Avg_Dmd*365+NORMSINV($D51)*SQRT(Dmd_StdDev^2*Leadtime+LT_StdDev^2*Avg_Dmd^2)*Std_Cost*Inv_Cost+IF(365/AZ$3+Safety_Stock/Avg_Dmd&gt;Plan_Shelf,(365/AZ$3+Safety_Stock/Avg_Dmd-Plan_Shelf)*Avg_Dmd*Std_Cost*AZ$3,0)+Avg_Dmd*365/AZ$3/2*Std_Cost*Inv_Cost+AZ$3*Setup</f>
        <v>27136.596984320666</v>
      </c>
      <c r="BA51" s="12">
        <f>(Sell_Price-Std_Cost)*(1-$D51)*Lost_Sale_Fact*Avg_Dmd*365+NORMSINV($D51)*SQRT(Dmd_StdDev^2*Leadtime+LT_StdDev^2*Avg_Dmd^2)*Std_Cost*Inv_Cost+IF(365/BA$3+Safety_Stock/Avg_Dmd&gt;Plan_Shelf,(365/BA$3+Safety_Stock/Avg_Dmd-Plan_Shelf)*Avg_Dmd*Std_Cost*BA$3,0)+Avg_Dmd*365/BA$3/2*Std_Cost*Inv_Cost+BA$3*Setup</f>
        <v>27199.692222415906</v>
      </c>
      <c r="BB51" s="12">
        <f>(Sell_Price-Std_Cost)*(1-$D51)*Lost_Sale_Fact*Avg_Dmd*365+NORMSINV($D51)*SQRT(Dmd_StdDev^2*Leadtime+LT_StdDev^2*Avg_Dmd^2)*Std_Cost*Inv_Cost+IF(365/BB$3+Safety_Stock/Avg_Dmd&gt;Plan_Shelf,(365/BB$3+Safety_Stock/Avg_Dmd-Plan_Shelf)*Avg_Dmd*Std_Cost*BB$3,0)+Avg_Dmd*365/BB$3/2*Std_Cost*Inv_Cost+BB$3*Setup</f>
        <v>27266.263650987334</v>
      </c>
      <c r="BC51" s="12">
        <f>(Sell_Price-Std_Cost)*(1-$D51)*Lost_Sale_Fact*Avg_Dmd*365+NORMSINV($D51)*SQRT(Dmd_StdDev^2*Leadtime+LT_StdDev^2*Avg_Dmd^2)*Std_Cost*Inv_Cost+IF(365/BC$3+Safety_Stock/Avg_Dmd&gt;Plan_Shelf,(365/BC$3+Safety_Stock/Avg_Dmd-Plan_Shelf)*Avg_Dmd*Std_Cost*BC$3,0)+Avg_Dmd*365/BC$3/2*Std_Cost*Inv_Cost+BC$3*Setup</f>
        <v>27336.106788242236</v>
      </c>
      <c r="BD51" s="12">
        <f>(Sell_Price-Std_Cost)*(1-$D51)*Lost_Sale_Fact*Avg_Dmd*365+NORMSINV($D51)*SQRT(Dmd_StdDev^2*Leadtime+LT_StdDev^2*Avg_Dmd^2)*Std_Cost*Inv_Cost+IF(365/BD$3+Safety_Stock/Avg_Dmd&gt;Plan_Shelf,(365/BD$3+Safety_Stock/Avg_Dmd-Plan_Shelf)*Avg_Dmd*Std_Cost*BD$3,0)+Avg_Dmd*365/BD$3/2*Std_Cost*Inv_Cost+BD$3*Setup</f>
        <v>27409.032881756564</v>
      </c>
      <c r="BE51" s="12">
        <f>(Sell_Price-Std_Cost)*(1-$D51)*Lost_Sale_Fact*Avg_Dmd*365+NORMSINV($D51)*SQRT(Dmd_StdDev^2*Leadtime+LT_StdDev^2*Avg_Dmd^2)*Std_Cost*Inv_Cost+IF(365/BE$3+Safety_Stock/Avg_Dmd&gt;Plan_Shelf,(365/BE$3+Safety_Stock/Avg_Dmd-Plan_Shelf)*Avg_Dmd*Std_Cost*BE$3,0)+Avg_Dmd*365/BE$3/2*Std_Cost*Inv_Cost+BE$3*Setup</f>
        <v>27484.86742457224</v>
      </c>
      <c r="BF51" s="12">
        <f>(Sell_Price-Std_Cost)*(1-$D51)*Lost_Sale_Fact*Avg_Dmd*365+NORMSINV($D51)*SQRT(Dmd_StdDev^2*Leadtime+LT_StdDev^2*Avg_Dmd^2)*Std_Cost*Inv_Cost+IF(365/BF$3+Safety_Stock/Avg_Dmd&gt;Plan_Shelf,(365/BF$3+Safety_Stock/Avg_Dmd-Plan_Shelf)*Avg_Dmd*Std_Cost*BF$3,0)+Avg_Dmd*365/BF$3/2*Std_Cost*Inv_Cost+BF$3*Setup</f>
        <v>27563.44883617252</v>
      </c>
      <c r="BG51" s="12">
        <f>(Sell_Price-Std_Cost)*(1-$D51)*Lost_Sale_Fact*Avg_Dmd*365+NORMSINV($D51)*SQRT(Dmd_StdDev^2*Leadtime+LT_StdDev^2*Avg_Dmd^2)*Std_Cost*Inv_Cost+IF(365/BG$3+Safety_Stock/Avg_Dmd&gt;Plan_Shelf,(365/BG$3+Safety_Stock/Avg_Dmd-Plan_Shelf)*Avg_Dmd*Std_Cost*BG$3,0)+Avg_Dmd*365/BG$3/2*Std_Cost*Inv_Cost+BG$3*Setup</f>
        <v>27644.62728735097</v>
      </c>
      <c r="BH51" s="12">
        <f>(Sell_Price-Std_Cost)*(1-$D51)*Lost_Sale_Fact*Avg_Dmd*365+NORMSINV($D51)*SQRT(Dmd_StdDev^2*Leadtime+LT_StdDev^2*Avg_Dmd^2)*Std_Cost*Inv_Cost+IF(365/BH$3+Safety_Stock/Avg_Dmd&gt;Plan_Shelf,(365/BH$3+Safety_Stock/Avg_Dmd-Plan_Shelf)*Avg_Dmd*Std_Cost*BH$3,0)+Avg_Dmd*365/BH$3/2*Std_Cost*Inv_Cost+BH$3*Setup</f>
        <v>27728.263650987334</v>
      </c>
      <c r="BI51" s="12">
        <f>(Sell_Price-Std_Cost)*(1-$D51)*Lost_Sale_Fact*Avg_Dmd*365+NORMSINV($D51)*SQRT(Dmd_StdDev^2*Leadtime+LT_StdDev^2*Avg_Dmd^2)*Std_Cost*Inv_Cost+IF(365/BI$3+Safety_Stock/Avg_Dmd&gt;Plan_Shelf,(365/BI$3+Safety_Stock/Avg_Dmd-Plan_Shelf)*Avg_Dmd*Std_Cost*BI$3,0)+Avg_Dmd*365/BI$3/2*Std_Cost*Inv_Cost+BI$3*Setup</f>
        <v>27814.228563268036</v>
      </c>
      <c r="BJ51" s="12">
        <f>(Sell_Price-Std_Cost)*(1-$D51)*Lost_Sale_Fact*Avg_Dmd*365+NORMSINV($D51)*SQRT(Dmd_StdDev^2*Leadtime+LT_StdDev^2*Avg_Dmd^2)*Std_Cost*Inv_Cost+IF(365/BJ$3+Safety_Stock/Avg_Dmd&gt;Plan_Shelf,(365/BJ$3+Safety_Stock/Avg_Dmd-Plan_Shelf)*Avg_Dmd*Std_Cost*BJ$3,0)+Avg_Dmd*365/BJ$3/2*Std_Cost*Inv_Cost+BJ$3*Setup</f>
        <v>27902.401582021816</v>
      </c>
      <c r="BK51" s="12">
        <f>(Sell_Price-Std_Cost)*(1-$D51)*Lost_Sale_Fact*Avg_Dmd*365+NORMSINV($D51)*SQRT(Dmd_StdDev^2*Leadtime+LT_StdDev^2*Avg_Dmd^2)*Std_Cost*Inv_Cost+IF(365/BK$3+Safety_Stock/Avg_Dmd&gt;Plan_Shelf,(365/BK$3+Safety_Stock/Avg_Dmd-Plan_Shelf)*Avg_Dmd*Std_Cost*BK$3,0)+Avg_Dmd*365/BK$3/2*Std_Cost*Inv_Cost+BK$3*Setup</f>
        <v>27992.670430648352</v>
      </c>
      <c r="BL51" s="12">
        <f>(Sell_Price-Std_Cost)*(1-$D51)*Lost_Sale_Fact*Avg_Dmd*365+NORMSINV($D51)*SQRT(Dmd_StdDev^2*Leadtime+LT_StdDev^2*Avg_Dmd^2)*Std_Cost*Inv_Cost+IF(365/BL$3+Safety_Stock/Avg_Dmd&gt;Plan_Shelf,(365/BL$3+Safety_Stock/Avg_Dmd-Plan_Shelf)*Avg_Dmd*Std_Cost*BL$3,0)+Avg_Dmd*365/BL$3/2*Std_Cost*Inv_Cost+BL$3*Setup</f>
        <v>28084.930317654002</v>
      </c>
      <c r="BM51" s="12">
        <f>(Sell_Price-Std_Cost)*(1-$D51)*Lost_Sale_Fact*Avg_Dmd*365+NORMSINV($D51)*SQRT(Dmd_StdDev^2*Leadtime+LT_StdDev^2*Avg_Dmd^2)*Std_Cost*Inv_Cost+IF(365/BM$3+Safety_Stock/Avg_Dmd&gt;Plan_Shelf,(365/BM$3+Safety_Stock/Avg_Dmd-Plan_Shelf)*Avg_Dmd*Std_Cost*BM$3,0)+Avg_Dmd*365/BM$3/2*Std_Cost*Inv_Cost+BM$3*Setup</f>
        <v>28179.083323118481</v>
      </c>
      <c r="BN51" s="12">
        <f>(Sell_Price-Std_Cost)*(1-$D51)*Lost_Sale_Fact*Avg_Dmd*365+NORMSINV($D51)*SQRT(Dmd_StdDev^2*Leadtime+LT_StdDev^2*Avg_Dmd^2)*Std_Cost*Inv_Cost+IF(365/BN$3+Safety_Stock/Avg_Dmd&gt;Plan_Shelf,(365/BN$3+Safety_Stock/Avg_Dmd-Plan_Shelf)*Avg_Dmd*Std_Cost*BN$3,0)+Avg_Dmd*365/BN$3/2*Std_Cost*Inv_Cost+BN$3*Setup</f>
        <v>28275.03784453572</v>
      </c>
      <c r="BO51" s="12">
        <f>(Sell_Price-Std_Cost)*(1-$D51)*Lost_Sale_Fact*Avg_Dmd*365+NORMSINV($D51)*SQRT(Dmd_StdDev^2*Leadtime+LT_StdDev^2*Avg_Dmd^2)*Std_Cost*Inv_Cost+IF(365/BO$3+Safety_Stock/Avg_Dmd&gt;Plan_Shelf,(365/BO$3+Safety_Stock/Avg_Dmd-Plan_Shelf)*Avg_Dmd*Std_Cost*BO$3,0)+Avg_Dmd*365/BO$3/2*Std_Cost*Inv_Cost+BO$3*Setup</f>
        <v>28372.708095431779</v>
      </c>
      <c r="BP51" s="12">
        <f>(Sell_Price-Std_Cost)*(1-$D51)*Lost_Sale_Fact*Avg_Dmd*365+NORMSINV($D51)*SQRT(Dmd_StdDev^2*Leadtime+LT_StdDev^2*Avg_Dmd^2)*Std_Cost*Inv_Cost+IF(365/BP$3+Safety_Stock/Avg_Dmd&gt;Plan_Shelf,(365/BP$3+Safety_Stock/Avg_Dmd-Plan_Shelf)*Avg_Dmd*Std_Cost*BP$3,0)+Avg_Dmd*365/BP$3/2*Std_Cost*Inv_Cost+BP$3*Setup</f>
        <v>28472.013650987334</v>
      </c>
      <c r="BQ51" s="12">
        <f>(Sell_Price-Std_Cost)*(1-$D51)*Lost_Sale_Fact*Avg_Dmd*365+NORMSINV($D51)*SQRT(Dmd_StdDev^2*Leadtime+LT_StdDev^2*Avg_Dmd^2)*Std_Cost*Inv_Cost+IF(365/BQ$3+Safety_Stock/Avg_Dmd&gt;Plan_Shelf,(365/BQ$3+Safety_Stock/Avg_Dmd-Plan_Shelf)*Avg_Dmd*Std_Cost*BQ$3,0)+Avg_Dmd*365/BQ$3/2*Std_Cost*Inv_Cost+BQ$3*Setup</f>
        <v>28572.879035602717</v>
      </c>
      <c r="BR51" s="12">
        <f>(Sell_Price-Std_Cost)*(1-$D51)*Lost_Sale_Fact*Avg_Dmd*365+NORMSINV($D51)*SQRT(Dmd_StdDev^2*Leadtime+LT_StdDev^2*Avg_Dmd^2)*Std_Cost*Inv_Cost+IF(365/BR$3+Safety_Stock/Avg_Dmd&gt;Plan_Shelf,(365/BR$3+Safety_Stock/Avg_Dmd-Plan_Shelf)*Avg_Dmd*Std_Cost*BR$3,0)+Avg_Dmd*365/BR$3/2*Std_Cost*Inv_Cost+BR$3*Setup</f>
        <v>28675.23334795703</v>
      </c>
      <c r="BS51" s="12">
        <f>(Sell_Price-Std_Cost)*(1-$D51)*Lost_Sale_Fact*Avg_Dmd*365+NORMSINV($D51)*SQRT(Dmd_StdDev^2*Leadtime+LT_StdDev^2*Avg_Dmd^2)*Std_Cost*Inv_Cost+IF(365/BS$3+Safety_Stock/Avg_Dmd&gt;Plan_Shelf,(365/BS$3+Safety_Stock/Avg_Dmd-Plan_Shelf)*Avg_Dmd*Std_Cost*BS$3,0)+Avg_Dmd*365/BS$3/2*Std_Cost*Inv_Cost+BS$3*Setup</f>
        <v>28779.00991964405</v>
      </c>
      <c r="BT51" s="12">
        <f>(Sell_Price-Std_Cost)*(1-$D51)*Lost_Sale_Fact*Avg_Dmd*365+NORMSINV($D51)*SQRT(Dmd_StdDev^2*Leadtime+LT_StdDev^2*Avg_Dmd^2)*Std_Cost*Inv_Cost+IF(365/BT$3+Safety_Stock/Avg_Dmd&gt;Plan_Shelf,(365/BT$3+Safety_Stock/Avg_Dmd-Plan_Shelf)*Avg_Dmd*Std_Cost*BT$3,0)+Avg_Dmd*365/BT$3/2*Std_Cost*Inv_Cost+BT$3*Setup</f>
        <v>28884.146003928508</v>
      </c>
      <c r="BU51" s="12">
        <f>(Sell_Price-Std_Cost)*(1-$D51)*Lost_Sale_Fact*Avg_Dmd*365+NORMSINV($D51)*SQRT(Dmd_StdDev^2*Leadtime+LT_StdDev^2*Avg_Dmd^2)*Std_Cost*Inv_Cost+IF(365/BU$3+Safety_Stock/Avg_Dmd&gt;Plan_Shelf,(365/BU$3+Safety_Stock/Avg_Dmd-Plan_Shelf)*Avg_Dmd*Std_Cost*BU$3,0)+Avg_Dmd*365/BU$3/2*Std_Cost*Inv_Cost+BU$3*Setup</f>
        <v>28990.582491567042</v>
      </c>
      <c r="BV51" s="12">
        <f>(Sell_Price-Std_Cost)*(1-$D51)*Lost_Sale_Fact*Avg_Dmd*365+NORMSINV($D51)*SQRT(Dmd_StdDev^2*Leadtime+LT_StdDev^2*Avg_Dmd^2)*Std_Cost*Inv_Cost+IF(365/BV$3+Safety_Stock/Avg_Dmd&gt;Plan_Shelf,(365/BV$3+Safety_Stock/Avg_Dmd-Plan_Shelf)*Avg_Dmd*Std_Cost*BV$3,0)+Avg_Dmd*365/BV$3/2*Std_Cost*Inv_Cost+BV$3*Setup</f>
        <v>29098.263650987334</v>
      </c>
      <c r="BW51" s="12">
        <f>(Sell_Price-Std_Cost)*(1-$D51)*Lost_Sale_Fact*Avg_Dmd*365+NORMSINV($D51)*SQRT(Dmd_StdDev^2*Leadtime+LT_StdDev^2*Avg_Dmd^2)*Std_Cost*Inv_Cost+IF(365/BW$3+Safety_Stock/Avg_Dmd&gt;Plan_Shelf,(365/BW$3+Safety_Stock/Avg_Dmd-Plan_Shelf)*Avg_Dmd*Std_Cost*BW$3,0)+Avg_Dmd*365/BW$3/2*Std_Cost*Inv_Cost+BW$3*Setup</f>
        <v>29207.136890423953</v>
      </c>
      <c r="BX51" s="12">
        <f>(Sell_Price-Std_Cost)*(1-$D51)*Lost_Sale_Fact*Avg_Dmd*365+NORMSINV($D51)*SQRT(Dmd_StdDev^2*Leadtime+LT_StdDev^2*Avg_Dmd^2)*Std_Cost*Inv_Cost+IF(365/BX$3+Safety_Stock/Avg_Dmd&gt;Plan_Shelf,(365/BX$3+Safety_Stock/Avg_Dmd-Plan_Shelf)*Avg_Dmd*Std_Cost*BX$3,0)+Avg_Dmd*365/BX$3/2*Std_Cost*Inv_Cost+BX$3*Setup</f>
        <v>29317.152539876224</v>
      </c>
      <c r="BY51" s="12">
        <f>(Sell_Price-Std_Cost)*(1-$D51)*Lost_Sale_Fact*Avg_Dmd*365+NORMSINV($D51)*SQRT(Dmd_StdDev^2*Leadtime+LT_StdDev^2*Avg_Dmd^2)*Std_Cost*Inv_Cost+IF(365/BY$3+Safety_Stock/Avg_Dmd&gt;Plan_Shelf,(365/BY$3+Safety_Stock/Avg_Dmd-Plan_Shelf)*Avg_Dmd*Std_Cost*BY$3,0)+Avg_Dmd*365/BY$3/2*Std_Cost*Inv_Cost+BY$3*Setup</f>
        <v>29428.263650987334</v>
      </c>
      <c r="BZ51" s="12">
        <f>(Sell_Price-Std_Cost)*(1-$D51)*Lost_Sale_Fact*Avg_Dmd*365+NORMSINV($D51)*SQRT(Dmd_StdDev^2*Leadtime+LT_StdDev^2*Avg_Dmd^2)*Std_Cost*Inv_Cost+IF(365/BZ$3+Safety_Stock/Avg_Dmd&gt;Plan_Shelf,(365/BZ$3+Safety_Stock/Avg_Dmd-Plan_Shelf)*Avg_Dmd*Std_Cost*BZ$3,0)+Avg_Dmd*365/BZ$3/2*Std_Cost*Inv_Cost+BZ$3*Setup</f>
        <v>29540.425813149497</v>
      </c>
      <c r="CA51" s="12">
        <f>(Sell_Price-Std_Cost)*(1-$D51)*Lost_Sale_Fact*Avg_Dmd*365+NORMSINV($D51)*SQRT(Dmd_StdDev^2*Leadtime+LT_StdDev^2*Avg_Dmd^2)*Std_Cost*Inv_Cost+IF(365/CA$3+Safety_Stock/Avg_Dmd&gt;Plan_Shelf,(365/CA$3+Safety_Stock/Avg_Dmd-Plan_Shelf)*Avg_Dmd*Std_Cost*CA$3,0)+Avg_Dmd*365/CA$3/2*Std_Cost*Inv_Cost+CA$3*Setup</f>
        <v>29653.596984320666</v>
      </c>
      <c r="CB51" s="12">
        <f>(Sell_Price-Std_Cost)*(1-$D51)*Lost_Sale_Fact*Avg_Dmd*365+NORMSINV($D51)*SQRT(Dmd_StdDev^2*Leadtime+LT_StdDev^2*Avg_Dmd^2)*Std_Cost*Inv_Cost+IF(365/CB$3+Safety_Stock/Avg_Dmd&gt;Plan_Shelf,(365/CB$3+Safety_Stock/Avg_Dmd-Plan_Shelf)*Avg_Dmd*Std_Cost*CB$3,0)+Avg_Dmd*365/CB$3/2*Std_Cost*Inv_Cost+CB$3*Setup</f>
        <v>29767.73733519786</v>
      </c>
      <c r="CC51" s="12">
        <f>(Sell_Price-Std_Cost)*(1-$D51)*Lost_Sale_Fact*Avg_Dmd*365+NORMSINV($D51)*SQRT(Dmd_StdDev^2*Leadtime+LT_StdDev^2*Avg_Dmd^2)*Std_Cost*Inv_Cost+IF(365/CC$3+Safety_Stock/Avg_Dmd&gt;Plan_Shelf,(365/CC$3+Safety_Stock/Avg_Dmd-Plan_Shelf)*Avg_Dmd*Std_Cost*CC$3,0)+Avg_Dmd*365/CC$3/2*Std_Cost*Inv_Cost+CC$3*Setup</f>
        <v>29882.80910553279</v>
      </c>
      <c r="CD51" s="12">
        <f>(Sell_Price-Std_Cost)*(1-$D51)*Lost_Sale_Fact*Avg_Dmd*365+NORMSINV($D51)*SQRT(Dmd_StdDev^2*Leadtime+LT_StdDev^2*Avg_Dmd^2)*Std_Cost*Inv_Cost+IF(365/CD$3+Safety_Stock/Avg_Dmd&gt;Plan_Shelf,(365/CD$3+Safety_Stock/Avg_Dmd-Plan_Shelf)*Avg_Dmd*Std_Cost*CD$3,0)+Avg_Dmd*365/CD$3/2*Std_Cost*Inv_Cost+CD$3*Setup</f>
        <v>29998.776471500154</v>
      </c>
      <c r="CE51" s="12">
        <f>(Sell_Price-Std_Cost)*(1-$D51)*Lost_Sale_Fact*Avg_Dmd*365+NORMSINV($D51)*SQRT(Dmd_StdDev^2*Leadtime+LT_StdDev^2*Avg_Dmd^2)*Std_Cost*Inv_Cost+IF(365/CE$3+Safety_Stock/Avg_Dmd&gt;Plan_Shelf,(365/CE$3+Safety_Stock/Avg_Dmd-Plan_Shelf)*Avg_Dmd*Std_Cost*CE$3,0)+Avg_Dmd*365/CE$3/2*Std_Cost*Inv_Cost+CE$3*Setup</f>
        <v>30115.605423139234</v>
      </c>
      <c r="CF51" s="12">
        <f>(Sell_Price-Std_Cost)*(1-$D51)*Lost_Sale_Fact*Avg_Dmd*365+NORMSINV($D51)*SQRT(Dmd_StdDev^2*Leadtime+LT_StdDev^2*Avg_Dmd^2)*Std_Cost*Inv_Cost+IF(365/CF$3+Safety_Stock/Avg_Dmd&gt;Plan_Shelf,(365/CF$3+Safety_Stock/Avg_Dmd-Plan_Shelf)*Avg_Dmd*Std_Cost*CF$3,0)+Avg_Dmd*365/CF$3/2*Std_Cost*Inv_Cost+CF$3*Setup</f>
        <v>30233.263650987334</v>
      </c>
      <c r="CG51" s="12">
        <f>(Sell_Price-Std_Cost)*(1-$D51)*Lost_Sale_Fact*Avg_Dmd*365+NORMSINV($D51)*SQRT(Dmd_StdDev^2*Leadtime+LT_StdDev^2*Avg_Dmd^2)*Std_Cost*Inv_Cost+IF(365/CG$3+Safety_Stock/Avg_Dmd&gt;Plan_Shelf,(365/CG$3+Safety_Stock/Avg_Dmd-Plan_Shelf)*Avg_Dmd*Std_Cost*CG$3,0)+Avg_Dmd*365/CG$3/2*Std_Cost*Inv_Cost+CG$3*Setup</f>
        <v>30351.720441110789</v>
      </c>
      <c r="CH51" s="12">
        <f>(Sell_Price-Std_Cost)*(1-$D51)*Lost_Sale_Fact*Avg_Dmd*365+NORMSINV($D51)*SQRT(Dmd_StdDev^2*Leadtime+LT_StdDev^2*Avg_Dmd^2)*Std_Cost*Inv_Cost+IF(365/CH$3+Safety_Stock/Avg_Dmd&gt;Plan_Shelf,(365/CH$3+Safety_Stock/Avg_Dmd-Plan_Shelf)*Avg_Dmd*Std_Cost*CH$3,0)+Avg_Dmd*365/CH$3/2*Std_Cost*Inv_Cost+CH$3*Setup</f>
        <v>30470.946577816601</v>
      </c>
      <c r="CI51" s="12">
        <f>(Sell_Price-Std_Cost)*(1-$D51)*Lost_Sale_Fact*Avg_Dmd*365+NORMSINV($D51)*SQRT(Dmd_StdDev^2*Leadtime+LT_StdDev^2*Avg_Dmd^2)*Std_Cost*Inv_Cost+IF(365/CI$3+Safety_Stock/Avg_Dmd&gt;Plan_Shelf,(365/CI$3+Safety_Stock/Avg_Dmd-Plan_Shelf)*Avg_Dmd*Std_Cost*CI$3,0)+Avg_Dmd*365/CI$3/2*Std_Cost*Inv_Cost+CI$3*Setup</f>
        <v>30590.914253396972</v>
      </c>
      <c r="CJ51" s="12">
        <f>(Sell_Price-Std_Cost)*(1-$D51)*Lost_Sale_Fact*Avg_Dmd*365+NORMSINV($D51)*SQRT(Dmd_StdDev^2*Leadtime+LT_StdDev^2*Avg_Dmd^2)*Std_Cost*Inv_Cost+IF(365/CJ$3+Safety_Stock/Avg_Dmd&gt;Plan_Shelf,(365/CJ$3+Safety_Stock/Avg_Dmd-Plan_Shelf)*Avg_Dmd*Std_Cost*CJ$3,0)+Avg_Dmd*365/CJ$3/2*Std_Cost*Inv_Cost+CJ$3*Setup</f>
        <v>30711.596984320666</v>
      </c>
      <c r="CK51" s="12">
        <f>(Sell_Price-Std_Cost)*(1-$D51)*Lost_Sale_Fact*Avg_Dmd*365+NORMSINV($D51)*SQRT(Dmd_StdDev^2*Leadtime+LT_StdDev^2*Avg_Dmd^2)*Std_Cost*Inv_Cost+IF(365/CK$3+Safety_Stock/Avg_Dmd&gt;Plan_Shelf,(365/CK$3+Safety_Stock/Avg_Dmd-Plan_Shelf)*Avg_Dmd*Std_Cost*CK$3,0)+Avg_Dmd*365/CK$3/2*Std_Cost*Inv_Cost+CK$3*Setup</f>
        <v>30832.969533340274</v>
      </c>
      <c r="CL51" s="12">
        <f>(Sell_Price-Std_Cost)*(1-$D51)*Lost_Sale_Fact*Avg_Dmd*365+NORMSINV($D51)*SQRT(Dmd_StdDev^2*Leadtime+LT_StdDev^2*Avg_Dmd^2)*Std_Cost*Inv_Cost+IF(365/CL$3+Safety_Stock/Avg_Dmd&gt;Plan_Shelf,(365/CL$3+Safety_Stock/Avg_Dmd-Plan_Shelf)*Avg_Dmd*Std_Cost*CL$3,0)+Avg_Dmd*365/CL$3/2*Std_Cost*Inv_Cost+CL$3*Setup</f>
        <v>30955.007837033845</v>
      </c>
      <c r="CM51" s="12">
        <f>(Sell_Price-Std_Cost)*(1-$D51)*Lost_Sale_Fact*Avg_Dmd*365+NORMSINV($D51)*SQRT(Dmd_StdDev^2*Leadtime+LT_StdDev^2*Avg_Dmd^2)*Std_Cost*Inv_Cost+IF(365/CM$3+Safety_Stock/Avg_Dmd&gt;Plan_Shelf,(365/CM$3+Safety_Stock/Avg_Dmd-Plan_Shelf)*Avg_Dmd*Std_Cost*CM$3,0)+Avg_Dmd*365/CM$3/2*Std_Cost*Inv_Cost+CM$3*Setup</f>
        <v>31077.688938343657</v>
      </c>
      <c r="CN51" s="12">
        <f>(Sell_Price-Std_Cost)*(1-$D51)*Lost_Sale_Fact*Avg_Dmd*365+NORMSINV($D51)*SQRT(Dmd_StdDev^2*Leadtime+LT_StdDev^2*Avg_Dmd^2)*Std_Cost*Inv_Cost+IF(365/CN$3+Safety_Stock/Avg_Dmd&gt;Plan_Shelf,(365/CN$3+Safety_Stock/Avg_Dmd-Plan_Shelf)*Avg_Dmd*Std_Cost*CN$3,0)+Avg_Dmd*365/CN$3/2*Std_Cost*Inv_Cost+CN$3*Setup</f>
        <v>31200.990923714606</v>
      </c>
      <c r="CO51" s="12">
        <f>(Sell_Price-Std_Cost)*(1-$D51)*Lost_Sale_Fact*Avg_Dmd*365+NORMSINV($D51)*SQRT(Dmd_StdDev^2*Leadtime+LT_StdDev^2*Avg_Dmd^2)*Std_Cost*Inv_Cost+IF(365/CO$3+Safety_Stock/Avg_Dmd&gt;Plan_Shelf,(365/CO$3+Safety_Stock/Avg_Dmd-Plan_Shelf)*Avg_Dmd*Std_Cost*CO$3,0)+Avg_Dmd*365/CO$3/2*Std_Cost*Inv_Cost+CO$3*Setup</f>
        <v>31324.892864470479</v>
      </c>
      <c r="CP51" s="12">
        <f>(Sell_Price-Std_Cost)*(1-$D51)*Lost_Sale_Fact*Avg_Dmd*365+NORMSINV($D51)*SQRT(Dmd_StdDev^2*Leadtime+LT_StdDev^2*Avg_Dmd^2)*Std_Cost*Inv_Cost+IF(365/CP$3+Safety_Stock/Avg_Dmd&gt;Plan_Shelf,(365/CP$3+Safety_Stock/Avg_Dmd-Plan_Shelf)*Avg_Dmd*Std_Cost*CP$3,0)+Avg_Dmd*365/CP$3/2*Std_Cost*Inv_Cost+CP$3*Setup</f>
        <v>31449.374762098443</v>
      </c>
      <c r="CQ51" s="12">
        <f>(Sell_Price-Std_Cost)*(1-$D51)*Lost_Sale_Fact*Avg_Dmd*365+NORMSINV($D51)*SQRT(Dmd_StdDev^2*Leadtime+LT_StdDev^2*Avg_Dmd^2)*Std_Cost*Inv_Cost+IF(365/CQ$3+Safety_Stock/Avg_Dmd&gt;Plan_Shelf,(365/CQ$3+Safety_Stock/Avg_Dmd-Plan_Shelf)*Avg_Dmd*Std_Cost*CQ$3,0)+Avg_Dmd*365/CQ$3/2*Std_Cost*Inv_Cost+CQ$3*Setup</f>
        <v>31574.417497141178</v>
      </c>
      <c r="CR51" s="12">
        <f>(Sell_Price-Std_Cost)*(1-$D51)*Lost_Sale_Fact*Avg_Dmd*365+NORMSINV($D51)*SQRT(Dmd_StdDev^2*Leadtime+LT_StdDev^2*Avg_Dmd^2)*Std_Cost*Inv_Cost+IF(365/CR$3+Safety_Stock/Avg_Dmd&gt;Plan_Shelf,(365/CR$3+Safety_Stock/Avg_Dmd-Plan_Shelf)*Avg_Dmd*Std_Cost*CR$3,0)+Avg_Dmd*365/CR$3/2*Std_Cost*Inv_Cost+CR$3*Setup</f>
        <v>31700.002781422118</v>
      </c>
      <c r="CS51" s="12">
        <f>(Sell_Price-Std_Cost)*(1-$D51)*Lost_Sale_Fact*Avg_Dmd*365+NORMSINV($D51)*SQRT(Dmd_StdDev^2*Leadtime+LT_StdDev^2*Avg_Dmd^2)*Std_Cost*Inv_Cost+IF(365/CS$3+Safety_Stock/Avg_Dmd&gt;Plan_Shelf,(365/CS$3+Safety_Stock/Avg_Dmd-Plan_Shelf)*Avg_Dmd*Std_Cost*CS$3,0)+Avg_Dmd*365/CS$3/2*Std_Cost*Inv_Cost+CS$3*Setup</f>
        <v>31826.113113352927</v>
      </c>
      <c r="CT51" s="12">
        <f>(Sell_Price-Std_Cost)*(1-$D51)*Lost_Sale_Fact*Avg_Dmd*365+NORMSINV($D51)*SQRT(Dmd_StdDev^2*Leadtime+LT_StdDev^2*Avg_Dmd^2)*Std_Cost*Inv_Cost+IF(365/CT$3+Safety_Stock/Avg_Dmd&gt;Plan_Shelf,(365/CT$3+Safety_Stock/Avg_Dmd-Plan_Shelf)*Avg_Dmd*Std_Cost*CT$3,0)+Avg_Dmd*365/CT$3/2*Std_Cost*Inv_Cost+CT$3*Setup</f>
        <v>31952.731736093716</v>
      </c>
      <c r="CU51" s="12">
        <f>(Sell_Price-Std_Cost)*(1-$D51)*Lost_Sale_Fact*Avg_Dmd*365+NORMSINV($D51)*SQRT(Dmd_StdDev^2*Leadtime+LT_StdDev^2*Avg_Dmd^2)*Std_Cost*Inv_Cost+IF(365/CU$3+Safety_Stock/Avg_Dmd&gt;Plan_Shelf,(365/CU$3+Safety_Stock/Avg_Dmd-Plan_Shelf)*Avg_Dmd*Std_Cost*CU$3,0)+Avg_Dmd*365/CU$3/2*Std_Cost*Inv_Cost+CU$3*Setup</f>
        <v>32079.842598355754</v>
      </c>
      <c r="CV51" s="12">
        <f>(Sell_Price-Std_Cost)*(1-$D51)*Lost_Sale_Fact*Avg_Dmd*365+NORMSINV($D51)*SQRT(Dmd_StdDev^2*Leadtime+LT_StdDev^2*Avg_Dmd^2)*Std_Cost*Inv_Cost+IF(365/CV$3+Safety_Stock/Avg_Dmd&gt;Plan_Shelf,(365/CV$3+Safety_Stock/Avg_Dmd-Plan_Shelf)*Avg_Dmd*Std_Cost*CV$3,0)+Avg_Dmd*365/CV$3/2*Std_Cost*Inv_Cost+CV$3*Setup</f>
        <v>32207.430317654002</v>
      </c>
      <c r="CW51" s="12">
        <f>(Sell_Price-Std_Cost)*(1-$D51)*Lost_Sale_Fact*Avg_Dmd*365+NORMSINV($D51)*SQRT(Dmd_StdDev^2*Leadtime+LT_StdDev^2*Avg_Dmd^2)*Std_Cost*Inv_Cost+IF(365/CW$3+Safety_Stock/Avg_Dmd&gt;Plan_Shelf,(365/CW$3+Safety_Stock/Avg_Dmd-Plan_Shelf)*Avg_Dmd*Std_Cost*CW$3,0)+Avg_Dmd*365/CW$3/2*Std_Cost*Inv_Cost+CW$3*Setup</f>
        <v>32335.480145832695</v>
      </c>
      <c r="CX51" s="12">
        <f>(Sell_Price-Std_Cost)*(1-$D51)*Lost_Sale_Fact*Avg_Dmd*365+NORMSINV($D51)*SQRT(Dmd_StdDev^2*Leadtime+LT_StdDev^2*Avg_Dmd^2)*Std_Cost*Inv_Cost+IF(365/CX$3+Safety_Stock/Avg_Dmd&gt;Plan_Shelf,(365/CX$3+Safety_Stock/Avg_Dmd-Plan_Shelf)*Avg_Dmd*Std_Cost*CX$3,0)+Avg_Dmd*365/CX$3/2*Std_Cost*Inv_Cost+CX$3*Setup</f>
        <v>32463.97793670162</v>
      </c>
      <c r="CY51" s="12">
        <f>(Sell_Price-Std_Cost)*(1-$D51)*Lost_Sale_Fact*Avg_Dmd*365+NORMSINV($D51)*SQRT(Dmd_StdDev^2*Leadtime+LT_StdDev^2*Avg_Dmd^2)*Std_Cost*Inv_Cost+IF(365/CY$3+Safety_Stock/Avg_Dmd&gt;Plan_Shelf,(365/CY$3+Safety_Stock/Avg_Dmd-Plan_Shelf)*Avg_Dmd*Std_Cost*CY$3,0)+Avg_Dmd*365/CY$3/2*Std_Cost*Inv_Cost+CY$3*Setup</f>
        <v>32592.9101156338</v>
      </c>
      <c r="CZ51" s="12">
        <f>(Sell_Price-Std_Cost)*(1-$D51)*Lost_Sale_Fact*Avg_Dmd*365+NORMSINV($D51)*SQRT(Dmd_StdDev^2*Leadtime+LT_StdDev^2*Avg_Dmd^2)*Std_Cost*Inv_Cost+IF(365/CZ$3+Safety_Stock/Avg_Dmd&gt;Plan_Shelf,(365/CZ$3+Safety_Stock/Avg_Dmd-Plan_Shelf)*Avg_Dmd*Std_Cost*CZ$3,0)+Avg_Dmd*365/CZ$3/2*Std_Cost*Inv_Cost+CZ$3*Setup</f>
        <v>32722.263650987334</v>
      </c>
      <c r="DA51" s="28">
        <f t="shared" si="0"/>
        <v>26752.587975311657</v>
      </c>
      <c r="DB51" s="43">
        <f t="shared" si="1"/>
        <v>0.95199999999999996</v>
      </c>
    </row>
    <row r="52" spans="1:106" ht="14.1" customHeight="1" x14ac:dyDescent="0.25">
      <c r="A52" s="53"/>
      <c r="B52" s="51"/>
      <c r="C52" s="51"/>
      <c r="D52" s="9">
        <v>0.95099999999999996</v>
      </c>
      <c r="E52" s="12">
        <f>(Sell_Price-Std_Cost)*(1-$D52)*Lost_Sale_Fact*Avg_Dmd*365+NORMSINV($D52)*SQRT(Dmd_StdDev^2*Leadtime+LT_StdDev^2*Avg_Dmd^2)*Std_Cost*Inv_Cost+IF(365/E$3+Safety_Stock/Avg_Dmd&gt;Plan_Shelf,(365/E$3+Safety_Stock/Avg_Dmd-Plan_Shelf)*Avg_Dmd*Std_Cost*E$3,0)+Avg_Dmd*365/E$3/2*Std_Cost*Inv_Cost+E$3*Setup</f>
        <v>1327143.5470109298</v>
      </c>
      <c r="F52" s="12">
        <f>(Sell_Price-Std_Cost)*(1-$D52)*Lost_Sale_Fact*Avg_Dmd*365+NORMSINV($D52)*SQRT(Dmd_StdDev^2*Leadtime+LT_StdDev^2*Avg_Dmd^2)*Std_Cost*Inv_Cost+IF(365/F$3+Safety_Stock/Avg_Dmd&gt;Plan_Shelf,(365/F$3+Safety_Stock/Avg_Dmd-Plan_Shelf)*Avg_Dmd*Std_Cost*F$3,0)+Avg_Dmd*365/F$3/2*Std_Cost*Inv_Cost+F$3*Setup</f>
        <v>1163989.7098449222</v>
      </c>
      <c r="G52" s="12">
        <f>(Sell_Price-Std_Cost)*(1-$D52)*Lost_Sale_Fact*Avg_Dmd*365+NORMSINV($D52)*SQRT(Dmd_StdDev^2*Leadtime+LT_StdDev^2*Avg_Dmd^2)*Std_Cost*Inv_Cost+IF(365/G$3+Safety_Stock/Avg_Dmd&gt;Plan_Shelf,(365/G$3+Safety_Stock/Avg_Dmd-Plan_Shelf)*Avg_Dmd*Std_Cost*G$3,0)+Avg_Dmd*365/G$3/2*Std_Cost*Inv_Cost+G$3*Setup</f>
        <v>1068969.2060122478</v>
      </c>
      <c r="H52" s="12">
        <f>(Sell_Price-Std_Cost)*(1-$D52)*Lost_Sale_Fact*Avg_Dmd*365+NORMSINV($D52)*SQRT(Dmd_StdDev^2*Leadtime+LT_StdDev^2*Avg_Dmd^2)*Std_Cost*Inv_Cost+IF(365/H$3+Safety_Stock/Avg_Dmd&gt;Plan_Shelf,(365/H$3+Safety_Stock/Avg_Dmd-Plan_Shelf)*Avg_Dmd*Std_Cost*H$3,0)+Avg_Dmd*365/H$3/2*Std_Cost*Inv_Cost+H$3*Setup</f>
        <v>990982.03551290708</v>
      </c>
      <c r="I52" s="12">
        <f>(Sell_Price-Std_Cost)*(1-$D52)*Lost_Sale_Fact*Avg_Dmd*365+NORMSINV($D52)*SQRT(Dmd_StdDev^2*Leadtime+LT_StdDev^2*Avg_Dmd^2)*Std_Cost*Inv_Cost+IF(365/I$3+Safety_Stock/Avg_Dmd&gt;Plan_Shelf,(365/I$3+Safety_Stock/Avg_Dmd-Plan_Shelf)*Avg_Dmd*Std_Cost*I$3,0)+Avg_Dmd*365/I$3/2*Std_Cost*Inv_Cost+I$3*Setup</f>
        <v>919808.19834689947</v>
      </c>
      <c r="J52" s="12">
        <f>(Sell_Price-Std_Cost)*(1-$D52)*Lost_Sale_Fact*Avg_Dmd*365+NORMSINV($D52)*SQRT(Dmd_StdDev^2*Leadtime+LT_StdDev^2*Avg_Dmd^2)*Std_Cost*Inv_Cost+IF(365/J$3+Safety_Stock/Avg_Dmd&gt;Plan_Shelf,(365/J$3+Safety_Stock/Avg_Dmd-Plan_Shelf)*Avg_Dmd*Std_Cost*J$3,0)+Avg_Dmd*365/J$3/2*Std_Cost*Inv_Cost+J$3*Setup</f>
        <v>852041.02784755849</v>
      </c>
      <c r="K52" s="12">
        <f>(Sell_Price-Std_Cost)*(1-$D52)*Lost_Sale_Fact*Avg_Dmd*365+NORMSINV($D52)*SQRT(Dmd_StdDev^2*Leadtime+LT_StdDev^2*Avg_Dmd^2)*Std_Cost*Inv_Cost+IF(365/K$3+Safety_Stock/Avg_Dmd&gt;Plan_Shelf,(365/K$3+Safety_Stock/Avg_Dmd-Plan_Shelf)*Avg_Dmd*Std_Cost*K$3,0)+Avg_Dmd*365/K$3/2*Std_Cost*Inv_Cost+K$3*Setup</f>
        <v>786220.52401488437</v>
      </c>
      <c r="L52" s="12">
        <f>(Sell_Price-Std_Cost)*(1-$D52)*Lost_Sale_Fact*Avg_Dmd*365+NORMSINV($D52)*SQRT(Dmd_StdDev^2*Leadtime+LT_StdDev^2*Avg_Dmd^2)*Std_Cost*Inv_Cost+IF(365/L$3+Safety_Stock/Avg_Dmd&gt;Plan_Shelf,(365/L$3+Safety_Stock/Avg_Dmd-Plan_Shelf)*Avg_Dmd*Std_Cost*L$3,0)+Avg_Dmd*365/L$3/2*Std_Cost*Inv_Cost+L$3*Setup</f>
        <v>721616.68684887676</v>
      </c>
      <c r="M52" s="12">
        <f>(Sell_Price-Std_Cost)*(1-$D52)*Lost_Sale_Fact*Avg_Dmd*365+NORMSINV($D52)*SQRT(Dmd_StdDev^2*Leadtime+LT_StdDev^2*Avg_Dmd^2)*Std_Cost*Inv_Cost+IF(365/M$3+Safety_Stock/Avg_Dmd&gt;Plan_Shelf,(365/M$3+Safety_Stock/Avg_Dmd-Plan_Shelf)*Avg_Dmd*Std_Cost*M$3,0)+Avg_Dmd*365/M$3/2*Std_Cost*Inv_Cost+M$3*Setup</f>
        <v>657823.9607939804</v>
      </c>
      <c r="N52" s="12">
        <f>(Sell_Price-Std_Cost)*(1-$D52)*Lost_Sale_Fact*Avg_Dmd*365+NORMSINV($D52)*SQRT(Dmd_StdDev^2*Leadtime+LT_StdDev^2*Avg_Dmd^2)*Std_Cost*Inv_Cost+IF(365/N$3+Safety_Stock/Avg_Dmd&gt;Plan_Shelf,(365/N$3+Safety_Stock/Avg_Dmd-Plan_Shelf)*Avg_Dmd*Std_Cost*N$3,0)+Avg_Dmd*365/N$3/2*Std_Cost*Inv_Cost+N$3*Setup</f>
        <v>594599.01251686167</v>
      </c>
      <c r="O52" s="12">
        <f>(Sell_Price-Std_Cost)*(1-$D52)*Lost_Sale_Fact*Avg_Dmd*365+NORMSINV($D52)*SQRT(Dmd_StdDev^2*Leadtime+LT_StdDev^2*Avg_Dmd^2)*Std_Cost*Inv_Cost+IF(365/O$3+Safety_Stock/Avg_Dmd&gt;Plan_Shelf,(365/O$3+Safety_Stock/Avg_Dmd-Plan_Shelf)*Avg_Dmd*Std_Cost*O$3,0)+Avg_Dmd*365/O$3/2*Std_Cost*Inv_Cost+O$3*Setup</f>
        <v>531786.99353267218</v>
      </c>
      <c r="P52" s="12">
        <f>(Sell_Price-Std_Cost)*(1-$D52)*Lost_Sale_Fact*Avg_Dmd*365+NORMSINV($D52)*SQRT(Dmd_StdDev^2*Leadtime+LT_StdDev^2*Avg_Dmd^2)*Std_Cost*Inv_Cost+IF(365/P$3+Safety_Stock/Avg_Dmd&gt;Plan_Shelf,(365/P$3+Safety_Stock/Avg_Dmd-Plan_Shelf)*Avg_Dmd*Std_Cost*P$3,0)+Avg_Dmd*365/P$3/2*Std_Cost*Inv_Cost+P$3*Setup</f>
        <v>469284.67151818</v>
      </c>
      <c r="Q52" s="12">
        <f>(Sell_Price-Std_Cost)*(1-$D52)*Lost_Sale_Fact*Avg_Dmd*365+NORMSINV($D52)*SQRT(Dmd_StdDev^2*Leadtime+LT_StdDev^2*Avg_Dmd^2)*Std_Cost*Inv_Cost+IF(365/Q$3+Safety_Stock/Avg_Dmd&gt;Plan_Shelf,(365/Q$3+Safety_Stock/Avg_Dmd-Plan_Shelf)*Avg_Dmd*Std_Cost*Q$3,0)+Avg_Dmd*365/Q$3/2*Std_Cost*Inv_Cost+Q$3*Setup</f>
        <v>407020.57794191601</v>
      </c>
      <c r="R52" s="12">
        <f>(Sell_Price-Std_Cost)*(1-$D52)*Lost_Sale_Fact*Avg_Dmd*365+NORMSINV($D52)*SQRT(Dmd_StdDev^2*Leadtime+LT_StdDev^2*Avg_Dmd^2)*Std_Cost*Inv_Cost+IF(365/R$3+Safety_Stock/Avg_Dmd&gt;Plan_Shelf,(365/R$3+Safety_Stock/Avg_Dmd-Plan_Shelf)*Avg_Dmd*Std_Cost*R$3,0)+Avg_Dmd*365/R$3/2*Std_Cost*Inv_Cost+R$3*Setup</f>
        <v>344943.66385283158</v>
      </c>
      <c r="S52" s="12">
        <f>(Sell_Price-Std_Cost)*(1-$D52)*Lost_Sale_Fact*Avg_Dmd*365+NORMSINV($D52)*SQRT(Dmd_StdDev^2*Leadtime+LT_StdDev^2*Avg_Dmd^2)*Std_Cost*Inv_Cost+IF(365/S$3+Safety_Stock/Avg_Dmd&gt;Plan_Shelf,(365/S$3+Safety_Stock/Avg_Dmd-Plan_Shelf)*Avg_Dmd*Std_Cost*S$3,0)+Avg_Dmd*365/S$3/2*Std_Cost*Inv_Cost+S$3*Setup</f>
        <v>283016.4933534906</v>
      </c>
      <c r="T52" s="12">
        <f>(Sell_Price-Std_Cost)*(1-$D52)*Lost_Sale_Fact*Avg_Dmd*365+NORMSINV($D52)*SQRT(Dmd_StdDev^2*Leadtime+LT_StdDev^2*Avg_Dmd^2)*Std_Cost*Inv_Cost+IF(365/T$3+Safety_Stock/Avg_Dmd&gt;Plan_Shelf,(365/T$3+Safety_Stock/Avg_Dmd-Plan_Shelf)*Avg_Dmd*Std_Cost*T$3,0)+Avg_Dmd*365/T$3/2*Std_Cost*Inv_Cost+T$3*Setup</f>
        <v>221210.98952081625</v>
      </c>
      <c r="U52" s="12">
        <f>(Sell_Price-Std_Cost)*(1-$D52)*Lost_Sale_Fact*Avg_Dmd*365+NORMSINV($D52)*SQRT(Dmd_StdDev^2*Leadtime+LT_StdDev^2*Avg_Dmd^2)*Std_Cost*Inv_Cost+IF(365/U$3+Safety_Stock/Avg_Dmd&gt;Plan_Shelf,(365/U$3+Safety_Stock/Avg_Dmd-Plan_Shelf)*Avg_Dmd*Std_Cost*U$3,0)+Avg_Dmd*365/U$3/2*Std_Cost*Inv_Cost+U$3*Setup</f>
        <v>159505.68176657328</v>
      </c>
      <c r="V52" s="12">
        <f>(Sell_Price-Std_Cost)*(1-$D52)*Lost_Sale_Fact*Avg_Dmd*365+NORMSINV($D52)*SQRT(Dmd_StdDev^2*Leadtime+LT_StdDev^2*Avg_Dmd^2)*Std_Cost*Inv_Cost+IF(365/V$3+Safety_Stock/Avg_Dmd&gt;Plan_Shelf,(365/V$3+Safety_Stock/Avg_Dmd-Plan_Shelf)*Avg_Dmd*Std_Cost*V$3,0)+Avg_Dmd*365/V$3/2*Std_Cost*Inv_Cost+V$3*Setup</f>
        <v>97883.870744356711</v>
      </c>
      <c r="W52" s="12">
        <f>(Sell_Price-Std_Cost)*(1-$D52)*Lost_Sale_Fact*Avg_Dmd*365+NORMSINV($D52)*SQRT(Dmd_StdDev^2*Leadtime+LT_StdDev^2*Avg_Dmd^2)*Std_Cost*Inv_Cost+IF(365/W$3+Safety_Stock/Avg_Dmd&gt;Plan_Shelf,(365/W$3+Safety_Stock/Avg_Dmd-Plan_Shelf)*Avg_Dmd*Std_Cost*W$3,0)+Avg_Dmd*365/W$3/2*Std_Cost*Inv_Cost+W$3*Setup</f>
        <v>36332.372759635582</v>
      </c>
      <c r="X52" s="12">
        <f>(Sell_Price-Std_Cost)*(1-$D52)*Lost_Sale_Fact*Avg_Dmd*365+NORMSINV($D52)*SQRT(Dmd_StdDev^2*Leadtime+LT_StdDev^2*Avg_Dmd^2)*Std_Cost*Inv_Cost+IF(365/X$3+Safety_Stock/Avg_Dmd&gt;Plan_Shelf,(365/X$3+Safety_Stock/Avg_Dmd-Plan_Shelf)*Avg_Dmd*Std_Cost*X$3,0)+Avg_Dmd*365/X$3/2*Std_Cost*Inv_Cost+X$3*Setup</f>
        <v>28917.384176937288</v>
      </c>
      <c r="Y52" s="12">
        <f>(Sell_Price-Std_Cost)*(1-$D52)*Lost_Sale_Fact*Avg_Dmd*365+NORMSINV($D52)*SQRT(Dmd_StdDev^2*Leadtime+LT_StdDev^2*Avg_Dmd^2)*Std_Cost*Inv_Cost+IF(365/Y$3+Safety_Stock/Avg_Dmd&gt;Plan_Shelf,(365/Y$3+Safety_Stock/Avg_Dmd-Plan_Shelf)*Avg_Dmd*Std_Cost*Y$3,0)+Avg_Dmd*365/Y$3/2*Std_Cost*Inv_Cost+Y$3*Setup</f>
        <v>28580.717510270624</v>
      </c>
      <c r="Z52" s="12">
        <f>(Sell_Price-Std_Cost)*(1-$D52)*Lost_Sale_Fact*Avg_Dmd*365+NORMSINV($D52)*SQRT(Dmd_StdDev^2*Leadtime+LT_StdDev^2*Avg_Dmd^2)*Std_Cost*Inv_Cost+IF(365/Z$3+Safety_Stock/Avg_Dmd&gt;Plan_Shelf,(365/Z$3+Safety_Stock/Avg_Dmd-Plan_Shelf)*Avg_Dmd*Std_Cost*Z$3,0)+Avg_Dmd*365/Z$3/2*Std_Cost*Inv_Cost+Z$3*Setup</f>
        <v>28288.29326784638</v>
      </c>
      <c r="AA52" s="12">
        <f>(Sell_Price-Std_Cost)*(1-$D52)*Lost_Sale_Fact*Avg_Dmd*365+NORMSINV($D52)*SQRT(Dmd_StdDev^2*Leadtime+LT_StdDev^2*Avg_Dmd^2)*Std_Cost*Inv_Cost+IF(365/AA$3+Safety_Stock/Avg_Dmd&gt;Plan_Shelf,(365/AA$3+Safety_Stock/Avg_Dmd-Plan_Shelf)*Avg_Dmd*Std_Cost*AA$3,0)+Avg_Dmd*365/AA$3/2*Std_Cost*Inv_Cost+AA$3*Setup</f>
        <v>28034.34069867642</v>
      </c>
      <c r="AB52" s="12">
        <f>(Sell_Price-Std_Cost)*(1-$D52)*Lost_Sale_Fact*Avg_Dmd*365+NORMSINV($D52)*SQRT(Dmd_StdDev^2*Leadtime+LT_StdDev^2*Avg_Dmd^2)*Std_Cost*Inv_Cost+IF(365/AB$3+Safety_Stock/Avg_Dmd&gt;Plan_Shelf,(365/AB$3+Safety_Stock/Avg_Dmd-Plan_Shelf)*Avg_Dmd*Std_Cost*AB$3,0)+Avg_Dmd*365/AB$3/2*Std_Cost*Inv_Cost+AB$3*Setup</f>
        <v>27814.050843603956</v>
      </c>
      <c r="AC52" s="12">
        <f>(Sell_Price-Std_Cost)*(1-$D52)*Lost_Sale_Fact*Avg_Dmd*365+NORMSINV($D52)*SQRT(Dmd_StdDev^2*Leadtime+LT_StdDev^2*Avg_Dmd^2)*Std_Cost*Inv_Cost+IF(365/AC$3+Safety_Stock/Avg_Dmd&gt;Plan_Shelf,(365/AC$3+Safety_Stock/Avg_Dmd-Plan_Shelf)*Avg_Dmd*Std_Cost*AC$3,0)+Avg_Dmd*365/AC$3/2*Std_Cost*Inv_Cost+AC$3*Setup</f>
        <v>27623.384176937288</v>
      </c>
      <c r="AD52" s="12">
        <f>(Sell_Price-Std_Cost)*(1-$D52)*Lost_Sale_Fact*Avg_Dmd*365+NORMSINV($D52)*SQRT(Dmd_StdDev^2*Leadtime+LT_StdDev^2*Avg_Dmd^2)*Std_Cost*Inv_Cost+IF(365/AD$3+Safety_Stock/Avg_Dmd&gt;Plan_Shelf,(365/AD$3+Safety_Stock/Avg_Dmd-Plan_Shelf)*Avg_Dmd*Std_Cost*AD$3,0)+Avg_Dmd*365/AD$3/2*Std_Cost*Inv_Cost+AD$3*Setup</f>
        <v>27458.922638475749</v>
      </c>
      <c r="AE52" s="12">
        <f>(Sell_Price-Std_Cost)*(1-$D52)*Lost_Sale_Fact*Avg_Dmd*365+NORMSINV($D52)*SQRT(Dmd_StdDev^2*Leadtime+LT_StdDev^2*Avg_Dmd^2)*Std_Cost*Inv_Cost+IF(365/AE$3+Safety_Stock/Avg_Dmd&gt;Plan_Shelf,(365/AE$3+Safety_Stock/Avg_Dmd-Plan_Shelf)*Avg_Dmd*Std_Cost*AE$3,0)+Avg_Dmd*365/AE$3/2*Std_Cost*Inv_Cost+AE$3*Setup</f>
        <v>27317.754547307661</v>
      </c>
      <c r="AF52" s="12">
        <f>(Sell_Price-Std_Cost)*(1-$D52)*Lost_Sale_Fact*Avg_Dmd*365+NORMSINV($D52)*SQRT(Dmd_StdDev^2*Leadtime+LT_StdDev^2*Avg_Dmd^2)*Std_Cost*Inv_Cost+IF(365/AF$3+Safety_Stock/Avg_Dmd&gt;Plan_Shelf,(365/AF$3+Safety_Stock/Avg_Dmd-Plan_Shelf)*Avg_Dmd*Std_Cost*AF$3,0)+Avg_Dmd*365/AF$3/2*Std_Cost*Inv_Cost+AF$3*Setup</f>
        <v>27197.384176937288</v>
      </c>
      <c r="AG52" s="12">
        <f>(Sell_Price-Std_Cost)*(1-$D52)*Lost_Sale_Fact*Avg_Dmd*365+NORMSINV($D52)*SQRT(Dmd_StdDev^2*Leadtime+LT_StdDev^2*Avg_Dmd^2)*Std_Cost*Inv_Cost+IF(365/AG$3+Safety_Stock/Avg_Dmd&gt;Plan_Shelf,(365/AG$3+Safety_Stock/Avg_Dmd-Plan_Shelf)*Avg_Dmd*Std_Cost*AG$3,0)+Avg_Dmd*365/AG$3/2*Std_Cost*Inv_Cost+AG$3*Setup</f>
        <v>27095.660039006256</v>
      </c>
      <c r="AH52" s="12">
        <f>(Sell_Price-Std_Cost)*(1-$D52)*Lost_Sale_Fact*Avg_Dmd*365+NORMSINV($D52)*SQRT(Dmd_StdDev^2*Leadtime+LT_StdDev^2*Avg_Dmd^2)*Std_Cost*Inv_Cost+IF(365/AH$3+Safety_Stock/Avg_Dmd&gt;Plan_Shelf,(365/AH$3+Safety_Stock/Avg_Dmd-Plan_Shelf)*Avg_Dmd*Std_Cost*AH$3,0)+Avg_Dmd*365/AH$3/2*Std_Cost*Inv_Cost+AH$3*Setup</f>
        <v>27010.717510270624</v>
      </c>
      <c r="AI52" s="12">
        <f>(Sell_Price-Std_Cost)*(1-$D52)*Lost_Sale_Fact*Avg_Dmd*365+NORMSINV($D52)*SQRT(Dmd_StdDev^2*Leadtime+LT_StdDev^2*Avg_Dmd^2)*Std_Cost*Inv_Cost+IF(365/AI$3+Safety_Stock/Avg_Dmd&gt;Plan_Shelf,(365/AI$3+Safety_Stock/Avg_Dmd-Plan_Shelf)*Avg_Dmd*Std_Cost*AI$3,0)+Avg_Dmd*365/AI$3/2*Std_Cost*Inv_Cost+AI$3*Setup</f>
        <v>26940.932564034065</v>
      </c>
      <c r="AJ52" s="12">
        <f>(Sell_Price-Std_Cost)*(1-$D52)*Lost_Sale_Fact*Avg_Dmd*365+NORMSINV($D52)*SQRT(Dmd_StdDev^2*Leadtime+LT_StdDev^2*Avg_Dmd^2)*Std_Cost*Inv_Cost+IF(365/AJ$3+Safety_Stock/Avg_Dmd&gt;Plan_Shelf,(365/AJ$3+Safety_Stock/Avg_Dmd-Plan_Shelf)*Avg_Dmd*Std_Cost*AJ$3,0)+Avg_Dmd*365/AJ$3/2*Std_Cost*Inv_Cost+AJ$3*Setup</f>
        <v>26884.884176937288</v>
      </c>
      <c r="AK52" s="12">
        <f>(Sell_Price-Std_Cost)*(1-$D52)*Lost_Sale_Fact*Avg_Dmd*365+NORMSINV($D52)*SQRT(Dmd_StdDev^2*Leadtime+LT_StdDev^2*Avg_Dmd^2)*Std_Cost*Inv_Cost+IF(365/AK$3+Safety_Stock/Avg_Dmd&gt;Plan_Shelf,(365/AK$3+Safety_Stock/Avg_Dmd-Plan_Shelf)*Avg_Dmd*Std_Cost*AK$3,0)+Avg_Dmd*365/AK$3/2*Std_Cost*Inv_Cost+AK$3*Setup</f>
        <v>26841.323570876684</v>
      </c>
      <c r="AL52" s="12">
        <f>(Sell_Price-Std_Cost)*(1-$D52)*Lost_Sale_Fact*Avg_Dmd*365+NORMSINV($D52)*SQRT(Dmd_StdDev^2*Leadtime+LT_StdDev^2*Avg_Dmd^2)*Std_Cost*Inv_Cost+IF(365/AL$3+Safety_Stock/Avg_Dmd&gt;Plan_Shelf,(365/AL$3+Safety_Stock/Avg_Dmd-Plan_Shelf)*Avg_Dmd*Std_Cost*AL$3,0)+Avg_Dmd*365/AL$3/2*Std_Cost*Inv_Cost+AL$3*Setup</f>
        <v>26809.148882819642</v>
      </c>
      <c r="AM52" s="12">
        <f>(Sell_Price-Std_Cost)*(1-$D52)*Lost_Sale_Fact*Avg_Dmd*365+NORMSINV($D52)*SQRT(Dmd_StdDev^2*Leadtime+LT_StdDev^2*Avg_Dmd^2)*Std_Cost*Inv_Cost+IF(365/AM$3+Safety_Stock/Avg_Dmd&gt;Plan_Shelf,(365/AM$3+Safety_Stock/Avg_Dmd-Plan_Shelf)*Avg_Dmd*Std_Cost*AM$3,0)+Avg_Dmd*365/AM$3/2*Std_Cost*Inv_Cost+AM$3*Setup</f>
        <v>26787.384176937288</v>
      </c>
      <c r="AN52" s="12">
        <f>(Sell_Price-Std_Cost)*(1-$D52)*Lost_Sale_Fact*Avg_Dmd*365+NORMSINV($D52)*SQRT(Dmd_StdDev^2*Leadtime+LT_StdDev^2*Avg_Dmd^2)*Std_Cost*Inv_Cost+IF(365/AN$3+Safety_Stock/Avg_Dmd&gt;Plan_Shelf,(365/AN$3+Safety_Stock/Avg_Dmd-Plan_Shelf)*Avg_Dmd*Std_Cost*AN$3,0)+Avg_Dmd*365/AN$3/2*Std_Cost*Inv_Cost+AN$3*Setup</f>
        <v>26775.161954715069</v>
      </c>
      <c r="AO52" s="12">
        <f>(Sell_Price-Std_Cost)*(1-$D52)*Lost_Sale_Fact*Avg_Dmd*365+NORMSINV($D52)*SQRT(Dmd_StdDev^2*Leadtime+LT_StdDev^2*Avg_Dmd^2)*Std_Cost*Inv_Cost+IF(365/AO$3+Safety_Stock/Avg_Dmd&gt;Plan_Shelf,(365/AO$3+Safety_Stock/Avg_Dmd-Plan_Shelf)*Avg_Dmd*Std_Cost*AO$3,0)+Avg_Dmd*365/AO$3/2*Std_Cost*Inv_Cost+AO$3*Setup</f>
        <v>26771.708501261615</v>
      </c>
      <c r="AP52" s="12">
        <f>(Sell_Price-Std_Cost)*(1-$D52)*Lost_Sale_Fact*Avg_Dmd*365+NORMSINV($D52)*SQRT(Dmd_StdDev^2*Leadtime+LT_StdDev^2*Avg_Dmd^2)*Std_Cost*Inv_Cost+IF(365/AP$3+Safety_Stock/Avg_Dmd&gt;Plan_Shelf,(365/AP$3+Safety_Stock/Avg_Dmd-Plan_Shelf)*Avg_Dmd*Std_Cost*AP$3,0)+Avg_Dmd*365/AP$3/2*Std_Cost*Inv_Cost+AP$3*Setup</f>
        <v>26776.331545358342</v>
      </c>
      <c r="AQ52" s="12">
        <f>(Sell_Price-Std_Cost)*(1-$D52)*Lost_Sale_Fact*Avg_Dmd*365+NORMSINV($D52)*SQRT(Dmd_StdDev^2*Leadtime+LT_StdDev^2*Avg_Dmd^2)*Std_Cost*Inv_Cost+IF(365/AQ$3+Safety_Stock/Avg_Dmd&gt;Plan_Shelf,(365/AQ$3+Safety_Stock/Avg_Dmd-Plan_Shelf)*Avg_Dmd*Std_Cost*AQ$3,0)+Avg_Dmd*365/AQ$3/2*Std_Cost*Inv_Cost+AQ$3*Setup</f>
        <v>26788.409817962929</v>
      </c>
      <c r="AR52" s="12">
        <f>(Sell_Price-Std_Cost)*(1-$D52)*Lost_Sale_Fact*Avg_Dmd*365+NORMSINV($D52)*SQRT(Dmd_StdDev^2*Leadtime+LT_StdDev^2*Avg_Dmd^2)*Std_Cost*Inv_Cost+IF(365/AR$3+Safety_Stock/Avg_Dmd&gt;Plan_Shelf,(365/AR$3+Safety_Stock/Avg_Dmd-Plan_Shelf)*Avg_Dmd*Std_Cost*AR$3,0)+Avg_Dmd*365/AR$3/2*Std_Cost*Inv_Cost+AR$3*Setup</f>
        <v>26807.384176937288</v>
      </c>
      <c r="AS52" s="12">
        <f>(Sell_Price-Std_Cost)*(1-$D52)*Lost_Sale_Fact*Avg_Dmd*365+NORMSINV($D52)*SQRT(Dmd_StdDev^2*Leadtime+LT_StdDev^2*Avg_Dmd^2)*Std_Cost*Inv_Cost+IF(365/AS$3+Safety_Stock/Avg_Dmd&gt;Plan_Shelf,(365/AS$3+Safety_Stock/Avg_Dmd-Plan_Shelf)*Avg_Dmd*Std_Cost*AS$3,0)+Avg_Dmd*365/AS$3/2*Std_Cost*Inv_Cost+AS$3*Setup</f>
        <v>26832.750030595827</v>
      </c>
      <c r="AT52" s="12">
        <f>(Sell_Price-Std_Cost)*(1-$D52)*Lost_Sale_Fact*Avg_Dmd*365+NORMSINV($D52)*SQRT(Dmd_StdDev^2*Leadtime+LT_StdDev^2*Avg_Dmd^2)*Std_Cost*Inv_Cost+IF(365/AT$3+Safety_Stock/Avg_Dmd&gt;Plan_Shelf,(365/AT$3+Safety_Stock/Avg_Dmd-Plan_Shelf)*Avg_Dmd*Std_Cost*AT$3,0)+Avg_Dmd*365/AT$3/2*Std_Cost*Inv_Cost+AT$3*Setup</f>
        <v>26864.050843603956</v>
      </c>
      <c r="AU52" s="12">
        <f>(Sell_Price-Std_Cost)*(1-$D52)*Lost_Sale_Fact*Avg_Dmd*365+NORMSINV($D52)*SQRT(Dmd_StdDev^2*Leadtime+LT_StdDev^2*Avg_Dmd^2)*Std_Cost*Inv_Cost+IF(365/AU$3+Safety_Stock/Avg_Dmd&gt;Plan_Shelf,(365/AU$3+Safety_Stock/Avg_Dmd-Plan_Shelf)*Avg_Dmd*Std_Cost*AU$3,0)+Avg_Dmd*365/AU$3/2*Std_Cost*Inv_Cost+AU$3*Setup</f>
        <v>26900.872549030311</v>
      </c>
      <c r="AV52" s="12">
        <f>(Sell_Price-Std_Cost)*(1-$D52)*Lost_Sale_Fact*Avg_Dmd*365+NORMSINV($D52)*SQRT(Dmd_StdDev^2*Leadtime+LT_StdDev^2*Avg_Dmd^2)*Std_Cost*Inv_Cost+IF(365/AV$3+Safety_Stock/Avg_Dmd&gt;Plan_Shelf,(365/AV$3+Safety_Stock/Avg_Dmd-Plan_Shelf)*Avg_Dmd*Std_Cost*AV$3,0)+Avg_Dmd*365/AV$3/2*Std_Cost*Inv_Cost+AV$3*Setup</f>
        <v>26942.838722391836</v>
      </c>
      <c r="AW52" s="12">
        <f>(Sell_Price-Std_Cost)*(1-$D52)*Lost_Sale_Fact*Avg_Dmd*365+NORMSINV($D52)*SQRT(Dmd_StdDev^2*Leadtime+LT_StdDev^2*Avg_Dmd^2)*Std_Cost*Inv_Cost+IF(365/AW$3+Safety_Stock/Avg_Dmd&gt;Plan_Shelf,(365/AW$3+Safety_Stock/Avg_Dmd-Plan_Shelf)*Avg_Dmd*Std_Cost*AW$3,0)+Avg_Dmd*365/AW$3/2*Std_Cost*Inv_Cost+AW$3*Setup</f>
        <v>26989.606399159511</v>
      </c>
      <c r="AX52" s="12">
        <f>(Sell_Price-Std_Cost)*(1-$D52)*Lost_Sale_Fact*Avg_Dmd*365+NORMSINV($D52)*SQRT(Dmd_StdDev^2*Leadtime+LT_StdDev^2*Avg_Dmd^2)*Std_Cost*Inv_Cost+IF(365/AX$3+Safety_Stock/Avg_Dmd&gt;Plan_Shelf,(365/AX$3+Safety_Stock/Avg_Dmd-Plan_Shelf)*Avg_Dmd*Std_Cost*AX$3,0)+Avg_Dmd*365/AX$3/2*Std_Cost*Inv_Cost+AX$3*Setup</f>
        <v>27040.862437806856</v>
      </c>
      <c r="AY52" s="12">
        <f>(Sell_Price-Std_Cost)*(1-$D52)*Lost_Sale_Fact*Avg_Dmd*365+NORMSINV($D52)*SQRT(Dmd_StdDev^2*Leadtime+LT_StdDev^2*Avg_Dmd^2)*Std_Cost*Inv_Cost+IF(365/AY$3+Safety_Stock/Avg_Dmd&gt;Plan_Shelf,(365/AY$3+Safety_Stock/Avg_Dmd-Plan_Shelf)*Avg_Dmd*Std_Cost*AY$3,0)+Avg_Dmd*365/AY$3/2*Std_Cost*Inv_Cost+AY$3*Setup</f>
        <v>27096.320347150056</v>
      </c>
      <c r="AZ52" s="12">
        <f>(Sell_Price-Std_Cost)*(1-$D52)*Lost_Sale_Fact*Avg_Dmd*365+NORMSINV($D52)*SQRT(Dmd_StdDev^2*Leadtime+LT_StdDev^2*Avg_Dmd^2)*Std_Cost*Inv_Cost+IF(365/AZ$3+Safety_Stock/Avg_Dmd&gt;Plan_Shelf,(365/AZ$3+Safety_Stock/Avg_Dmd-Plan_Shelf)*Avg_Dmd*Std_Cost*AZ$3,0)+Avg_Dmd*365/AZ$3/2*Std_Cost*Inv_Cost+AZ$3*Setup</f>
        <v>27155.717510270624</v>
      </c>
      <c r="BA52" s="12">
        <f>(Sell_Price-Std_Cost)*(1-$D52)*Lost_Sale_Fact*Avg_Dmd*365+NORMSINV($D52)*SQRT(Dmd_StdDev^2*Leadtime+LT_StdDev^2*Avg_Dmd^2)*Std_Cost*Inv_Cost+IF(365/BA$3+Safety_Stock/Avg_Dmd&gt;Plan_Shelf,(365/BA$3+Safety_Stock/Avg_Dmd-Plan_Shelf)*Avg_Dmd*Std_Cost*BA$3,0)+Avg_Dmd*365/BA$3/2*Std_Cost*Inv_Cost+BA$3*Setup</f>
        <v>27218.812748365861</v>
      </c>
      <c r="BB52" s="12">
        <f>(Sell_Price-Std_Cost)*(1-$D52)*Lost_Sale_Fact*Avg_Dmd*365+NORMSINV($D52)*SQRT(Dmd_StdDev^2*Leadtime+LT_StdDev^2*Avg_Dmd^2)*Std_Cost*Inv_Cost+IF(365/BB$3+Safety_Stock/Avg_Dmd&gt;Plan_Shelf,(365/BB$3+Safety_Stock/Avg_Dmd-Plan_Shelf)*Avg_Dmd*Std_Cost*BB$3,0)+Avg_Dmd*365/BB$3/2*Std_Cost*Inv_Cost+BB$3*Setup</f>
        <v>27285.384176937288</v>
      </c>
      <c r="BC52" s="12">
        <f>(Sell_Price-Std_Cost)*(1-$D52)*Lost_Sale_Fact*Avg_Dmd*365+NORMSINV($D52)*SQRT(Dmd_StdDev^2*Leadtime+LT_StdDev^2*Avg_Dmd^2)*Std_Cost*Inv_Cost+IF(365/BC$3+Safety_Stock/Avg_Dmd&gt;Plan_Shelf,(365/BC$3+Safety_Stock/Avg_Dmd-Plan_Shelf)*Avg_Dmd*Std_Cost*BC$3,0)+Avg_Dmd*365/BC$3/2*Std_Cost*Inv_Cost+BC$3*Setup</f>
        <v>27355.227314192191</v>
      </c>
      <c r="BD52" s="12">
        <f>(Sell_Price-Std_Cost)*(1-$D52)*Lost_Sale_Fact*Avg_Dmd*365+NORMSINV($D52)*SQRT(Dmd_StdDev^2*Leadtime+LT_StdDev^2*Avg_Dmd^2)*Std_Cost*Inv_Cost+IF(365/BD$3+Safety_Stock/Avg_Dmd&gt;Plan_Shelf,(365/BD$3+Safety_Stock/Avg_Dmd-Plan_Shelf)*Avg_Dmd*Std_Cost*BD$3,0)+Avg_Dmd*365/BD$3/2*Std_Cost*Inv_Cost+BD$3*Setup</f>
        <v>27428.153407706523</v>
      </c>
      <c r="BE52" s="12">
        <f>(Sell_Price-Std_Cost)*(1-$D52)*Lost_Sale_Fact*Avg_Dmd*365+NORMSINV($D52)*SQRT(Dmd_StdDev^2*Leadtime+LT_StdDev^2*Avg_Dmd^2)*Std_Cost*Inv_Cost+IF(365/BE$3+Safety_Stock/Avg_Dmd&gt;Plan_Shelf,(365/BE$3+Safety_Stock/Avg_Dmd-Plan_Shelf)*Avg_Dmd*Std_Cost*BE$3,0)+Avg_Dmd*365/BE$3/2*Std_Cost*Inv_Cost+BE$3*Setup</f>
        <v>27503.987950522194</v>
      </c>
      <c r="BF52" s="12">
        <f>(Sell_Price-Std_Cost)*(1-$D52)*Lost_Sale_Fact*Avg_Dmd*365+NORMSINV($D52)*SQRT(Dmd_StdDev^2*Leadtime+LT_StdDev^2*Avg_Dmd^2)*Std_Cost*Inv_Cost+IF(365/BF$3+Safety_Stock/Avg_Dmd&gt;Plan_Shelf,(365/BF$3+Safety_Stock/Avg_Dmd-Plan_Shelf)*Avg_Dmd*Std_Cost*BF$3,0)+Avg_Dmd*365/BF$3/2*Std_Cost*Inv_Cost+BF$3*Setup</f>
        <v>27582.569362122475</v>
      </c>
      <c r="BG52" s="12">
        <f>(Sell_Price-Std_Cost)*(1-$D52)*Lost_Sale_Fact*Avg_Dmd*365+NORMSINV($D52)*SQRT(Dmd_StdDev^2*Leadtime+LT_StdDev^2*Avg_Dmd^2)*Std_Cost*Inv_Cost+IF(365/BG$3+Safety_Stock/Avg_Dmd&gt;Plan_Shelf,(365/BG$3+Safety_Stock/Avg_Dmd-Plan_Shelf)*Avg_Dmd*Std_Cost*BG$3,0)+Avg_Dmd*365/BG$3/2*Std_Cost*Inv_Cost+BG$3*Setup</f>
        <v>27663.747813300928</v>
      </c>
      <c r="BH52" s="12">
        <f>(Sell_Price-Std_Cost)*(1-$D52)*Lost_Sale_Fact*Avg_Dmd*365+NORMSINV($D52)*SQRT(Dmd_StdDev^2*Leadtime+LT_StdDev^2*Avg_Dmd^2)*Std_Cost*Inv_Cost+IF(365/BH$3+Safety_Stock/Avg_Dmd&gt;Plan_Shelf,(365/BH$3+Safety_Stock/Avg_Dmd-Plan_Shelf)*Avg_Dmd*Std_Cost*BH$3,0)+Avg_Dmd*365/BH$3/2*Std_Cost*Inv_Cost+BH$3*Setup</f>
        <v>27747.384176937288</v>
      </c>
      <c r="BI52" s="12">
        <f>(Sell_Price-Std_Cost)*(1-$D52)*Lost_Sale_Fact*Avg_Dmd*365+NORMSINV($D52)*SQRT(Dmd_StdDev^2*Leadtime+LT_StdDev^2*Avg_Dmd^2)*Std_Cost*Inv_Cost+IF(365/BI$3+Safety_Stock/Avg_Dmd&gt;Plan_Shelf,(365/BI$3+Safety_Stock/Avg_Dmd-Plan_Shelf)*Avg_Dmd*Std_Cost*BI$3,0)+Avg_Dmd*365/BI$3/2*Std_Cost*Inv_Cost+BI$3*Setup</f>
        <v>27833.349089217991</v>
      </c>
      <c r="BJ52" s="12">
        <f>(Sell_Price-Std_Cost)*(1-$D52)*Lost_Sale_Fact*Avg_Dmd*365+NORMSINV($D52)*SQRT(Dmd_StdDev^2*Leadtime+LT_StdDev^2*Avg_Dmd^2)*Std_Cost*Inv_Cost+IF(365/BJ$3+Safety_Stock/Avg_Dmd&gt;Plan_Shelf,(365/BJ$3+Safety_Stock/Avg_Dmd-Plan_Shelf)*Avg_Dmd*Std_Cost*BJ$3,0)+Avg_Dmd*365/BJ$3/2*Std_Cost*Inv_Cost+BJ$3*Setup</f>
        <v>27921.522107971774</v>
      </c>
      <c r="BK52" s="12">
        <f>(Sell_Price-Std_Cost)*(1-$D52)*Lost_Sale_Fact*Avg_Dmd*365+NORMSINV($D52)*SQRT(Dmd_StdDev^2*Leadtime+LT_StdDev^2*Avg_Dmd^2)*Std_Cost*Inv_Cost+IF(365/BK$3+Safety_Stock/Avg_Dmd&gt;Plan_Shelf,(365/BK$3+Safety_Stock/Avg_Dmd-Plan_Shelf)*Avg_Dmd*Std_Cost*BK$3,0)+Avg_Dmd*365/BK$3/2*Std_Cost*Inv_Cost+BK$3*Setup</f>
        <v>28011.790956598306</v>
      </c>
      <c r="BL52" s="12">
        <f>(Sell_Price-Std_Cost)*(1-$D52)*Lost_Sale_Fact*Avg_Dmd*365+NORMSINV($D52)*SQRT(Dmd_StdDev^2*Leadtime+LT_StdDev^2*Avg_Dmd^2)*Std_Cost*Inv_Cost+IF(365/BL$3+Safety_Stock/Avg_Dmd&gt;Plan_Shelf,(365/BL$3+Safety_Stock/Avg_Dmd-Plan_Shelf)*Avg_Dmd*Std_Cost*BL$3,0)+Avg_Dmd*365/BL$3/2*Std_Cost*Inv_Cost+BL$3*Setup</f>
        <v>28104.050843603956</v>
      </c>
      <c r="BM52" s="12">
        <f>(Sell_Price-Std_Cost)*(1-$D52)*Lost_Sale_Fact*Avg_Dmd*365+NORMSINV($D52)*SQRT(Dmd_StdDev^2*Leadtime+LT_StdDev^2*Avg_Dmd^2)*Std_Cost*Inv_Cost+IF(365/BM$3+Safety_Stock/Avg_Dmd&gt;Plan_Shelf,(365/BM$3+Safety_Stock/Avg_Dmd-Plan_Shelf)*Avg_Dmd*Std_Cost*BM$3,0)+Avg_Dmd*365/BM$3/2*Std_Cost*Inv_Cost+BM$3*Setup</f>
        <v>28198.203849068439</v>
      </c>
      <c r="BN52" s="12">
        <f>(Sell_Price-Std_Cost)*(1-$D52)*Lost_Sale_Fact*Avg_Dmd*365+NORMSINV($D52)*SQRT(Dmd_StdDev^2*Leadtime+LT_StdDev^2*Avg_Dmd^2)*Std_Cost*Inv_Cost+IF(365/BN$3+Safety_Stock/Avg_Dmd&gt;Plan_Shelf,(365/BN$3+Safety_Stock/Avg_Dmd-Plan_Shelf)*Avg_Dmd*Std_Cost*BN$3,0)+Avg_Dmd*365/BN$3/2*Std_Cost*Inv_Cost+BN$3*Setup</f>
        <v>28294.158370485678</v>
      </c>
      <c r="BO52" s="12">
        <f>(Sell_Price-Std_Cost)*(1-$D52)*Lost_Sale_Fact*Avg_Dmd*365+NORMSINV($D52)*SQRT(Dmd_StdDev^2*Leadtime+LT_StdDev^2*Avg_Dmd^2)*Std_Cost*Inv_Cost+IF(365/BO$3+Safety_Stock/Avg_Dmd&gt;Plan_Shelf,(365/BO$3+Safety_Stock/Avg_Dmd-Plan_Shelf)*Avg_Dmd*Std_Cost*BO$3,0)+Avg_Dmd*365/BO$3/2*Std_Cost*Inv_Cost+BO$3*Setup</f>
        <v>28391.828621381734</v>
      </c>
      <c r="BP52" s="12">
        <f>(Sell_Price-Std_Cost)*(1-$D52)*Lost_Sale_Fact*Avg_Dmd*365+NORMSINV($D52)*SQRT(Dmd_StdDev^2*Leadtime+LT_StdDev^2*Avg_Dmd^2)*Std_Cost*Inv_Cost+IF(365/BP$3+Safety_Stock/Avg_Dmd&gt;Plan_Shelf,(365/BP$3+Safety_Stock/Avg_Dmd-Plan_Shelf)*Avg_Dmd*Std_Cost*BP$3,0)+Avg_Dmd*365/BP$3/2*Std_Cost*Inv_Cost+BP$3*Setup</f>
        <v>28491.134176937288</v>
      </c>
      <c r="BQ52" s="12">
        <f>(Sell_Price-Std_Cost)*(1-$D52)*Lost_Sale_Fact*Avg_Dmd*365+NORMSINV($D52)*SQRT(Dmd_StdDev^2*Leadtime+LT_StdDev^2*Avg_Dmd^2)*Std_Cost*Inv_Cost+IF(365/BQ$3+Safety_Stock/Avg_Dmd&gt;Plan_Shelf,(365/BQ$3+Safety_Stock/Avg_Dmd-Plan_Shelf)*Avg_Dmd*Std_Cost*BQ$3,0)+Avg_Dmd*365/BQ$3/2*Std_Cost*Inv_Cost+BQ$3*Setup</f>
        <v>28591.999561552675</v>
      </c>
      <c r="BR52" s="12">
        <f>(Sell_Price-Std_Cost)*(1-$D52)*Lost_Sale_Fact*Avg_Dmd*365+NORMSINV($D52)*SQRT(Dmd_StdDev^2*Leadtime+LT_StdDev^2*Avg_Dmd^2)*Std_Cost*Inv_Cost+IF(365/BR$3+Safety_Stock/Avg_Dmd&gt;Plan_Shelf,(365/BR$3+Safety_Stock/Avg_Dmd-Plan_Shelf)*Avg_Dmd*Std_Cost*BR$3,0)+Avg_Dmd*365/BR$3/2*Std_Cost*Inv_Cost+BR$3*Setup</f>
        <v>28694.353873906988</v>
      </c>
      <c r="BS52" s="12">
        <f>(Sell_Price-Std_Cost)*(1-$D52)*Lost_Sale_Fact*Avg_Dmd*365+NORMSINV($D52)*SQRT(Dmd_StdDev^2*Leadtime+LT_StdDev^2*Avg_Dmd^2)*Std_Cost*Inv_Cost+IF(365/BS$3+Safety_Stock/Avg_Dmd&gt;Plan_Shelf,(365/BS$3+Safety_Stock/Avg_Dmd-Plan_Shelf)*Avg_Dmd*Std_Cost*BS$3,0)+Avg_Dmd*365/BS$3/2*Std_Cost*Inv_Cost+BS$3*Setup</f>
        <v>28798.130445594004</v>
      </c>
      <c r="BT52" s="12">
        <f>(Sell_Price-Std_Cost)*(1-$D52)*Lost_Sale_Fact*Avg_Dmd*365+NORMSINV($D52)*SQRT(Dmd_StdDev^2*Leadtime+LT_StdDev^2*Avg_Dmd^2)*Std_Cost*Inv_Cost+IF(365/BT$3+Safety_Stock/Avg_Dmd&gt;Plan_Shelf,(365/BT$3+Safety_Stock/Avg_Dmd-Plan_Shelf)*Avg_Dmd*Std_Cost*BT$3,0)+Avg_Dmd*365/BT$3/2*Std_Cost*Inv_Cost+BT$3*Setup</f>
        <v>28903.266529878467</v>
      </c>
      <c r="BU52" s="12">
        <f>(Sell_Price-Std_Cost)*(1-$D52)*Lost_Sale_Fact*Avg_Dmd*365+NORMSINV($D52)*SQRT(Dmd_StdDev^2*Leadtime+LT_StdDev^2*Avg_Dmd^2)*Std_Cost*Inv_Cost+IF(365/BU$3+Safety_Stock/Avg_Dmd&gt;Plan_Shelf,(365/BU$3+Safety_Stock/Avg_Dmd-Plan_Shelf)*Avg_Dmd*Std_Cost*BU$3,0)+Avg_Dmd*365/BU$3/2*Std_Cost*Inv_Cost+BU$3*Setup</f>
        <v>29009.703017517</v>
      </c>
      <c r="BV52" s="12">
        <f>(Sell_Price-Std_Cost)*(1-$D52)*Lost_Sale_Fact*Avg_Dmd*365+NORMSINV($D52)*SQRT(Dmd_StdDev^2*Leadtime+LT_StdDev^2*Avg_Dmd^2)*Std_Cost*Inv_Cost+IF(365/BV$3+Safety_Stock/Avg_Dmd&gt;Plan_Shelf,(365/BV$3+Safety_Stock/Avg_Dmd-Plan_Shelf)*Avg_Dmd*Std_Cost*BV$3,0)+Avg_Dmd*365/BV$3/2*Std_Cost*Inv_Cost+BV$3*Setup</f>
        <v>29117.384176937288</v>
      </c>
      <c r="BW52" s="12">
        <f>(Sell_Price-Std_Cost)*(1-$D52)*Lost_Sale_Fact*Avg_Dmd*365+NORMSINV($D52)*SQRT(Dmd_StdDev^2*Leadtime+LT_StdDev^2*Avg_Dmd^2)*Std_Cost*Inv_Cost+IF(365/BW$3+Safety_Stock/Avg_Dmd&gt;Plan_Shelf,(365/BW$3+Safety_Stock/Avg_Dmd-Plan_Shelf)*Avg_Dmd*Std_Cost*BW$3,0)+Avg_Dmd*365/BW$3/2*Std_Cost*Inv_Cost+BW$3*Setup</f>
        <v>29226.257416373912</v>
      </c>
      <c r="BX52" s="12">
        <f>(Sell_Price-Std_Cost)*(1-$D52)*Lost_Sale_Fact*Avg_Dmd*365+NORMSINV($D52)*SQRT(Dmd_StdDev^2*Leadtime+LT_StdDev^2*Avg_Dmd^2)*Std_Cost*Inv_Cost+IF(365/BX$3+Safety_Stock/Avg_Dmd&gt;Plan_Shelf,(365/BX$3+Safety_Stock/Avg_Dmd-Plan_Shelf)*Avg_Dmd*Std_Cost*BX$3,0)+Avg_Dmd*365/BX$3/2*Std_Cost*Inv_Cost+BX$3*Setup</f>
        <v>29336.273065826179</v>
      </c>
      <c r="BY52" s="12">
        <f>(Sell_Price-Std_Cost)*(1-$D52)*Lost_Sale_Fact*Avg_Dmd*365+NORMSINV($D52)*SQRT(Dmd_StdDev^2*Leadtime+LT_StdDev^2*Avg_Dmd^2)*Std_Cost*Inv_Cost+IF(365/BY$3+Safety_Stock/Avg_Dmd&gt;Plan_Shelf,(365/BY$3+Safety_Stock/Avg_Dmd-Plan_Shelf)*Avg_Dmd*Std_Cost*BY$3,0)+Avg_Dmd*365/BY$3/2*Std_Cost*Inv_Cost+BY$3*Setup</f>
        <v>29447.384176937288</v>
      </c>
      <c r="BZ52" s="12">
        <f>(Sell_Price-Std_Cost)*(1-$D52)*Lost_Sale_Fact*Avg_Dmd*365+NORMSINV($D52)*SQRT(Dmd_StdDev^2*Leadtime+LT_StdDev^2*Avg_Dmd^2)*Std_Cost*Inv_Cost+IF(365/BZ$3+Safety_Stock/Avg_Dmd&gt;Plan_Shelf,(365/BZ$3+Safety_Stock/Avg_Dmd-Plan_Shelf)*Avg_Dmd*Std_Cost*BZ$3,0)+Avg_Dmd*365/BZ$3/2*Std_Cost*Inv_Cost+BZ$3*Setup</f>
        <v>29559.546339099452</v>
      </c>
      <c r="CA52" s="12">
        <f>(Sell_Price-Std_Cost)*(1-$D52)*Lost_Sale_Fact*Avg_Dmd*365+NORMSINV($D52)*SQRT(Dmd_StdDev^2*Leadtime+LT_StdDev^2*Avg_Dmd^2)*Std_Cost*Inv_Cost+IF(365/CA$3+Safety_Stock/Avg_Dmd&gt;Plan_Shelf,(365/CA$3+Safety_Stock/Avg_Dmd-Plan_Shelf)*Avg_Dmd*Std_Cost*CA$3,0)+Avg_Dmd*365/CA$3/2*Std_Cost*Inv_Cost+CA$3*Setup</f>
        <v>29672.717510270624</v>
      </c>
      <c r="CB52" s="12">
        <f>(Sell_Price-Std_Cost)*(1-$D52)*Lost_Sale_Fact*Avg_Dmd*365+NORMSINV($D52)*SQRT(Dmd_StdDev^2*Leadtime+LT_StdDev^2*Avg_Dmd^2)*Std_Cost*Inv_Cost+IF(365/CB$3+Safety_Stock/Avg_Dmd&gt;Plan_Shelf,(365/CB$3+Safety_Stock/Avg_Dmd-Plan_Shelf)*Avg_Dmd*Std_Cost*CB$3,0)+Avg_Dmd*365/CB$3/2*Std_Cost*Inv_Cost+CB$3*Setup</f>
        <v>29786.857861147815</v>
      </c>
      <c r="CC52" s="12">
        <f>(Sell_Price-Std_Cost)*(1-$D52)*Lost_Sale_Fact*Avg_Dmd*365+NORMSINV($D52)*SQRT(Dmd_StdDev^2*Leadtime+LT_StdDev^2*Avg_Dmd^2)*Std_Cost*Inv_Cost+IF(365/CC$3+Safety_Stock/Avg_Dmd&gt;Plan_Shelf,(365/CC$3+Safety_Stock/Avg_Dmd-Plan_Shelf)*Avg_Dmd*Std_Cost*CC$3,0)+Avg_Dmd*365/CC$3/2*Std_Cost*Inv_Cost+CC$3*Setup</f>
        <v>29901.929631482744</v>
      </c>
      <c r="CD52" s="12">
        <f>(Sell_Price-Std_Cost)*(1-$D52)*Lost_Sale_Fact*Avg_Dmd*365+NORMSINV($D52)*SQRT(Dmd_StdDev^2*Leadtime+LT_StdDev^2*Avg_Dmd^2)*Std_Cost*Inv_Cost+IF(365/CD$3+Safety_Stock/Avg_Dmd&gt;Plan_Shelf,(365/CD$3+Safety_Stock/Avg_Dmd-Plan_Shelf)*Avg_Dmd*Std_Cost*CD$3,0)+Avg_Dmd*365/CD$3/2*Std_Cost*Inv_Cost+CD$3*Setup</f>
        <v>30017.896997450109</v>
      </c>
      <c r="CE52" s="12">
        <f>(Sell_Price-Std_Cost)*(1-$D52)*Lost_Sale_Fact*Avg_Dmd*365+NORMSINV($D52)*SQRT(Dmd_StdDev^2*Leadtime+LT_StdDev^2*Avg_Dmd^2)*Std_Cost*Inv_Cost+IF(365/CE$3+Safety_Stock/Avg_Dmd&gt;Plan_Shelf,(365/CE$3+Safety_Stock/Avg_Dmd-Plan_Shelf)*Avg_Dmd*Std_Cost*CE$3,0)+Avg_Dmd*365/CE$3/2*Std_Cost*Inv_Cost+CE$3*Setup</f>
        <v>30134.725949089188</v>
      </c>
      <c r="CF52" s="12">
        <f>(Sell_Price-Std_Cost)*(1-$D52)*Lost_Sale_Fact*Avg_Dmd*365+NORMSINV($D52)*SQRT(Dmd_StdDev^2*Leadtime+LT_StdDev^2*Avg_Dmd^2)*Std_Cost*Inv_Cost+IF(365/CF$3+Safety_Stock/Avg_Dmd&gt;Plan_Shelf,(365/CF$3+Safety_Stock/Avg_Dmd-Plan_Shelf)*Avg_Dmd*Std_Cost*CF$3,0)+Avg_Dmd*365/CF$3/2*Std_Cost*Inv_Cost+CF$3*Setup</f>
        <v>30252.384176937288</v>
      </c>
      <c r="CG52" s="12">
        <f>(Sell_Price-Std_Cost)*(1-$D52)*Lost_Sale_Fact*Avg_Dmd*365+NORMSINV($D52)*SQRT(Dmd_StdDev^2*Leadtime+LT_StdDev^2*Avg_Dmd^2)*Std_Cost*Inv_Cost+IF(365/CG$3+Safety_Stock/Avg_Dmd&gt;Plan_Shelf,(365/CG$3+Safety_Stock/Avg_Dmd-Plan_Shelf)*Avg_Dmd*Std_Cost*CG$3,0)+Avg_Dmd*365/CG$3/2*Std_Cost*Inv_Cost+CG$3*Setup</f>
        <v>30370.840967060747</v>
      </c>
      <c r="CH52" s="12">
        <f>(Sell_Price-Std_Cost)*(1-$D52)*Lost_Sale_Fact*Avg_Dmd*365+NORMSINV($D52)*SQRT(Dmd_StdDev^2*Leadtime+LT_StdDev^2*Avg_Dmd^2)*Std_Cost*Inv_Cost+IF(365/CH$3+Safety_Stock/Avg_Dmd&gt;Plan_Shelf,(365/CH$3+Safety_Stock/Avg_Dmd-Plan_Shelf)*Avg_Dmd*Std_Cost*CH$3,0)+Avg_Dmd*365/CH$3/2*Std_Cost*Inv_Cost+CH$3*Setup</f>
        <v>30490.06710376656</v>
      </c>
      <c r="CI52" s="12">
        <f>(Sell_Price-Std_Cost)*(1-$D52)*Lost_Sale_Fact*Avg_Dmd*365+NORMSINV($D52)*SQRT(Dmd_StdDev^2*Leadtime+LT_StdDev^2*Avg_Dmd^2)*Std_Cost*Inv_Cost+IF(365/CI$3+Safety_Stock/Avg_Dmd&gt;Plan_Shelf,(365/CI$3+Safety_Stock/Avg_Dmd-Plan_Shelf)*Avg_Dmd*Std_Cost*CI$3,0)+Avg_Dmd*365/CI$3/2*Std_Cost*Inv_Cost+CI$3*Setup</f>
        <v>30610.03477934693</v>
      </c>
      <c r="CJ52" s="12">
        <f>(Sell_Price-Std_Cost)*(1-$D52)*Lost_Sale_Fact*Avg_Dmd*365+NORMSINV($D52)*SQRT(Dmd_StdDev^2*Leadtime+LT_StdDev^2*Avg_Dmd^2)*Std_Cost*Inv_Cost+IF(365/CJ$3+Safety_Stock/Avg_Dmd&gt;Plan_Shelf,(365/CJ$3+Safety_Stock/Avg_Dmd-Plan_Shelf)*Avg_Dmd*Std_Cost*CJ$3,0)+Avg_Dmd*365/CJ$3/2*Std_Cost*Inv_Cost+CJ$3*Setup</f>
        <v>30730.717510270624</v>
      </c>
      <c r="CK52" s="12">
        <f>(Sell_Price-Std_Cost)*(1-$D52)*Lost_Sale_Fact*Avg_Dmd*365+NORMSINV($D52)*SQRT(Dmd_StdDev^2*Leadtime+LT_StdDev^2*Avg_Dmd^2)*Std_Cost*Inv_Cost+IF(365/CK$3+Safety_Stock/Avg_Dmd&gt;Plan_Shelf,(365/CK$3+Safety_Stock/Avg_Dmd-Plan_Shelf)*Avg_Dmd*Std_Cost*CK$3,0)+Avg_Dmd*365/CK$3/2*Std_Cost*Inv_Cost+CK$3*Setup</f>
        <v>30852.090059290233</v>
      </c>
      <c r="CL52" s="12">
        <f>(Sell_Price-Std_Cost)*(1-$D52)*Lost_Sale_Fact*Avg_Dmd*365+NORMSINV($D52)*SQRT(Dmd_StdDev^2*Leadtime+LT_StdDev^2*Avg_Dmd^2)*Std_Cost*Inv_Cost+IF(365/CL$3+Safety_Stock/Avg_Dmd&gt;Plan_Shelf,(365/CL$3+Safety_Stock/Avg_Dmd-Plan_Shelf)*Avg_Dmd*Std_Cost*CL$3,0)+Avg_Dmd*365/CL$3/2*Std_Cost*Inv_Cost+CL$3*Setup</f>
        <v>30974.1283629838</v>
      </c>
      <c r="CM52" s="12">
        <f>(Sell_Price-Std_Cost)*(1-$D52)*Lost_Sale_Fact*Avg_Dmd*365+NORMSINV($D52)*SQRT(Dmd_StdDev^2*Leadtime+LT_StdDev^2*Avg_Dmd^2)*Std_Cost*Inv_Cost+IF(365/CM$3+Safety_Stock/Avg_Dmd&gt;Plan_Shelf,(365/CM$3+Safety_Stock/Avg_Dmd-Plan_Shelf)*Avg_Dmd*Std_Cost*CM$3,0)+Avg_Dmd*365/CM$3/2*Std_Cost*Inv_Cost+CM$3*Setup</f>
        <v>31096.809464293612</v>
      </c>
      <c r="CN52" s="12">
        <f>(Sell_Price-Std_Cost)*(1-$D52)*Lost_Sale_Fact*Avg_Dmd*365+NORMSINV($D52)*SQRT(Dmd_StdDev^2*Leadtime+LT_StdDev^2*Avg_Dmd^2)*Std_Cost*Inv_Cost+IF(365/CN$3+Safety_Stock/Avg_Dmd&gt;Plan_Shelf,(365/CN$3+Safety_Stock/Avg_Dmd-Plan_Shelf)*Avg_Dmd*Std_Cost*CN$3,0)+Avg_Dmd*365/CN$3/2*Std_Cost*Inv_Cost+CN$3*Setup</f>
        <v>31220.111449664564</v>
      </c>
      <c r="CO52" s="12">
        <f>(Sell_Price-Std_Cost)*(1-$D52)*Lost_Sale_Fact*Avg_Dmd*365+NORMSINV($D52)*SQRT(Dmd_StdDev^2*Leadtime+LT_StdDev^2*Avg_Dmd^2)*Std_Cost*Inv_Cost+IF(365/CO$3+Safety_Stock/Avg_Dmd&gt;Plan_Shelf,(365/CO$3+Safety_Stock/Avg_Dmd-Plan_Shelf)*Avg_Dmd*Std_Cost*CO$3,0)+Avg_Dmd*365/CO$3/2*Std_Cost*Inv_Cost+CO$3*Setup</f>
        <v>31344.013390420438</v>
      </c>
      <c r="CP52" s="12">
        <f>(Sell_Price-Std_Cost)*(1-$D52)*Lost_Sale_Fact*Avg_Dmd*365+NORMSINV($D52)*SQRT(Dmd_StdDev^2*Leadtime+LT_StdDev^2*Avg_Dmd^2)*Std_Cost*Inv_Cost+IF(365/CP$3+Safety_Stock/Avg_Dmd&gt;Plan_Shelf,(365/CP$3+Safety_Stock/Avg_Dmd-Plan_Shelf)*Avg_Dmd*Std_Cost*CP$3,0)+Avg_Dmd*365/CP$3/2*Std_Cost*Inv_Cost+CP$3*Setup</f>
        <v>31468.495288048402</v>
      </c>
      <c r="CQ52" s="12">
        <f>(Sell_Price-Std_Cost)*(1-$D52)*Lost_Sale_Fact*Avg_Dmd*365+NORMSINV($D52)*SQRT(Dmd_StdDev^2*Leadtime+LT_StdDev^2*Avg_Dmd^2)*Std_Cost*Inv_Cost+IF(365/CQ$3+Safety_Stock/Avg_Dmd&gt;Plan_Shelf,(365/CQ$3+Safety_Stock/Avg_Dmd-Plan_Shelf)*Avg_Dmd*Std_Cost*CQ$3,0)+Avg_Dmd*365/CQ$3/2*Std_Cost*Inv_Cost+CQ$3*Setup</f>
        <v>31593.538023091136</v>
      </c>
      <c r="CR52" s="12">
        <f>(Sell_Price-Std_Cost)*(1-$D52)*Lost_Sale_Fact*Avg_Dmd*365+NORMSINV($D52)*SQRT(Dmd_StdDev^2*Leadtime+LT_StdDev^2*Avg_Dmd^2)*Std_Cost*Inv_Cost+IF(365/CR$3+Safety_Stock/Avg_Dmd&gt;Plan_Shelf,(365/CR$3+Safety_Stock/Avg_Dmd-Plan_Shelf)*Avg_Dmd*Std_Cost*CR$3,0)+Avg_Dmd*365/CR$3/2*Std_Cost*Inv_Cost+CR$3*Setup</f>
        <v>31719.123307372072</v>
      </c>
      <c r="CS52" s="12">
        <f>(Sell_Price-Std_Cost)*(1-$D52)*Lost_Sale_Fact*Avg_Dmd*365+NORMSINV($D52)*SQRT(Dmd_StdDev^2*Leadtime+LT_StdDev^2*Avg_Dmd^2)*Std_Cost*Inv_Cost+IF(365/CS$3+Safety_Stock/Avg_Dmd&gt;Plan_Shelf,(365/CS$3+Safety_Stock/Avg_Dmd-Plan_Shelf)*Avg_Dmd*Std_Cost*CS$3,0)+Avg_Dmd*365/CS$3/2*Std_Cost*Inv_Cost+CS$3*Setup</f>
        <v>31845.233639302882</v>
      </c>
      <c r="CT52" s="12">
        <f>(Sell_Price-Std_Cost)*(1-$D52)*Lost_Sale_Fact*Avg_Dmd*365+NORMSINV($D52)*SQRT(Dmd_StdDev^2*Leadtime+LT_StdDev^2*Avg_Dmd^2)*Std_Cost*Inv_Cost+IF(365/CT$3+Safety_Stock/Avg_Dmd&gt;Plan_Shelf,(365/CT$3+Safety_Stock/Avg_Dmd-Plan_Shelf)*Avg_Dmd*Std_Cost*CT$3,0)+Avg_Dmd*365/CT$3/2*Std_Cost*Inv_Cost+CT$3*Setup</f>
        <v>31971.852262043674</v>
      </c>
      <c r="CU52" s="12">
        <f>(Sell_Price-Std_Cost)*(1-$D52)*Lost_Sale_Fact*Avg_Dmd*365+NORMSINV($D52)*SQRT(Dmd_StdDev^2*Leadtime+LT_StdDev^2*Avg_Dmd^2)*Std_Cost*Inv_Cost+IF(365/CU$3+Safety_Stock/Avg_Dmd&gt;Plan_Shelf,(365/CU$3+Safety_Stock/Avg_Dmd-Plan_Shelf)*Avg_Dmd*Std_Cost*CU$3,0)+Avg_Dmd*365/CU$3/2*Std_Cost*Inv_Cost+CU$3*Setup</f>
        <v>32098.963124305712</v>
      </c>
      <c r="CV52" s="12">
        <f>(Sell_Price-Std_Cost)*(1-$D52)*Lost_Sale_Fact*Avg_Dmd*365+NORMSINV($D52)*SQRT(Dmd_StdDev^2*Leadtime+LT_StdDev^2*Avg_Dmd^2)*Std_Cost*Inv_Cost+IF(365/CV$3+Safety_Stock/Avg_Dmd&gt;Plan_Shelf,(365/CV$3+Safety_Stock/Avg_Dmd-Plan_Shelf)*Avg_Dmd*Std_Cost*CV$3,0)+Avg_Dmd*365/CV$3/2*Std_Cost*Inv_Cost+CV$3*Setup</f>
        <v>32226.550843603956</v>
      </c>
      <c r="CW52" s="12">
        <f>(Sell_Price-Std_Cost)*(1-$D52)*Lost_Sale_Fact*Avg_Dmd*365+NORMSINV($D52)*SQRT(Dmd_StdDev^2*Leadtime+LT_StdDev^2*Avg_Dmd^2)*Std_Cost*Inv_Cost+IF(365/CW$3+Safety_Stock/Avg_Dmd&gt;Plan_Shelf,(365/CW$3+Safety_Stock/Avg_Dmd-Plan_Shelf)*Avg_Dmd*Std_Cost*CW$3,0)+Avg_Dmd*365/CW$3/2*Std_Cost*Inv_Cost+CW$3*Setup</f>
        <v>32354.600671782649</v>
      </c>
      <c r="CX52" s="12">
        <f>(Sell_Price-Std_Cost)*(1-$D52)*Lost_Sale_Fact*Avg_Dmd*365+NORMSINV($D52)*SQRT(Dmd_StdDev^2*Leadtime+LT_StdDev^2*Avg_Dmd^2)*Std_Cost*Inv_Cost+IF(365/CX$3+Safety_Stock/Avg_Dmd&gt;Plan_Shelf,(365/CX$3+Safety_Stock/Avg_Dmd-Plan_Shelf)*Avg_Dmd*Std_Cost*CX$3,0)+Avg_Dmd*365/CX$3/2*Std_Cost*Inv_Cost+CX$3*Setup</f>
        <v>32483.098462651575</v>
      </c>
      <c r="CY52" s="12">
        <f>(Sell_Price-Std_Cost)*(1-$D52)*Lost_Sale_Fact*Avg_Dmd*365+NORMSINV($D52)*SQRT(Dmd_StdDev^2*Leadtime+LT_StdDev^2*Avg_Dmd^2)*Std_Cost*Inv_Cost+IF(365/CY$3+Safety_Stock/Avg_Dmd&gt;Plan_Shelf,(365/CY$3+Safety_Stock/Avg_Dmd-Plan_Shelf)*Avg_Dmd*Std_Cost*CY$3,0)+Avg_Dmd*365/CY$3/2*Std_Cost*Inv_Cost+CY$3*Setup</f>
        <v>32612.030641583755</v>
      </c>
      <c r="CZ52" s="12">
        <f>(Sell_Price-Std_Cost)*(1-$D52)*Lost_Sale_Fact*Avg_Dmd*365+NORMSINV($D52)*SQRT(Dmd_StdDev^2*Leadtime+LT_StdDev^2*Avg_Dmd^2)*Std_Cost*Inv_Cost+IF(365/CZ$3+Safety_Stock/Avg_Dmd&gt;Plan_Shelf,(365/CZ$3+Safety_Stock/Avg_Dmd-Plan_Shelf)*Avg_Dmd*Std_Cost*CZ$3,0)+Avg_Dmd*365/CZ$3/2*Std_Cost*Inv_Cost+CZ$3*Setup</f>
        <v>32741.384176937288</v>
      </c>
      <c r="DA52" s="28">
        <f t="shared" si="0"/>
        <v>26771.708501261615</v>
      </c>
      <c r="DB52" s="43">
        <f t="shared" si="1"/>
        <v>0.95099999999999996</v>
      </c>
    </row>
    <row r="53" spans="1:106" ht="14.1" customHeight="1" x14ac:dyDescent="0.25">
      <c r="A53" s="53"/>
      <c r="B53" s="51"/>
      <c r="C53" s="51"/>
      <c r="D53" s="9">
        <v>0.95</v>
      </c>
      <c r="E53" s="12">
        <f>(Sell_Price-Std_Cost)*(1-$D53)*Lost_Sale_Fact*Avg_Dmd*365+NORMSINV($D53)*SQRT(Dmd_StdDev^2*Leadtime+LT_StdDev^2*Avg_Dmd^2)*Std_Cost*Inv_Cost+IF(365/E$3+Safety_Stock/Avg_Dmd&gt;Plan_Shelf,(365/E$3+Safety_Stock/Avg_Dmd-Plan_Shelf)*Avg_Dmd*Std_Cost*E$3,0)+Avg_Dmd*365/E$3/2*Std_Cost*Inv_Cost+E$3*Setup</f>
        <v>1327163.7750923762</v>
      </c>
      <c r="F53" s="12">
        <f>(Sell_Price-Std_Cost)*(1-$D53)*Lost_Sale_Fact*Avg_Dmd*365+NORMSINV($D53)*SQRT(Dmd_StdDev^2*Leadtime+LT_StdDev^2*Avg_Dmd^2)*Std_Cost*Inv_Cost+IF(365/F$3+Safety_Stock/Avg_Dmd&gt;Plan_Shelf,(365/F$3+Safety_Stock/Avg_Dmd-Plan_Shelf)*Avg_Dmd*Std_Cost*F$3,0)+Avg_Dmd*365/F$3/2*Std_Cost*Inv_Cost+F$3*Setup</f>
        <v>1164009.9379263688</v>
      </c>
      <c r="G53" s="12">
        <f>(Sell_Price-Std_Cost)*(1-$D53)*Lost_Sale_Fact*Avg_Dmd*365+NORMSINV($D53)*SQRT(Dmd_StdDev^2*Leadtime+LT_StdDev^2*Avg_Dmd^2)*Std_Cost*Inv_Cost+IF(365/G$3+Safety_Stock/Avg_Dmd&gt;Plan_Shelf,(365/G$3+Safety_Stock/Avg_Dmd-Plan_Shelf)*Avg_Dmd*Std_Cost*G$3,0)+Avg_Dmd*365/G$3/2*Std_Cost*Inv_Cost+G$3*Setup</f>
        <v>1068989.4340936944</v>
      </c>
      <c r="H53" s="12">
        <f>(Sell_Price-Std_Cost)*(1-$D53)*Lost_Sale_Fact*Avg_Dmd*365+NORMSINV($D53)*SQRT(Dmd_StdDev^2*Leadtime+LT_StdDev^2*Avg_Dmd^2)*Std_Cost*Inv_Cost+IF(365/H$3+Safety_Stock/Avg_Dmd&gt;Plan_Shelf,(365/H$3+Safety_Stock/Avg_Dmd-Plan_Shelf)*Avg_Dmd*Std_Cost*H$3,0)+Avg_Dmd*365/H$3/2*Std_Cost*Inv_Cost+H$3*Setup</f>
        <v>991002.26359435357</v>
      </c>
      <c r="I53" s="12">
        <f>(Sell_Price-Std_Cost)*(1-$D53)*Lost_Sale_Fact*Avg_Dmd*365+NORMSINV($D53)*SQRT(Dmd_StdDev^2*Leadtime+LT_StdDev^2*Avg_Dmd^2)*Std_Cost*Inv_Cost+IF(365/I$3+Safety_Stock/Avg_Dmd&gt;Plan_Shelf,(365/I$3+Safety_Stock/Avg_Dmd-Plan_Shelf)*Avg_Dmd*Std_Cost*I$3,0)+Avg_Dmd*365/I$3/2*Std_Cost*Inv_Cost+I$3*Setup</f>
        <v>919828.42642834596</v>
      </c>
      <c r="J53" s="12">
        <f>(Sell_Price-Std_Cost)*(1-$D53)*Lost_Sale_Fact*Avg_Dmd*365+NORMSINV($D53)*SQRT(Dmd_StdDev^2*Leadtime+LT_StdDev^2*Avg_Dmd^2)*Std_Cost*Inv_Cost+IF(365/J$3+Safety_Stock/Avg_Dmd&gt;Plan_Shelf,(365/J$3+Safety_Stock/Avg_Dmd-Plan_Shelf)*Avg_Dmd*Std_Cost*J$3,0)+Avg_Dmd*365/J$3/2*Std_Cost*Inv_Cost+J$3*Setup</f>
        <v>852061.25592900498</v>
      </c>
      <c r="K53" s="12">
        <f>(Sell_Price-Std_Cost)*(1-$D53)*Lost_Sale_Fact*Avg_Dmd*365+NORMSINV($D53)*SQRT(Dmd_StdDev^2*Leadtime+LT_StdDev^2*Avg_Dmd^2)*Std_Cost*Inv_Cost+IF(365/K$3+Safety_Stock/Avg_Dmd&gt;Plan_Shelf,(365/K$3+Safety_Stock/Avg_Dmd-Plan_Shelf)*Avg_Dmd*Std_Cost*K$3,0)+Avg_Dmd*365/K$3/2*Std_Cost*Inv_Cost+K$3*Setup</f>
        <v>786240.75209633086</v>
      </c>
      <c r="L53" s="12">
        <f>(Sell_Price-Std_Cost)*(1-$D53)*Lost_Sale_Fact*Avg_Dmd*365+NORMSINV($D53)*SQRT(Dmd_StdDev^2*Leadtime+LT_StdDev^2*Avg_Dmd^2)*Std_Cost*Inv_Cost+IF(365/L$3+Safety_Stock/Avg_Dmd&gt;Plan_Shelf,(365/L$3+Safety_Stock/Avg_Dmd-Plan_Shelf)*Avg_Dmd*Std_Cost*L$3,0)+Avg_Dmd*365/L$3/2*Std_Cost*Inv_Cost+L$3*Setup</f>
        <v>721636.91493032326</v>
      </c>
      <c r="M53" s="12">
        <f>(Sell_Price-Std_Cost)*(1-$D53)*Lost_Sale_Fact*Avg_Dmd*365+NORMSINV($D53)*SQRT(Dmd_StdDev^2*Leadtime+LT_StdDev^2*Avg_Dmd^2)*Std_Cost*Inv_Cost+IF(365/M$3+Safety_Stock/Avg_Dmd&gt;Plan_Shelf,(365/M$3+Safety_Stock/Avg_Dmd-Plan_Shelf)*Avg_Dmd*Std_Cost*M$3,0)+Avg_Dmd*365/M$3/2*Std_Cost*Inv_Cost+M$3*Setup</f>
        <v>657844.18887542689</v>
      </c>
      <c r="N53" s="12">
        <f>(Sell_Price-Std_Cost)*(1-$D53)*Lost_Sale_Fact*Avg_Dmd*365+NORMSINV($D53)*SQRT(Dmd_StdDev^2*Leadtime+LT_StdDev^2*Avg_Dmd^2)*Std_Cost*Inv_Cost+IF(365/N$3+Safety_Stock/Avg_Dmd&gt;Plan_Shelf,(365/N$3+Safety_Stock/Avg_Dmd-Plan_Shelf)*Avg_Dmd*Std_Cost*N$3,0)+Avg_Dmd*365/N$3/2*Std_Cost*Inv_Cost+N$3*Setup</f>
        <v>594619.24059830816</v>
      </c>
      <c r="O53" s="12">
        <f>(Sell_Price-Std_Cost)*(1-$D53)*Lost_Sale_Fact*Avg_Dmd*365+NORMSINV($D53)*SQRT(Dmd_StdDev^2*Leadtime+LT_StdDev^2*Avg_Dmd^2)*Std_Cost*Inv_Cost+IF(365/O$3+Safety_Stock/Avg_Dmd&gt;Plan_Shelf,(365/O$3+Safety_Stock/Avg_Dmd-Plan_Shelf)*Avg_Dmd*Std_Cost*O$3,0)+Avg_Dmd*365/O$3/2*Std_Cost*Inv_Cost+O$3*Setup</f>
        <v>531807.22161411878</v>
      </c>
      <c r="P53" s="12">
        <f>(Sell_Price-Std_Cost)*(1-$D53)*Lost_Sale_Fact*Avg_Dmd*365+NORMSINV($D53)*SQRT(Dmd_StdDev^2*Leadtime+LT_StdDev^2*Avg_Dmd^2)*Std_Cost*Inv_Cost+IF(365/P$3+Safety_Stock/Avg_Dmd&gt;Plan_Shelf,(365/P$3+Safety_Stock/Avg_Dmd-Plan_Shelf)*Avg_Dmd*Std_Cost*P$3,0)+Avg_Dmd*365/P$3/2*Std_Cost*Inv_Cost+P$3*Setup</f>
        <v>469304.89959962649</v>
      </c>
      <c r="Q53" s="12">
        <f>(Sell_Price-Std_Cost)*(1-$D53)*Lost_Sale_Fact*Avg_Dmd*365+NORMSINV($D53)*SQRT(Dmd_StdDev^2*Leadtime+LT_StdDev^2*Avg_Dmd^2)*Std_Cost*Inv_Cost+IF(365/Q$3+Safety_Stock/Avg_Dmd&gt;Plan_Shelf,(365/Q$3+Safety_Stock/Avg_Dmd-Plan_Shelf)*Avg_Dmd*Std_Cost*Q$3,0)+Avg_Dmd*365/Q$3/2*Std_Cost*Inv_Cost+Q$3*Setup</f>
        <v>407040.8060233625</v>
      </c>
      <c r="R53" s="12">
        <f>(Sell_Price-Std_Cost)*(1-$D53)*Lost_Sale_Fact*Avg_Dmd*365+NORMSINV($D53)*SQRT(Dmd_StdDev^2*Leadtime+LT_StdDev^2*Avg_Dmd^2)*Std_Cost*Inv_Cost+IF(365/R$3+Safety_Stock/Avg_Dmd&gt;Plan_Shelf,(365/R$3+Safety_Stock/Avg_Dmd-Plan_Shelf)*Avg_Dmd*Std_Cost*R$3,0)+Avg_Dmd*365/R$3/2*Std_Cost*Inv_Cost+R$3*Setup</f>
        <v>344963.89193427807</v>
      </c>
      <c r="S53" s="12">
        <f>(Sell_Price-Std_Cost)*(1-$D53)*Lost_Sale_Fact*Avg_Dmd*365+NORMSINV($D53)*SQRT(Dmd_StdDev^2*Leadtime+LT_StdDev^2*Avg_Dmd^2)*Std_Cost*Inv_Cost+IF(365/S$3+Safety_Stock/Avg_Dmd&gt;Plan_Shelf,(365/S$3+Safety_Stock/Avg_Dmd-Plan_Shelf)*Avg_Dmd*Std_Cost*S$3,0)+Avg_Dmd*365/S$3/2*Std_Cost*Inv_Cost+S$3*Setup</f>
        <v>283036.72143493709</v>
      </c>
      <c r="T53" s="12">
        <f>(Sell_Price-Std_Cost)*(1-$D53)*Lost_Sale_Fact*Avg_Dmd*365+NORMSINV($D53)*SQRT(Dmd_StdDev^2*Leadtime+LT_StdDev^2*Avg_Dmd^2)*Std_Cost*Inv_Cost+IF(365/T$3+Safety_Stock/Avg_Dmd&gt;Plan_Shelf,(365/T$3+Safety_Stock/Avg_Dmd-Plan_Shelf)*Avg_Dmd*Std_Cost*T$3,0)+Avg_Dmd*365/T$3/2*Std_Cost*Inv_Cost+T$3*Setup</f>
        <v>221231.21760226277</v>
      </c>
      <c r="U53" s="12">
        <f>(Sell_Price-Std_Cost)*(1-$D53)*Lost_Sale_Fact*Avg_Dmd*365+NORMSINV($D53)*SQRT(Dmd_StdDev^2*Leadtime+LT_StdDev^2*Avg_Dmd^2)*Std_Cost*Inv_Cost+IF(365/U$3+Safety_Stock/Avg_Dmd&gt;Plan_Shelf,(365/U$3+Safety_Stock/Avg_Dmd-Plan_Shelf)*Avg_Dmd*Std_Cost*U$3,0)+Avg_Dmd*365/U$3/2*Std_Cost*Inv_Cost+U$3*Setup</f>
        <v>159525.9098480198</v>
      </c>
      <c r="V53" s="12">
        <f>(Sell_Price-Std_Cost)*(1-$D53)*Lost_Sale_Fact*Avg_Dmd*365+NORMSINV($D53)*SQRT(Dmd_StdDev^2*Leadtime+LT_StdDev^2*Avg_Dmd^2)*Std_Cost*Inv_Cost+IF(365/V$3+Safety_Stock/Avg_Dmd&gt;Plan_Shelf,(365/V$3+Safety_Stock/Avg_Dmd-Plan_Shelf)*Avg_Dmd*Std_Cost*V$3,0)+Avg_Dmd*365/V$3/2*Std_Cost*Inv_Cost+V$3*Setup</f>
        <v>97904.09882580323</v>
      </c>
      <c r="W53" s="12">
        <f>(Sell_Price-Std_Cost)*(1-$D53)*Lost_Sale_Fact*Avg_Dmd*365+NORMSINV($D53)*SQRT(Dmd_StdDev^2*Leadtime+LT_StdDev^2*Avg_Dmd^2)*Std_Cost*Inv_Cost+IF(365/W$3+Safety_Stock/Avg_Dmd&gt;Plan_Shelf,(365/W$3+Safety_Stock/Avg_Dmd-Plan_Shelf)*Avg_Dmd*Std_Cost*W$3,0)+Avg_Dmd*365/W$3/2*Std_Cost*Inv_Cost+W$3*Setup</f>
        <v>36352.600841082094</v>
      </c>
      <c r="X53" s="12">
        <f>(Sell_Price-Std_Cost)*(1-$D53)*Lost_Sale_Fact*Avg_Dmd*365+NORMSINV($D53)*SQRT(Dmd_StdDev^2*Leadtime+LT_StdDev^2*Avg_Dmd^2)*Std_Cost*Inv_Cost+IF(365/X$3+Safety_Stock/Avg_Dmd&gt;Plan_Shelf,(365/X$3+Safety_Stock/Avg_Dmd-Plan_Shelf)*Avg_Dmd*Std_Cost*X$3,0)+Avg_Dmd*365/X$3/2*Std_Cost*Inv_Cost+X$3*Setup</f>
        <v>28937.612258383801</v>
      </c>
      <c r="Y53" s="12">
        <f>(Sell_Price-Std_Cost)*(1-$D53)*Lost_Sale_Fact*Avg_Dmd*365+NORMSINV($D53)*SQRT(Dmd_StdDev^2*Leadtime+LT_StdDev^2*Avg_Dmd^2)*Std_Cost*Inv_Cost+IF(365/Y$3+Safety_Stock/Avg_Dmd&gt;Plan_Shelf,(365/Y$3+Safety_Stock/Avg_Dmd-Plan_Shelf)*Avg_Dmd*Std_Cost*Y$3,0)+Avg_Dmd*365/Y$3/2*Std_Cost*Inv_Cost+Y$3*Setup</f>
        <v>28600.945591717133</v>
      </c>
      <c r="Z53" s="12">
        <f>(Sell_Price-Std_Cost)*(1-$D53)*Lost_Sale_Fact*Avg_Dmd*365+NORMSINV($D53)*SQRT(Dmd_StdDev^2*Leadtime+LT_StdDev^2*Avg_Dmd^2)*Std_Cost*Inv_Cost+IF(365/Z$3+Safety_Stock/Avg_Dmd&gt;Plan_Shelf,(365/Z$3+Safety_Stock/Avg_Dmd-Plan_Shelf)*Avg_Dmd*Std_Cost*Z$3,0)+Avg_Dmd*365/Z$3/2*Std_Cost*Inv_Cost+Z$3*Setup</f>
        <v>28308.521349292889</v>
      </c>
      <c r="AA53" s="12">
        <f>(Sell_Price-Std_Cost)*(1-$D53)*Lost_Sale_Fact*Avg_Dmd*365+NORMSINV($D53)*SQRT(Dmd_StdDev^2*Leadtime+LT_StdDev^2*Avg_Dmd^2)*Std_Cost*Inv_Cost+IF(365/AA$3+Safety_Stock/Avg_Dmd&gt;Plan_Shelf,(365/AA$3+Safety_Stock/Avg_Dmd-Plan_Shelf)*Avg_Dmd*Std_Cost*AA$3,0)+Avg_Dmd*365/AA$3/2*Std_Cost*Inv_Cost+AA$3*Setup</f>
        <v>28054.568780122929</v>
      </c>
      <c r="AB53" s="12">
        <f>(Sell_Price-Std_Cost)*(1-$D53)*Lost_Sale_Fact*Avg_Dmd*365+NORMSINV($D53)*SQRT(Dmd_StdDev^2*Leadtime+LT_StdDev^2*Avg_Dmd^2)*Std_Cost*Inv_Cost+IF(365/AB$3+Safety_Stock/Avg_Dmd&gt;Plan_Shelf,(365/AB$3+Safety_Stock/Avg_Dmd-Plan_Shelf)*Avg_Dmd*Std_Cost*AB$3,0)+Avg_Dmd*365/AB$3/2*Std_Cost*Inv_Cost+AB$3*Setup</f>
        <v>27834.278925050465</v>
      </c>
      <c r="AC53" s="12">
        <f>(Sell_Price-Std_Cost)*(1-$D53)*Lost_Sale_Fact*Avg_Dmd*365+NORMSINV($D53)*SQRT(Dmd_StdDev^2*Leadtime+LT_StdDev^2*Avg_Dmd^2)*Std_Cost*Inv_Cost+IF(365/AC$3+Safety_Stock/Avg_Dmd&gt;Plan_Shelf,(365/AC$3+Safety_Stock/Avg_Dmd-Plan_Shelf)*Avg_Dmd*Std_Cost*AC$3,0)+Avg_Dmd*365/AC$3/2*Std_Cost*Inv_Cost+AC$3*Setup</f>
        <v>27643.612258383801</v>
      </c>
      <c r="AD53" s="12">
        <f>(Sell_Price-Std_Cost)*(1-$D53)*Lost_Sale_Fact*Avg_Dmd*365+NORMSINV($D53)*SQRT(Dmd_StdDev^2*Leadtime+LT_StdDev^2*Avg_Dmd^2)*Std_Cost*Inv_Cost+IF(365/AD$3+Safety_Stock/Avg_Dmd&gt;Plan_Shelf,(365/AD$3+Safety_Stock/Avg_Dmd-Plan_Shelf)*Avg_Dmd*Std_Cost*AD$3,0)+Avg_Dmd*365/AD$3/2*Std_Cost*Inv_Cost+AD$3*Setup</f>
        <v>27479.150719922261</v>
      </c>
      <c r="AE53" s="12">
        <f>(Sell_Price-Std_Cost)*(1-$D53)*Lost_Sale_Fact*Avg_Dmd*365+NORMSINV($D53)*SQRT(Dmd_StdDev^2*Leadtime+LT_StdDev^2*Avg_Dmd^2)*Std_Cost*Inv_Cost+IF(365/AE$3+Safety_Stock/Avg_Dmd&gt;Plan_Shelf,(365/AE$3+Safety_Stock/Avg_Dmd-Plan_Shelf)*Avg_Dmd*Std_Cost*AE$3,0)+Avg_Dmd*365/AE$3/2*Std_Cost*Inv_Cost+AE$3*Setup</f>
        <v>27337.982628754173</v>
      </c>
      <c r="AF53" s="12">
        <f>(Sell_Price-Std_Cost)*(1-$D53)*Lost_Sale_Fact*Avg_Dmd*365+NORMSINV($D53)*SQRT(Dmd_StdDev^2*Leadtime+LT_StdDev^2*Avg_Dmd^2)*Std_Cost*Inv_Cost+IF(365/AF$3+Safety_Stock/Avg_Dmd&gt;Plan_Shelf,(365/AF$3+Safety_Stock/Avg_Dmd-Plan_Shelf)*Avg_Dmd*Std_Cost*AF$3,0)+Avg_Dmd*365/AF$3/2*Std_Cost*Inv_Cost+AF$3*Setup</f>
        <v>27217.612258383801</v>
      </c>
      <c r="AG53" s="12">
        <f>(Sell_Price-Std_Cost)*(1-$D53)*Lost_Sale_Fact*Avg_Dmd*365+NORMSINV($D53)*SQRT(Dmd_StdDev^2*Leadtime+LT_StdDev^2*Avg_Dmd^2)*Std_Cost*Inv_Cost+IF(365/AG$3+Safety_Stock/Avg_Dmd&gt;Plan_Shelf,(365/AG$3+Safety_Stock/Avg_Dmd-Plan_Shelf)*Avg_Dmd*Std_Cost*AG$3,0)+Avg_Dmd*365/AG$3/2*Std_Cost*Inv_Cost+AG$3*Setup</f>
        <v>27115.888120452764</v>
      </c>
      <c r="AH53" s="12">
        <f>(Sell_Price-Std_Cost)*(1-$D53)*Lost_Sale_Fact*Avg_Dmd*365+NORMSINV($D53)*SQRT(Dmd_StdDev^2*Leadtime+LT_StdDev^2*Avg_Dmd^2)*Std_Cost*Inv_Cost+IF(365/AH$3+Safety_Stock/Avg_Dmd&gt;Plan_Shelf,(365/AH$3+Safety_Stock/Avg_Dmd-Plan_Shelf)*Avg_Dmd*Std_Cost*AH$3,0)+Avg_Dmd*365/AH$3/2*Std_Cost*Inv_Cost+AH$3*Setup</f>
        <v>27030.945591717133</v>
      </c>
      <c r="AI53" s="12">
        <f>(Sell_Price-Std_Cost)*(1-$D53)*Lost_Sale_Fact*Avg_Dmd*365+NORMSINV($D53)*SQRT(Dmd_StdDev^2*Leadtime+LT_StdDev^2*Avg_Dmd^2)*Std_Cost*Inv_Cost+IF(365/AI$3+Safety_Stock/Avg_Dmd&gt;Plan_Shelf,(365/AI$3+Safety_Stock/Avg_Dmd-Plan_Shelf)*Avg_Dmd*Std_Cost*AI$3,0)+Avg_Dmd*365/AI$3/2*Std_Cost*Inv_Cost+AI$3*Setup</f>
        <v>26961.160645480573</v>
      </c>
      <c r="AJ53" s="12">
        <f>(Sell_Price-Std_Cost)*(1-$D53)*Lost_Sale_Fact*Avg_Dmd*365+NORMSINV($D53)*SQRT(Dmd_StdDev^2*Leadtime+LT_StdDev^2*Avg_Dmd^2)*Std_Cost*Inv_Cost+IF(365/AJ$3+Safety_Stock/Avg_Dmd&gt;Plan_Shelf,(365/AJ$3+Safety_Stock/Avg_Dmd-Plan_Shelf)*Avg_Dmd*Std_Cost*AJ$3,0)+Avg_Dmd*365/AJ$3/2*Std_Cost*Inv_Cost+AJ$3*Setup</f>
        <v>26905.112258383801</v>
      </c>
      <c r="AK53" s="12">
        <f>(Sell_Price-Std_Cost)*(1-$D53)*Lost_Sale_Fact*Avg_Dmd*365+NORMSINV($D53)*SQRT(Dmd_StdDev^2*Leadtime+LT_StdDev^2*Avg_Dmd^2)*Std_Cost*Inv_Cost+IF(365/AK$3+Safety_Stock/Avg_Dmd&gt;Plan_Shelf,(365/AK$3+Safety_Stock/Avg_Dmd-Plan_Shelf)*Avg_Dmd*Std_Cost*AK$3,0)+Avg_Dmd*365/AK$3/2*Std_Cost*Inv_Cost+AK$3*Setup</f>
        <v>26861.551652323193</v>
      </c>
      <c r="AL53" s="12">
        <f>(Sell_Price-Std_Cost)*(1-$D53)*Lost_Sale_Fact*Avg_Dmd*365+NORMSINV($D53)*SQRT(Dmd_StdDev^2*Leadtime+LT_StdDev^2*Avg_Dmd^2)*Std_Cost*Inv_Cost+IF(365/AL$3+Safety_Stock/Avg_Dmd&gt;Plan_Shelf,(365/AL$3+Safety_Stock/Avg_Dmd-Plan_Shelf)*Avg_Dmd*Std_Cost*AL$3,0)+Avg_Dmd*365/AL$3/2*Std_Cost*Inv_Cost+AL$3*Setup</f>
        <v>26829.376964266154</v>
      </c>
      <c r="AM53" s="12">
        <f>(Sell_Price-Std_Cost)*(1-$D53)*Lost_Sale_Fact*Avg_Dmd*365+NORMSINV($D53)*SQRT(Dmd_StdDev^2*Leadtime+LT_StdDev^2*Avg_Dmd^2)*Std_Cost*Inv_Cost+IF(365/AM$3+Safety_Stock/Avg_Dmd&gt;Plan_Shelf,(365/AM$3+Safety_Stock/Avg_Dmd-Plan_Shelf)*Avg_Dmd*Std_Cost*AM$3,0)+Avg_Dmd*365/AM$3/2*Std_Cost*Inv_Cost+AM$3*Setup</f>
        <v>26807.612258383801</v>
      </c>
      <c r="AN53" s="12">
        <f>(Sell_Price-Std_Cost)*(1-$D53)*Lost_Sale_Fact*Avg_Dmd*365+NORMSINV($D53)*SQRT(Dmd_StdDev^2*Leadtime+LT_StdDev^2*Avg_Dmd^2)*Std_Cost*Inv_Cost+IF(365/AN$3+Safety_Stock/Avg_Dmd&gt;Plan_Shelf,(365/AN$3+Safety_Stock/Avg_Dmd-Plan_Shelf)*Avg_Dmd*Std_Cost*AN$3,0)+Avg_Dmd*365/AN$3/2*Std_Cost*Inv_Cost+AN$3*Setup</f>
        <v>26795.390036161578</v>
      </c>
      <c r="AO53" s="12">
        <f>(Sell_Price-Std_Cost)*(1-$D53)*Lost_Sale_Fact*Avg_Dmd*365+NORMSINV($D53)*SQRT(Dmd_StdDev^2*Leadtime+LT_StdDev^2*Avg_Dmd^2)*Std_Cost*Inv_Cost+IF(365/AO$3+Safety_Stock/Avg_Dmd&gt;Plan_Shelf,(365/AO$3+Safety_Stock/Avg_Dmd-Plan_Shelf)*Avg_Dmd*Std_Cost*AO$3,0)+Avg_Dmd*365/AO$3/2*Std_Cost*Inv_Cost+AO$3*Setup</f>
        <v>26791.936582708124</v>
      </c>
      <c r="AP53" s="12">
        <f>(Sell_Price-Std_Cost)*(1-$D53)*Lost_Sale_Fact*Avg_Dmd*365+NORMSINV($D53)*SQRT(Dmd_StdDev^2*Leadtime+LT_StdDev^2*Avg_Dmd^2)*Std_Cost*Inv_Cost+IF(365/AP$3+Safety_Stock/Avg_Dmd&gt;Plan_Shelf,(365/AP$3+Safety_Stock/Avg_Dmd-Plan_Shelf)*Avg_Dmd*Std_Cost*AP$3,0)+Avg_Dmd*365/AP$3/2*Std_Cost*Inv_Cost+AP$3*Setup</f>
        <v>26796.559626804854</v>
      </c>
      <c r="AQ53" s="12">
        <f>(Sell_Price-Std_Cost)*(1-$D53)*Lost_Sale_Fact*Avg_Dmd*365+NORMSINV($D53)*SQRT(Dmd_StdDev^2*Leadtime+LT_StdDev^2*Avg_Dmd^2)*Std_Cost*Inv_Cost+IF(365/AQ$3+Safety_Stock/Avg_Dmd&gt;Plan_Shelf,(365/AQ$3+Safety_Stock/Avg_Dmd-Plan_Shelf)*Avg_Dmd*Std_Cost*AQ$3,0)+Avg_Dmd*365/AQ$3/2*Std_Cost*Inv_Cost+AQ$3*Setup</f>
        <v>26808.637899409441</v>
      </c>
      <c r="AR53" s="12">
        <f>(Sell_Price-Std_Cost)*(1-$D53)*Lost_Sale_Fact*Avg_Dmd*365+NORMSINV($D53)*SQRT(Dmd_StdDev^2*Leadtime+LT_StdDev^2*Avg_Dmd^2)*Std_Cost*Inv_Cost+IF(365/AR$3+Safety_Stock/Avg_Dmd&gt;Plan_Shelf,(365/AR$3+Safety_Stock/Avg_Dmd-Plan_Shelf)*Avg_Dmd*Std_Cost*AR$3,0)+Avg_Dmd*365/AR$3/2*Std_Cost*Inv_Cost+AR$3*Setup</f>
        <v>26827.612258383801</v>
      </c>
      <c r="AS53" s="12">
        <f>(Sell_Price-Std_Cost)*(1-$D53)*Lost_Sale_Fact*Avg_Dmd*365+NORMSINV($D53)*SQRT(Dmd_StdDev^2*Leadtime+LT_StdDev^2*Avg_Dmd^2)*Std_Cost*Inv_Cost+IF(365/AS$3+Safety_Stock/Avg_Dmd&gt;Plan_Shelf,(365/AS$3+Safety_Stock/Avg_Dmd-Plan_Shelf)*Avg_Dmd*Std_Cost*AS$3,0)+Avg_Dmd*365/AS$3/2*Std_Cost*Inv_Cost+AS$3*Setup</f>
        <v>26852.978112042336</v>
      </c>
      <c r="AT53" s="12">
        <f>(Sell_Price-Std_Cost)*(1-$D53)*Lost_Sale_Fact*Avg_Dmd*365+NORMSINV($D53)*SQRT(Dmd_StdDev^2*Leadtime+LT_StdDev^2*Avg_Dmd^2)*Std_Cost*Inv_Cost+IF(365/AT$3+Safety_Stock/Avg_Dmd&gt;Plan_Shelf,(365/AT$3+Safety_Stock/Avg_Dmd-Plan_Shelf)*Avg_Dmd*Std_Cost*AT$3,0)+Avg_Dmd*365/AT$3/2*Std_Cost*Inv_Cost+AT$3*Setup</f>
        <v>26884.278925050465</v>
      </c>
      <c r="AU53" s="12">
        <f>(Sell_Price-Std_Cost)*(1-$D53)*Lost_Sale_Fact*Avg_Dmd*365+NORMSINV($D53)*SQRT(Dmd_StdDev^2*Leadtime+LT_StdDev^2*Avg_Dmd^2)*Std_Cost*Inv_Cost+IF(365/AU$3+Safety_Stock/Avg_Dmd&gt;Plan_Shelf,(365/AU$3+Safety_Stock/Avg_Dmd-Plan_Shelf)*Avg_Dmd*Std_Cost*AU$3,0)+Avg_Dmd*365/AU$3/2*Std_Cost*Inv_Cost+AU$3*Setup</f>
        <v>26921.100630476823</v>
      </c>
      <c r="AV53" s="12">
        <f>(Sell_Price-Std_Cost)*(1-$D53)*Lost_Sale_Fact*Avg_Dmd*365+NORMSINV($D53)*SQRT(Dmd_StdDev^2*Leadtime+LT_StdDev^2*Avg_Dmd^2)*Std_Cost*Inv_Cost+IF(365/AV$3+Safety_Stock/Avg_Dmd&gt;Plan_Shelf,(365/AV$3+Safety_Stock/Avg_Dmd-Plan_Shelf)*Avg_Dmd*Std_Cost*AV$3,0)+Avg_Dmd*365/AV$3/2*Std_Cost*Inv_Cost+AV$3*Setup</f>
        <v>26963.066803838345</v>
      </c>
      <c r="AW53" s="12">
        <f>(Sell_Price-Std_Cost)*(1-$D53)*Lost_Sale_Fact*Avg_Dmd*365+NORMSINV($D53)*SQRT(Dmd_StdDev^2*Leadtime+LT_StdDev^2*Avg_Dmd^2)*Std_Cost*Inv_Cost+IF(365/AW$3+Safety_Stock/Avg_Dmd&gt;Plan_Shelf,(365/AW$3+Safety_Stock/Avg_Dmd-Plan_Shelf)*Avg_Dmd*Std_Cost*AW$3,0)+Avg_Dmd*365/AW$3/2*Std_Cost*Inv_Cost+AW$3*Setup</f>
        <v>27009.834480606023</v>
      </c>
      <c r="AX53" s="12">
        <f>(Sell_Price-Std_Cost)*(1-$D53)*Lost_Sale_Fact*Avg_Dmd*365+NORMSINV($D53)*SQRT(Dmd_StdDev^2*Leadtime+LT_StdDev^2*Avg_Dmd^2)*Std_Cost*Inv_Cost+IF(365/AX$3+Safety_Stock/Avg_Dmd&gt;Plan_Shelf,(365/AX$3+Safety_Stock/Avg_Dmd-Plan_Shelf)*Avg_Dmd*Std_Cost*AX$3,0)+Avg_Dmd*365/AX$3/2*Std_Cost*Inv_Cost+AX$3*Setup</f>
        <v>27061.090519253365</v>
      </c>
      <c r="AY53" s="12">
        <f>(Sell_Price-Std_Cost)*(1-$D53)*Lost_Sale_Fact*Avg_Dmd*365+NORMSINV($D53)*SQRT(Dmd_StdDev^2*Leadtime+LT_StdDev^2*Avg_Dmd^2)*Std_Cost*Inv_Cost+IF(365/AY$3+Safety_Stock/Avg_Dmd&gt;Plan_Shelf,(365/AY$3+Safety_Stock/Avg_Dmd-Plan_Shelf)*Avg_Dmd*Std_Cost*AY$3,0)+Avg_Dmd*365/AY$3/2*Std_Cost*Inv_Cost+AY$3*Setup</f>
        <v>27116.548428596565</v>
      </c>
      <c r="AZ53" s="12">
        <f>(Sell_Price-Std_Cost)*(1-$D53)*Lost_Sale_Fact*Avg_Dmd*365+NORMSINV($D53)*SQRT(Dmd_StdDev^2*Leadtime+LT_StdDev^2*Avg_Dmd^2)*Std_Cost*Inv_Cost+IF(365/AZ$3+Safety_Stock/Avg_Dmd&gt;Plan_Shelf,(365/AZ$3+Safety_Stock/Avg_Dmd-Plan_Shelf)*Avg_Dmd*Std_Cost*AZ$3,0)+Avg_Dmd*365/AZ$3/2*Std_Cost*Inv_Cost+AZ$3*Setup</f>
        <v>27175.945591717133</v>
      </c>
      <c r="BA53" s="12">
        <f>(Sell_Price-Std_Cost)*(1-$D53)*Lost_Sale_Fact*Avg_Dmd*365+NORMSINV($D53)*SQRT(Dmd_StdDev^2*Leadtime+LT_StdDev^2*Avg_Dmd^2)*Std_Cost*Inv_Cost+IF(365/BA$3+Safety_Stock/Avg_Dmd&gt;Plan_Shelf,(365/BA$3+Safety_Stock/Avg_Dmd-Plan_Shelf)*Avg_Dmd*Std_Cost*BA$3,0)+Avg_Dmd*365/BA$3/2*Std_Cost*Inv_Cost+BA$3*Setup</f>
        <v>27239.040829812373</v>
      </c>
      <c r="BB53" s="12">
        <f>(Sell_Price-Std_Cost)*(1-$D53)*Lost_Sale_Fact*Avg_Dmd*365+NORMSINV($D53)*SQRT(Dmd_StdDev^2*Leadtime+LT_StdDev^2*Avg_Dmd^2)*Std_Cost*Inv_Cost+IF(365/BB$3+Safety_Stock/Avg_Dmd&gt;Plan_Shelf,(365/BB$3+Safety_Stock/Avg_Dmd-Plan_Shelf)*Avg_Dmd*Std_Cost*BB$3,0)+Avg_Dmd*365/BB$3/2*Std_Cost*Inv_Cost+BB$3*Setup</f>
        <v>27305.612258383801</v>
      </c>
      <c r="BC53" s="12">
        <f>(Sell_Price-Std_Cost)*(1-$D53)*Lost_Sale_Fact*Avg_Dmd*365+NORMSINV($D53)*SQRT(Dmd_StdDev^2*Leadtime+LT_StdDev^2*Avg_Dmd^2)*Std_Cost*Inv_Cost+IF(365/BC$3+Safety_Stock/Avg_Dmd&gt;Plan_Shelf,(365/BC$3+Safety_Stock/Avg_Dmd-Plan_Shelf)*Avg_Dmd*Std_Cost*BC$3,0)+Avg_Dmd*365/BC$3/2*Std_Cost*Inv_Cost+BC$3*Setup</f>
        <v>27375.455395638703</v>
      </c>
      <c r="BD53" s="12">
        <f>(Sell_Price-Std_Cost)*(1-$D53)*Lost_Sale_Fact*Avg_Dmd*365+NORMSINV($D53)*SQRT(Dmd_StdDev^2*Leadtime+LT_StdDev^2*Avg_Dmd^2)*Std_Cost*Inv_Cost+IF(365/BD$3+Safety_Stock/Avg_Dmd&gt;Plan_Shelf,(365/BD$3+Safety_Stock/Avg_Dmd-Plan_Shelf)*Avg_Dmd*Std_Cost*BD$3,0)+Avg_Dmd*365/BD$3/2*Std_Cost*Inv_Cost+BD$3*Setup</f>
        <v>27448.381489153031</v>
      </c>
      <c r="BE53" s="12">
        <f>(Sell_Price-Std_Cost)*(1-$D53)*Lost_Sale_Fact*Avg_Dmd*365+NORMSINV($D53)*SQRT(Dmd_StdDev^2*Leadtime+LT_StdDev^2*Avg_Dmd^2)*Std_Cost*Inv_Cost+IF(365/BE$3+Safety_Stock/Avg_Dmd&gt;Plan_Shelf,(365/BE$3+Safety_Stock/Avg_Dmd-Plan_Shelf)*Avg_Dmd*Std_Cost*BE$3,0)+Avg_Dmd*365/BE$3/2*Std_Cost*Inv_Cost+BE$3*Setup</f>
        <v>27524.216031968706</v>
      </c>
      <c r="BF53" s="12">
        <f>(Sell_Price-Std_Cost)*(1-$D53)*Lost_Sale_Fact*Avg_Dmd*365+NORMSINV($D53)*SQRT(Dmd_StdDev^2*Leadtime+LT_StdDev^2*Avg_Dmd^2)*Std_Cost*Inv_Cost+IF(365/BF$3+Safety_Stock/Avg_Dmd&gt;Plan_Shelf,(365/BF$3+Safety_Stock/Avg_Dmd-Plan_Shelf)*Avg_Dmd*Std_Cost*BF$3,0)+Avg_Dmd*365/BF$3/2*Std_Cost*Inv_Cost+BF$3*Setup</f>
        <v>27602.797443568987</v>
      </c>
      <c r="BG53" s="12">
        <f>(Sell_Price-Std_Cost)*(1-$D53)*Lost_Sale_Fact*Avg_Dmd*365+NORMSINV($D53)*SQRT(Dmd_StdDev^2*Leadtime+LT_StdDev^2*Avg_Dmd^2)*Std_Cost*Inv_Cost+IF(365/BG$3+Safety_Stock/Avg_Dmd&gt;Plan_Shelf,(365/BG$3+Safety_Stock/Avg_Dmd-Plan_Shelf)*Avg_Dmd*Std_Cost*BG$3,0)+Avg_Dmd*365/BG$3/2*Std_Cost*Inv_Cost+BG$3*Setup</f>
        <v>27683.975894747437</v>
      </c>
      <c r="BH53" s="12">
        <f>(Sell_Price-Std_Cost)*(1-$D53)*Lost_Sale_Fact*Avg_Dmd*365+NORMSINV($D53)*SQRT(Dmd_StdDev^2*Leadtime+LT_StdDev^2*Avg_Dmd^2)*Std_Cost*Inv_Cost+IF(365/BH$3+Safety_Stock/Avg_Dmd&gt;Plan_Shelf,(365/BH$3+Safety_Stock/Avg_Dmd-Plan_Shelf)*Avg_Dmd*Std_Cost*BH$3,0)+Avg_Dmd*365/BH$3/2*Std_Cost*Inv_Cost+BH$3*Setup</f>
        <v>27767.612258383801</v>
      </c>
      <c r="BI53" s="12">
        <f>(Sell_Price-Std_Cost)*(1-$D53)*Lost_Sale_Fact*Avg_Dmd*365+NORMSINV($D53)*SQRT(Dmd_StdDev^2*Leadtime+LT_StdDev^2*Avg_Dmd^2)*Std_Cost*Inv_Cost+IF(365/BI$3+Safety_Stock/Avg_Dmd&gt;Plan_Shelf,(365/BI$3+Safety_Stock/Avg_Dmd-Plan_Shelf)*Avg_Dmd*Std_Cost*BI$3,0)+Avg_Dmd*365/BI$3/2*Std_Cost*Inv_Cost+BI$3*Setup</f>
        <v>27853.577170664503</v>
      </c>
      <c r="BJ53" s="12">
        <f>(Sell_Price-Std_Cost)*(1-$D53)*Lost_Sale_Fact*Avg_Dmd*365+NORMSINV($D53)*SQRT(Dmd_StdDev^2*Leadtime+LT_StdDev^2*Avg_Dmd^2)*Std_Cost*Inv_Cost+IF(365/BJ$3+Safety_Stock/Avg_Dmd&gt;Plan_Shelf,(365/BJ$3+Safety_Stock/Avg_Dmd-Plan_Shelf)*Avg_Dmd*Std_Cost*BJ$3,0)+Avg_Dmd*365/BJ$3/2*Std_Cost*Inv_Cost+BJ$3*Setup</f>
        <v>27941.750189418282</v>
      </c>
      <c r="BK53" s="12">
        <f>(Sell_Price-Std_Cost)*(1-$D53)*Lost_Sale_Fact*Avg_Dmd*365+NORMSINV($D53)*SQRT(Dmd_StdDev^2*Leadtime+LT_StdDev^2*Avg_Dmd^2)*Std_Cost*Inv_Cost+IF(365/BK$3+Safety_Stock/Avg_Dmd&gt;Plan_Shelf,(365/BK$3+Safety_Stock/Avg_Dmd-Plan_Shelf)*Avg_Dmd*Std_Cost*BK$3,0)+Avg_Dmd*365/BK$3/2*Std_Cost*Inv_Cost+BK$3*Setup</f>
        <v>28032.019038044818</v>
      </c>
      <c r="BL53" s="12">
        <f>(Sell_Price-Std_Cost)*(1-$D53)*Lost_Sale_Fact*Avg_Dmd*365+NORMSINV($D53)*SQRT(Dmd_StdDev^2*Leadtime+LT_StdDev^2*Avg_Dmd^2)*Std_Cost*Inv_Cost+IF(365/BL$3+Safety_Stock/Avg_Dmd&gt;Plan_Shelf,(365/BL$3+Safety_Stock/Avg_Dmd-Plan_Shelf)*Avg_Dmd*Std_Cost*BL$3,0)+Avg_Dmd*365/BL$3/2*Std_Cost*Inv_Cost+BL$3*Setup</f>
        <v>28124.278925050468</v>
      </c>
      <c r="BM53" s="12">
        <f>(Sell_Price-Std_Cost)*(1-$D53)*Lost_Sale_Fact*Avg_Dmd*365+NORMSINV($D53)*SQRT(Dmd_StdDev^2*Leadtime+LT_StdDev^2*Avg_Dmd^2)*Std_Cost*Inv_Cost+IF(365/BM$3+Safety_Stock/Avg_Dmd&gt;Plan_Shelf,(365/BM$3+Safety_Stock/Avg_Dmd-Plan_Shelf)*Avg_Dmd*Std_Cost*BM$3,0)+Avg_Dmd*365/BM$3/2*Std_Cost*Inv_Cost+BM$3*Setup</f>
        <v>28218.431930514947</v>
      </c>
      <c r="BN53" s="12">
        <f>(Sell_Price-Std_Cost)*(1-$D53)*Lost_Sale_Fact*Avg_Dmd*365+NORMSINV($D53)*SQRT(Dmd_StdDev^2*Leadtime+LT_StdDev^2*Avg_Dmd^2)*Std_Cost*Inv_Cost+IF(365/BN$3+Safety_Stock/Avg_Dmd&gt;Plan_Shelf,(365/BN$3+Safety_Stock/Avg_Dmd-Plan_Shelf)*Avg_Dmd*Std_Cost*BN$3,0)+Avg_Dmd*365/BN$3/2*Std_Cost*Inv_Cost+BN$3*Setup</f>
        <v>28314.386451932187</v>
      </c>
      <c r="BO53" s="12">
        <f>(Sell_Price-Std_Cost)*(1-$D53)*Lost_Sale_Fact*Avg_Dmd*365+NORMSINV($D53)*SQRT(Dmd_StdDev^2*Leadtime+LT_StdDev^2*Avg_Dmd^2)*Std_Cost*Inv_Cost+IF(365/BO$3+Safety_Stock/Avg_Dmd&gt;Plan_Shelf,(365/BO$3+Safety_Stock/Avg_Dmd-Plan_Shelf)*Avg_Dmd*Std_Cost*BO$3,0)+Avg_Dmd*365/BO$3/2*Std_Cost*Inv_Cost+BO$3*Setup</f>
        <v>28412.056702828246</v>
      </c>
      <c r="BP53" s="12">
        <f>(Sell_Price-Std_Cost)*(1-$D53)*Lost_Sale_Fact*Avg_Dmd*365+NORMSINV($D53)*SQRT(Dmd_StdDev^2*Leadtime+LT_StdDev^2*Avg_Dmd^2)*Std_Cost*Inv_Cost+IF(365/BP$3+Safety_Stock/Avg_Dmd&gt;Plan_Shelf,(365/BP$3+Safety_Stock/Avg_Dmd-Plan_Shelf)*Avg_Dmd*Std_Cost*BP$3,0)+Avg_Dmd*365/BP$3/2*Std_Cost*Inv_Cost+BP$3*Setup</f>
        <v>28511.362258383801</v>
      </c>
      <c r="BQ53" s="12">
        <f>(Sell_Price-Std_Cost)*(1-$D53)*Lost_Sale_Fact*Avg_Dmd*365+NORMSINV($D53)*SQRT(Dmd_StdDev^2*Leadtime+LT_StdDev^2*Avg_Dmd^2)*Std_Cost*Inv_Cost+IF(365/BQ$3+Safety_Stock/Avg_Dmd&gt;Plan_Shelf,(365/BQ$3+Safety_Stock/Avg_Dmd-Plan_Shelf)*Avg_Dmd*Std_Cost*BQ$3,0)+Avg_Dmd*365/BQ$3/2*Std_Cost*Inv_Cost+BQ$3*Setup</f>
        <v>28612.227642999183</v>
      </c>
      <c r="BR53" s="12">
        <f>(Sell_Price-Std_Cost)*(1-$D53)*Lost_Sale_Fact*Avg_Dmd*365+NORMSINV($D53)*SQRT(Dmd_StdDev^2*Leadtime+LT_StdDev^2*Avg_Dmd^2)*Std_Cost*Inv_Cost+IF(365/BR$3+Safety_Stock/Avg_Dmd&gt;Plan_Shelf,(365/BR$3+Safety_Stock/Avg_Dmd-Plan_Shelf)*Avg_Dmd*Std_Cost*BR$3,0)+Avg_Dmd*365/BR$3/2*Std_Cost*Inv_Cost+BR$3*Setup</f>
        <v>28714.581955353497</v>
      </c>
      <c r="BS53" s="12">
        <f>(Sell_Price-Std_Cost)*(1-$D53)*Lost_Sale_Fact*Avg_Dmd*365+NORMSINV($D53)*SQRT(Dmd_StdDev^2*Leadtime+LT_StdDev^2*Avg_Dmd^2)*Std_Cost*Inv_Cost+IF(365/BS$3+Safety_Stock/Avg_Dmd&gt;Plan_Shelf,(365/BS$3+Safety_Stock/Avg_Dmd-Plan_Shelf)*Avg_Dmd*Std_Cost*BS$3,0)+Avg_Dmd*365/BS$3/2*Std_Cost*Inv_Cost+BS$3*Setup</f>
        <v>28818.358527040516</v>
      </c>
      <c r="BT53" s="12">
        <f>(Sell_Price-Std_Cost)*(1-$D53)*Lost_Sale_Fact*Avg_Dmd*365+NORMSINV($D53)*SQRT(Dmd_StdDev^2*Leadtime+LT_StdDev^2*Avg_Dmd^2)*Std_Cost*Inv_Cost+IF(365/BT$3+Safety_Stock/Avg_Dmd&gt;Plan_Shelf,(365/BT$3+Safety_Stock/Avg_Dmd-Plan_Shelf)*Avg_Dmd*Std_Cost*BT$3,0)+Avg_Dmd*365/BT$3/2*Std_Cost*Inv_Cost+BT$3*Setup</f>
        <v>28923.494611324975</v>
      </c>
      <c r="BU53" s="12">
        <f>(Sell_Price-Std_Cost)*(1-$D53)*Lost_Sale_Fact*Avg_Dmd*365+NORMSINV($D53)*SQRT(Dmd_StdDev^2*Leadtime+LT_StdDev^2*Avg_Dmd^2)*Std_Cost*Inv_Cost+IF(365/BU$3+Safety_Stock/Avg_Dmd&gt;Plan_Shelf,(365/BU$3+Safety_Stock/Avg_Dmd-Plan_Shelf)*Avg_Dmd*Std_Cost*BU$3,0)+Avg_Dmd*365/BU$3/2*Std_Cost*Inv_Cost+BU$3*Setup</f>
        <v>29029.931098963509</v>
      </c>
      <c r="BV53" s="12">
        <f>(Sell_Price-Std_Cost)*(1-$D53)*Lost_Sale_Fact*Avg_Dmd*365+NORMSINV($D53)*SQRT(Dmd_StdDev^2*Leadtime+LT_StdDev^2*Avg_Dmd^2)*Std_Cost*Inv_Cost+IF(365/BV$3+Safety_Stock/Avg_Dmd&gt;Plan_Shelf,(365/BV$3+Safety_Stock/Avg_Dmd-Plan_Shelf)*Avg_Dmd*Std_Cost*BV$3,0)+Avg_Dmd*365/BV$3/2*Std_Cost*Inv_Cost+BV$3*Setup</f>
        <v>29137.612258383801</v>
      </c>
      <c r="BW53" s="12">
        <f>(Sell_Price-Std_Cost)*(1-$D53)*Lost_Sale_Fact*Avg_Dmd*365+NORMSINV($D53)*SQRT(Dmd_StdDev^2*Leadtime+LT_StdDev^2*Avg_Dmd^2)*Std_Cost*Inv_Cost+IF(365/BW$3+Safety_Stock/Avg_Dmd&gt;Plan_Shelf,(365/BW$3+Safety_Stock/Avg_Dmd-Plan_Shelf)*Avg_Dmd*Std_Cost*BW$3,0)+Avg_Dmd*365/BW$3/2*Std_Cost*Inv_Cost+BW$3*Setup</f>
        <v>29246.48549782042</v>
      </c>
      <c r="BX53" s="12">
        <f>(Sell_Price-Std_Cost)*(1-$D53)*Lost_Sale_Fact*Avg_Dmd*365+NORMSINV($D53)*SQRT(Dmd_StdDev^2*Leadtime+LT_StdDev^2*Avg_Dmd^2)*Std_Cost*Inv_Cost+IF(365/BX$3+Safety_Stock/Avg_Dmd&gt;Plan_Shelf,(365/BX$3+Safety_Stock/Avg_Dmd-Plan_Shelf)*Avg_Dmd*Std_Cost*BX$3,0)+Avg_Dmd*365/BX$3/2*Std_Cost*Inv_Cost+BX$3*Setup</f>
        <v>29356.501147272691</v>
      </c>
      <c r="BY53" s="12">
        <f>(Sell_Price-Std_Cost)*(1-$D53)*Lost_Sale_Fact*Avg_Dmd*365+NORMSINV($D53)*SQRT(Dmd_StdDev^2*Leadtime+LT_StdDev^2*Avg_Dmd^2)*Std_Cost*Inv_Cost+IF(365/BY$3+Safety_Stock/Avg_Dmd&gt;Plan_Shelf,(365/BY$3+Safety_Stock/Avg_Dmd-Plan_Shelf)*Avg_Dmd*Std_Cost*BY$3,0)+Avg_Dmd*365/BY$3/2*Std_Cost*Inv_Cost+BY$3*Setup</f>
        <v>29467.612258383801</v>
      </c>
      <c r="BZ53" s="12">
        <f>(Sell_Price-Std_Cost)*(1-$D53)*Lost_Sale_Fact*Avg_Dmd*365+NORMSINV($D53)*SQRT(Dmd_StdDev^2*Leadtime+LT_StdDev^2*Avg_Dmd^2)*Std_Cost*Inv_Cost+IF(365/BZ$3+Safety_Stock/Avg_Dmd&gt;Plan_Shelf,(365/BZ$3+Safety_Stock/Avg_Dmd-Plan_Shelf)*Avg_Dmd*Std_Cost*BZ$3,0)+Avg_Dmd*365/BZ$3/2*Std_Cost*Inv_Cost+BZ$3*Setup</f>
        <v>29579.774420545964</v>
      </c>
      <c r="CA53" s="12">
        <f>(Sell_Price-Std_Cost)*(1-$D53)*Lost_Sale_Fact*Avg_Dmd*365+NORMSINV($D53)*SQRT(Dmd_StdDev^2*Leadtime+LT_StdDev^2*Avg_Dmd^2)*Std_Cost*Inv_Cost+IF(365/CA$3+Safety_Stock/Avg_Dmd&gt;Plan_Shelf,(365/CA$3+Safety_Stock/Avg_Dmd-Plan_Shelf)*Avg_Dmd*Std_Cost*CA$3,0)+Avg_Dmd*365/CA$3/2*Std_Cost*Inv_Cost+CA$3*Setup</f>
        <v>29692.945591717133</v>
      </c>
      <c r="CB53" s="12">
        <f>(Sell_Price-Std_Cost)*(1-$D53)*Lost_Sale_Fact*Avg_Dmd*365+NORMSINV($D53)*SQRT(Dmd_StdDev^2*Leadtime+LT_StdDev^2*Avg_Dmd^2)*Std_Cost*Inv_Cost+IF(365/CB$3+Safety_Stock/Avg_Dmd&gt;Plan_Shelf,(365/CB$3+Safety_Stock/Avg_Dmd-Plan_Shelf)*Avg_Dmd*Std_Cost*CB$3,0)+Avg_Dmd*365/CB$3/2*Std_Cost*Inv_Cost+CB$3*Setup</f>
        <v>29807.085942594327</v>
      </c>
      <c r="CC53" s="12">
        <f>(Sell_Price-Std_Cost)*(1-$D53)*Lost_Sale_Fact*Avg_Dmd*365+NORMSINV($D53)*SQRT(Dmd_StdDev^2*Leadtime+LT_StdDev^2*Avg_Dmd^2)*Std_Cost*Inv_Cost+IF(365/CC$3+Safety_Stock/Avg_Dmd&gt;Plan_Shelf,(365/CC$3+Safety_Stock/Avg_Dmd-Plan_Shelf)*Avg_Dmd*Std_Cost*CC$3,0)+Avg_Dmd*365/CC$3/2*Std_Cost*Inv_Cost+CC$3*Setup</f>
        <v>29922.157712929256</v>
      </c>
      <c r="CD53" s="12">
        <f>(Sell_Price-Std_Cost)*(1-$D53)*Lost_Sale_Fact*Avg_Dmd*365+NORMSINV($D53)*SQRT(Dmd_StdDev^2*Leadtime+LT_StdDev^2*Avg_Dmd^2)*Std_Cost*Inv_Cost+IF(365/CD$3+Safety_Stock/Avg_Dmd&gt;Plan_Shelf,(365/CD$3+Safety_Stock/Avg_Dmd-Plan_Shelf)*Avg_Dmd*Std_Cost*CD$3,0)+Avg_Dmd*365/CD$3/2*Std_Cost*Inv_Cost+CD$3*Setup</f>
        <v>30038.125078896621</v>
      </c>
      <c r="CE53" s="12">
        <f>(Sell_Price-Std_Cost)*(1-$D53)*Lost_Sale_Fact*Avg_Dmd*365+NORMSINV($D53)*SQRT(Dmd_StdDev^2*Leadtime+LT_StdDev^2*Avg_Dmd^2)*Std_Cost*Inv_Cost+IF(365/CE$3+Safety_Stock/Avg_Dmd&gt;Plan_Shelf,(365/CE$3+Safety_Stock/Avg_Dmd-Plan_Shelf)*Avg_Dmd*Std_Cost*CE$3,0)+Avg_Dmd*365/CE$3/2*Std_Cost*Inv_Cost+CE$3*Setup</f>
        <v>30154.9540305357</v>
      </c>
      <c r="CF53" s="12">
        <f>(Sell_Price-Std_Cost)*(1-$D53)*Lost_Sale_Fact*Avg_Dmd*365+NORMSINV($D53)*SQRT(Dmd_StdDev^2*Leadtime+LT_StdDev^2*Avg_Dmd^2)*Std_Cost*Inv_Cost+IF(365/CF$3+Safety_Stock/Avg_Dmd&gt;Plan_Shelf,(365/CF$3+Safety_Stock/Avg_Dmd-Plan_Shelf)*Avg_Dmd*Std_Cost*CF$3,0)+Avg_Dmd*365/CF$3/2*Std_Cost*Inv_Cost+CF$3*Setup</f>
        <v>30272.612258383801</v>
      </c>
      <c r="CG53" s="12">
        <f>(Sell_Price-Std_Cost)*(1-$D53)*Lost_Sale_Fact*Avg_Dmd*365+NORMSINV($D53)*SQRT(Dmd_StdDev^2*Leadtime+LT_StdDev^2*Avg_Dmd^2)*Std_Cost*Inv_Cost+IF(365/CG$3+Safety_Stock/Avg_Dmd&gt;Plan_Shelf,(365/CG$3+Safety_Stock/Avg_Dmd-Plan_Shelf)*Avg_Dmd*Std_Cost*CG$3,0)+Avg_Dmd*365/CG$3/2*Std_Cost*Inv_Cost+CG$3*Setup</f>
        <v>30391.069048507256</v>
      </c>
      <c r="CH53" s="12">
        <f>(Sell_Price-Std_Cost)*(1-$D53)*Lost_Sale_Fact*Avg_Dmd*365+NORMSINV($D53)*SQRT(Dmd_StdDev^2*Leadtime+LT_StdDev^2*Avg_Dmd^2)*Std_Cost*Inv_Cost+IF(365/CH$3+Safety_Stock/Avg_Dmd&gt;Plan_Shelf,(365/CH$3+Safety_Stock/Avg_Dmd-Plan_Shelf)*Avg_Dmd*Std_Cost*CH$3,0)+Avg_Dmd*365/CH$3/2*Std_Cost*Inv_Cost+CH$3*Setup</f>
        <v>30510.295185213068</v>
      </c>
      <c r="CI53" s="12">
        <f>(Sell_Price-Std_Cost)*(1-$D53)*Lost_Sale_Fact*Avg_Dmd*365+NORMSINV($D53)*SQRT(Dmd_StdDev^2*Leadtime+LT_StdDev^2*Avg_Dmd^2)*Std_Cost*Inv_Cost+IF(365/CI$3+Safety_Stock/Avg_Dmd&gt;Plan_Shelf,(365/CI$3+Safety_Stock/Avg_Dmd-Plan_Shelf)*Avg_Dmd*Std_Cost*CI$3,0)+Avg_Dmd*365/CI$3/2*Std_Cost*Inv_Cost+CI$3*Setup</f>
        <v>30630.262860793438</v>
      </c>
      <c r="CJ53" s="12">
        <f>(Sell_Price-Std_Cost)*(1-$D53)*Lost_Sale_Fact*Avg_Dmd*365+NORMSINV($D53)*SQRT(Dmd_StdDev^2*Leadtime+LT_StdDev^2*Avg_Dmd^2)*Std_Cost*Inv_Cost+IF(365/CJ$3+Safety_Stock/Avg_Dmd&gt;Plan_Shelf,(365/CJ$3+Safety_Stock/Avg_Dmd-Plan_Shelf)*Avg_Dmd*Std_Cost*CJ$3,0)+Avg_Dmd*365/CJ$3/2*Std_Cost*Inv_Cost+CJ$3*Setup</f>
        <v>30750.945591717133</v>
      </c>
      <c r="CK53" s="12">
        <f>(Sell_Price-Std_Cost)*(1-$D53)*Lost_Sale_Fact*Avg_Dmd*365+NORMSINV($D53)*SQRT(Dmd_StdDev^2*Leadtime+LT_StdDev^2*Avg_Dmd^2)*Std_Cost*Inv_Cost+IF(365/CK$3+Safety_Stock/Avg_Dmd&gt;Plan_Shelf,(365/CK$3+Safety_Stock/Avg_Dmd-Plan_Shelf)*Avg_Dmd*Std_Cost*CK$3,0)+Avg_Dmd*365/CK$3/2*Std_Cost*Inv_Cost+CK$3*Setup</f>
        <v>30872.318140736741</v>
      </c>
      <c r="CL53" s="12">
        <f>(Sell_Price-Std_Cost)*(1-$D53)*Lost_Sale_Fact*Avg_Dmd*365+NORMSINV($D53)*SQRT(Dmd_StdDev^2*Leadtime+LT_StdDev^2*Avg_Dmd^2)*Std_Cost*Inv_Cost+IF(365/CL$3+Safety_Stock/Avg_Dmd&gt;Plan_Shelf,(365/CL$3+Safety_Stock/Avg_Dmd-Plan_Shelf)*Avg_Dmd*Std_Cost*CL$3,0)+Avg_Dmd*365/CL$3/2*Std_Cost*Inv_Cost+CL$3*Setup</f>
        <v>30994.356444430312</v>
      </c>
      <c r="CM53" s="12">
        <f>(Sell_Price-Std_Cost)*(1-$D53)*Lost_Sale_Fact*Avg_Dmd*365+NORMSINV($D53)*SQRT(Dmd_StdDev^2*Leadtime+LT_StdDev^2*Avg_Dmd^2)*Std_Cost*Inv_Cost+IF(365/CM$3+Safety_Stock/Avg_Dmd&gt;Plan_Shelf,(365/CM$3+Safety_Stock/Avg_Dmd-Plan_Shelf)*Avg_Dmd*Std_Cost*CM$3,0)+Avg_Dmd*365/CM$3/2*Std_Cost*Inv_Cost+CM$3*Setup</f>
        <v>31117.037545740124</v>
      </c>
      <c r="CN53" s="12">
        <f>(Sell_Price-Std_Cost)*(1-$D53)*Lost_Sale_Fact*Avg_Dmd*365+NORMSINV($D53)*SQRT(Dmd_StdDev^2*Leadtime+LT_StdDev^2*Avg_Dmd^2)*Std_Cost*Inv_Cost+IF(365/CN$3+Safety_Stock/Avg_Dmd&gt;Plan_Shelf,(365/CN$3+Safety_Stock/Avg_Dmd-Plan_Shelf)*Avg_Dmd*Std_Cost*CN$3,0)+Avg_Dmd*365/CN$3/2*Std_Cost*Inv_Cost+CN$3*Setup</f>
        <v>31240.339531111073</v>
      </c>
      <c r="CO53" s="12">
        <f>(Sell_Price-Std_Cost)*(1-$D53)*Lost_Sale_Fact*Avg_Dmd*365+NORMSINV($D53)*SQRT(Dmd_StdDev^2*Leadtime+LT_StdDev^2*Avg_Dmd^2)*Std_Cost*Inv_Cost+IF(365/CO$3+Safety_Stock/Avg_Dmd&gt;Plan_Shelf,(365/CO$3+Safety_Stock/Avg_Dmd-Plan_Shelf)*Avg_Dmd*Std_Cost*CO$3,0)+Avg_Dmd*365/CO$3/2*Std_Cost*Inv_Cost+CO$3*Setup</f>
        <v>31364.241471866946</v>
      </c>
      <c r="CP53" s="12">
        <f>(Sell_Price-Std_Cost)*(1-$D53)*Lost_Sale_Fact*Avg_Dmd*365+NORMSINV($D53)*SQRT(Dmd_StdDev^2*Leadtime+LT_StdDev^2*Avg_Dmd^2)*Std_Cost*Inv_Cost+IF(365/CP$3+Safety_Stock/Avg_Dmd&gt;Plan_Shelf,(365/CP$3+Safety_Stock/Avg_Dmd-Plan_Shelf)*Avg_Dmd*Std_Cost*CP$3,0)+Avg_Dmd*365/CP$3/2*Std_Cost*Inv_Cost+CP$3*Setup</f>
        <v>31488.72336949491</v>
      </c>
      <c r="CQ53" s="12">
        <f>(Sell_Price-Std_Cost)*(1-$D53)*Lost_Sale_Fact*Avg_Dmd*365+NORMSINV($D53)*SQRT(Dmd_StdDev^2*Leadtime+LT_StdDev^2*Avg_Dmd^2)*Std_Cost*Inv_Cost+IF(365/CQ$3+Safety_Stock/Avg_Dmd&gt;Plan_Shelf,(365/CQ$3+Safety_Stock/Avg_Dmd-Plan_Shelf)*Avg_Dmd*Std_Cost*CQ$3,0)+Avg_Dmd*365/CQ$3/2*Std_Cost*Inv_Cost+CQ$3*Setup</f>
        <v>31613.766104537644</v>
      </c>
      <c r="CR53" s="12">
        <f>(Sell_Price-Std_Cost)*(1-$D53)*Lost_Sale_Fact*Avg_Dmd*365+NORMSINV($D53)*SQRT(Dmd_StdDev^2*Leadtime+LT_StdDev^2*Avg_Dmd^2)*Std_Cost*Inv_Cost+IF(365/CR$3+Safety_Stock/Avg_Dmd&gt;Plan_Shelf,(365/CR$3+Safety_Stock/Avg_Dmd-Plan_Shelf)*Avg_Dmd*Std_Cost*CR$3,0)+Avg_Dmd*365/CR$3/2*Std_Cost*Inv_Cost+CR$3*Setup</f>
        <v>31739.351388818584</v>
      </c>
      <c r="CS53" s="12">
        <f>(Sell_Price-Std_Cost)*(1-$D53)*Lost_Sale_Fact*Avg_Dmd*365+NORMSINV($D53)*SQRT(Dmd_StdDev^2*Leadtime+LT_StdDev^2*Avg_Dmd^2)*Std_Cost*Inv_Cost+IF(365/CS$3+Safety_Stock/Avg_Dmd&gt;Plan_Shelf,(365/CS$3+Safety_Stock/Avg_Dmd-Plan_Shelf)*Avg_Dmd*Std_Cost*CS$3,0)+Avg_Dmd*365/CS$3/2*Std_Cost*Inv_Cost+CS$3*Setup</f>
        <v>31865.461720749394</v>
      </c>
      <c r="CT53" s="12">
        <f>(Sell_Price-Std_Cost)*(1-$D53)*Lost_Sale_Fact*Avg_Dmd*365+NORMSINV($D53)*SQRT(Dmd_StdDev^2*Leadtime+LT_StdDev^2*Avg_Dmd^2)*Std_Cost*Inv_Cost+IF(365/CT$3+Safety_Stock/Avg_Dmd&gt;Plan_Shelf,(365/CT$3+Safety_Stock/Avg_Dmd-Plan_Shelf)*Avg_Dmd*Std_Cost*CT$3,0)+Avg_Dmd*365/CT$3/2*Std_Cost*Inv_Cost+CT$3*Setup</f>
        <v>31992.080343490183</v>
      </c>
      <c r="CU53" s="12">
        <f>(Sell_Price-Std_Cost)*(1-$D53)*Lost_Sale_Fact*Avg_Dmd*365+NORMSINV($D53)*SQRT(Dmd_StdDev^2*Leadtime+LT_StdDev^2*Avg_Dmd^2)*Std_Cost*Inv_Cost+IF(365/CU$3+Safety_Stock/Avg_Dmd&gt;Plan_Shelf,(365/CU$3+Safety_Stock/Avg_Dmd-Plan_Shelf)*Avg_Dmd*Std_Cost*CU$3,0)+Avg_Dmd*365/CU$3/2*Std_Cost*Inv_Cost+CU$3*Setup</f>
        <v>32119.19120575222</v>
      </c>
      <c r="CV53" s="12">
        <f>(Sell_Price-Std_Cost)*(1-$D53)*Lost_Sale_Fact*Avg_Dmd*365+NORMSINV($D53)*SQRT(Dmd_StdDev^2*Leadtime+LT_StdDev^2*Avg_Dmd^2)*Std_Cost*Inv_Cost+IF(365/CV$3+Safety_Stock/Avg_Dmd&gt;Plan_Shelf,(365/CV$3+Safety_Stock/Avg_Dmd-Plan_Shelf)*Avg_Dmd*Std_Cost*CV$3,0)+Avg_Dmd*365/CV$3/2*Std_Cost*Inv_Cost+CV$3*Setup</f>
        <v>32246.778925050468</v>
      </c>
      <c r="CW53" s="12">
        <f>(Sell_Price-Std_Cost)*(1-$D53)*Lost_Sale_Fact*Avg_Dmd*365+NORMSINV($D53)*SQRT(Dmd_StdDev^2*Leadtime+LT_StdDev^2*Avg_Dmd^2)*Std_Cost*Inv_Cost+IF(365/CW$3+Safety_Stock/Avg_Dmd&gt;Plan_Shelf,(365/CW$3+Safety_Stock/Avg_Dmd-Plan_Shelf)*Avg_Dmd*Std_Cost*CW$3,0)+Avg_Dmd*365/CW$3/2*Std_Cost*Inv_Cost+CW$3*Setup</f>
        <v>32374.828753229162</v>
      </c>
      <c r="CX53" s="12">
        <f>(Sell_Price-Std_Cost)*(1-$D53)*Lost_Sale_Fact*Avg_Dmd*365+NORMSINV($D53)*SQRT(Dmd_StdDev^2*Leadtime+LT_StdDev^2*Avg_Dmd^2)*Std_Cost*Inv_Cost+IF(365/CX$3+Safety_Stock/Avg_Dmd&gt;Plan_Shelf,(365/CX$3+Safety_Stock/Avg_Dmd-Plan_Shelf)*Avg_Dmd*Std_Cost*CX$3,0)+Avg_Dmd*365/CX$3/2*Std_Cost*Inv_Cost+CX$3*Setup</f>
        <v>32503.326544098087</v>
      </c>
      <c r="CY53" s="12">
        <f>(Sell_Price-Std_Cost)*(1-$D53)*Lost_Sale_Fact*Avg_Dmd*365+NORMSINV($D53)*SQRT(Dmd_StdDev^2*Leadtime+LT_StdDev^2*Avg_Dmd^2)*Std_Cost*Inv_Cost+IF(365/CY$3+Safety_Stock/Avg_Dmd&gt;Plan_Shelf,(365/CY$3+Safety_Stock/Avg_Dmd-Plan_Shelf)*Avg_Dmd*Std_Cost*CY$3,0)+Avg_Dmd*365/CY$3/2*Std_Cost*Inv_Cost+CY$3*Setup</f>
        <v>32632.258723030267</v>
      </c>
      <c r="CZ53" s="12">
        <f>(Sell_Price-Std_Cost)*(1-$D53)*Lost_Sale_Fact*Avg_Dmd*365+NORMSINV($D53)*SQRT(Dmd_StdDev^2*Leadtime+LT_StdDev^2*Avg_Dmd^2)*Std_Cost*Inv_Cost+IF(365/CZ$3+Safety_Stock/Avg_Dmd&gt;Plan_Shelf,(365/CZ$3+Safety_Stock/Avg_Dmd-Plan_Shelf)*Avg_Dmd*Std_Cost*CZ$3,0)+Avg_Dmd*365/CZ$3/2*Std_Cost*Inv_Cost+CZ$3*Setup</f>
        <v>32761.612258383801</v>
      </c>
      <c r="DA53" s="28">
        <f t="shared" si="0"/>
        <v>26791.936582708124</v>
      </c>
      <c r="DB53" s="43">
        <f t="shared" si="1"/>
        <v>0.95</v>
      </c>
    </row>
    <row r="54" spans="1:106" ht="14.1" customHeight="1" x14ac:dyDescent="0.25">
      <c r="A54" s="53"/>
      <c r="B54" s="52">
        <v>0.94</v>
      </c>
      <c r="C54" s="52"/>
      <c r="D54" s="9">
        <v>0.94899999999999995</v>
      </c>
      <c r="E54" s="12">
        <f>(Sell_Price-Std_Cost)*(1-$D54)*Lost_Sale_Fact*Avg_Dmd*365+NORMSINV($D54)*SQRT(Dmd_StdDev^2*Leadtime+LT_StdDev^2*Avg_Dmd^2)*Std_Cost*Inv_Cost+IF(365/E$3+Safety_Stock/Avg_Dmd&gt;Plan_Shelf,(365/E$3+Safety_Stock/Avg_Dmd-Plan_Shelf)*Avg_Dmd*Std_Cost*E$3,0)+Avg_Dmd*365/E$3/2*Std_Cost*Inv_Cost+E$3*Setup</f>
        <v>1327185.0692374427</v>
      </c>
      <c r="F54" s="12">
        <f>(Sell_Price-Std_Cost)*(1-$D54)*Lost_Sale_Fact*Avg_Dmd*365+NORMSINV($D54)*SQRT(Dmd_StdDev^2*Leadtime+LT_StdDev^2*Avg_Dmd^2)*Std_Cost*Inv_Cost+IF(365/F$3+Safety_Stock/Avg_Dmd&gt;Plan_Shelf,(365/F$3+Safety_Stock/Avg_Dmd-Plan_Shelf)*Avg_Dmd*Std_Cost*F$3,0)+Avg_Dmd*365/F$3/2*Std_Cost*Inv_Cost+F$3*Setup</f>
        <v>1164031.2320714351</v>
      </c>
      <c r="G54" s="12">
        <f>(Sell_Price-Std_Cost)*(1-$D54)*Lost_Sale_Fact*Avg_Dmd*365+NORMSINV($D54)*SQRT(Dmd_StdDev^2*Leadtime+LT_StdDev^2*Avg_Dmd^2)*Std_Cost*Inv_Cost+IF(365/G$3+Safety_Stock/Avg_Dmd&gt;Plan_Shelf,(365/G$3+Safety_Stock/Avg_Dmd-Plan_Shelf)*Avg_Dmd*Std_Cost*G$3,0)+Avg_Dmd*365/G$3/2*Std_Cost*Inv_Cost+G$3*Setup</f>
        <v>1069010.728238761</v>
      </c>
      <c r="H54" s="12">
        <f>(Sell_Price-Std_Cost)*(1-$D54)*Lost_Sale_Fact*Avg_Dmd*365+NORMSINV($D54)*SQRT(Dmd_StdDev^2*Leadtime+LT_StdDev^2*Avg_Dmd^2)*Std_Cost*Inv_Cost+IF(365/H$3+Safety_Stock/Avg_Dmd&gt;Plan_Shelf,(365/H$3+Safety_Stock/Avg_Dmd-Plan_Shelf)*Avg_Dmd*Std_Cost*H$3,0)+Avg_Dmd*365/H$3/2*Std_Cost*Inv_Cost+H$3*Setup</f>
        <v>991023.5577394201</v>
      </c>
      <c r="I54" s="12">
        <f>(Sell_Price-Std_Cost)*(1-$D54)*Lost_Sale_Fact*Avg_Dmd*365+NORMSINV($D54)*SQRT(Dmd_StdDev^2*Leadtime+LT_StdDev^2*Avg_Dmd^2)*Std_Cost*Inv_Cost+IF(365/I$3+Safety_Stock/Avg_Dmd&gt;Plan_Shelf,(365/I$3+Safety_Stock/Avg_Dmd-Plan_Shelf)*Avg_Dmd*Std_Cost*I$3,0)+Avg_Dmd*365/I$3/2*Std_Cost*Inv_Cost+I$3*Setup</f>
        <v>919849.72057341249</v>
      </c>
      <c r="J54" s="12">
        <f>(Sell_Price-Std_Cost)*(1-$D54)*Lost_Sale_Fact*Avg_Dmd*365+NORMSINV($D54)*SQRT(Dmd_StdDev^2*Leadtime+LT_StdDev^2*Avg_Dmd^2)*Std_Cost*Inv_Cost+IF(365/J$3+Safety_Stock/Avg_Dmd&gt;Plan_Shelf,(365/J$3+Safety_Stock/Avg_Dmd-Plan_Shelf)*Avg_Dmd*Std_Cost*J$3,0)+Avg_Dmd*365/J$3/2*Std_Cost*Inv_Cost+J$3*Setup</f>
        <v>852082.55007407151</v>
      </c>
      <c r="K54" s="12">
        <f>(Sell_Price-Std_Cost)*(1-$D54)*Lost_Sale_Fact*Avg_Dmd*365+NORMSINV($D54)*SQRT(Dmd_StdDev^2*Leadtime+LT_StdDev^2*Avg_Dmd^2)*Std_Cost*Inv_Cost+IF(365/K$3+Safety_Stock/Avg_Dmd&gt;Plan_Shelf,(365/K$3+Safety_Stock/Avg_Dmd-Plan_Shelf)*Avg_Dmd*Std_Cost*K$3,0)+Avg_Dmd*365/K$3/2*Std_Cost*Inv_Cost+K$3*Setup</f>
        <v>786262.04624139739</v>
      </c>
      <c r="L54" s="12">
        <f>(Sell_Price-Std_Cost)*(1-$D54)*Lost_Sale_Fact*Avg_Dmd*365+NORMSINV($D54)*SQRT(Dmd_StdDev^2*Leadtime+LT_StdDev^2*Avg_Dmd^2)*Std_Cost*Inv_Cost+IF(365/L$3+Safety_Stock/Avg_Dmd&gt;Plan_Shelf,(365/L$3+Safety_Stock/Avg_Dmd-Plan_Shelf)*Avg_Dmd*Std_Cost*L$3,0)+Avg_Dmd*365/L$3/2*Std_Cost*Inv_Cost+L$3*Setup</f>
        <v>721658.20907538978</v>
      </c>
      <c r="M54" s="12">
        <f>(Sell_Price-Std_Cost)*(1-$D54)*Lost_Sale_Fact*Avg_Dmd*365+NORMSINV($D54)*SQRT(Dmd_StdDev^2*Leadtime+LT_StdDev^2*Avg_Dmd^2)*Std_Cost*Inv_Cost+IF(365/M$3+Safety_Stock/Avg_Dmd&gt;Plan_Shelf,(365/M$3+Safety_Stock/Avg_Dmd-Plan_Shelf)*Avg_Dmd*Std_Cost*M$3,0)+Avg_Dmd*365/M$3/2*Std_Cost*Inv_Cost+M$3*Setup</f>
        <v>657865.48302049341</v>
      </c>
      <c r="N54" s="12">
        <f>(Sell_Price-Std_Cost)*(1-$D54)*Lost_Sale_Fact*Avg_Dmd*365+NORMSINV($D54)*SQRT(Dmd_StdDev^2*Leadtime+LT_StdDev^2*Avg_Dmd^2)*Std_Cost*Inv_Cost+IF(365/N$3+Safety_Stock/Avg_Dmd&gt;Plan_Shelf,(365/N$3+Safety_Stock/Avg_Dmd-Plan_Shelf)*Avg_Dmd*Std_Cost*N$3,0)+Avg_Dmd*365/N$3/2*Std_Cost*Inv_Cost+N$3*Setup</f>
        <v>594640.53474337468</v>
      </c>
      <c r="O54" s="12">
        <f>(Sell_Price-Std_Cost)*(1-$D54)*Lost_Sale_Fact*Avg_Dmd*365+NORMSINV($D54)*SQRT(Dmd_StdDev^2*Leadtime+LT_StdDev^2*Avg_Dmd^2)*Std_Cost*Inv_Cost+IF(365/O$3+Safety_Stock/Avg_Dmd&gt;Plan_Shelf,(365/O$3+Safety_Stock/Avg_Dmd-Plan_Shelf)*Avg_Dmd*Std_Cost*O$3,0)+Avg_Dmd*365/O$3/2*Std_Cost*Inv_Cost+O$3*Setup</f>
        <v>531828.51575918519</v>
      </c>
      <c r="P54" s="12">
        <f>(Sell_Price-Std_Cost)*(1-$D54)*Lost_Sale_Fact*Avg_Dmd*365+NORMSINV($D54)*SQRT(Dmd_StdDev^2*Leadtime+LT_StdDev^2*Avg_Dmd^2)*Std_Cost*Inv_Cost+IF(365/P$3+Safety_Stock/Avg_Dmd&gt;Plan_Shelf,(365/P$3+Safety_Stock/Avg_Dmd-Plan_Shelf)*Avg_Dmd*Std_Cost*P$3,0)+Avg_Dmd*365/P$3/2*Std_Cost*Inv_Cost+P$3*Setup</f>
        <v>469326.19374469295</v>
      </c>
      <c r="Q54" s="12">
        <f>(Sell_Price-Std_Cost)*(1-$D54)*Lost_Sale_Fact*Avg_Dmd*365+NORMSINV($D54)*SQRT(Dmd_StdDev^2*Leadtime+LT_StdDev^2*Avg_Dmd^2)*Std_Cost*Inv_Cost+IF(365/Q$3+Safety_Stock/Avg_Dmd&gt;Plan_Shelf,(365/Q$3+Safety_Stock/Avg_Dmd-Plan_Shelf)*Avg_Dmd*Std_Cost*Q$3,0)+Avg_Dmd*365/Q$3/2*Std_Cost*Inv_Cost+Q$3*Setup</f>
        <v>407062.10016842897</v>
      </c>
      <c r="R54" s="12">
        <f>(Sell_Price-Std_Cost)*(1-$D54)*Lost_Sale_Fact*Avg_Dmd*365+NORMSINV($D54)*SQRT(Dmd_StdDev^2*Leadtime+LT_StdDev^2*Avg_Dmd^2)*Std_Cost*Inv_Cost+IF(365/R$3+Safety_Stock/Avg_Dmd&gt;Plan_Shelf,(365/R$3+Safety_Stock/Avg_Dmd-Plan_Shelf)*Avg_Dmd*Std_Cost*R$3,0)+Avg_Dmd*365/R$3/2*Std_Cost*Inv_Cost+R$3*Setup</f>
        <v>344985.18607934454</v>
      </c>
      <c r="S54" s="12">
        <f>(Sell_Price-Std_Cost)*(1-$D54)*Lost_Sale_Fact*Avg_Dmd*365+NORMSINV($D54)*SQRT(Dmd_StdDev^2*Leadtime+LT_StdDev^2*Avg_Dmd^2)*Std_Cost*Inv_Cost+IF(365/S$3+Safety_Stock/Avg_Dmd&gt;Plan_Shelf,(365/S$3+Safety_Stock/Avg_Dmd-Plan_Shelf)*Avg_Dmd*Std_Cost*S$3,0)+Avg_Dmd*365/S$3/2*Std_Cost*Inv_Cost+S$3*Setup</f>
        <v>283058.01558000356</v>
      </c>
      <c r="T54" s="12">
        <f>(Sell_Price-Std_Cost)*(1-$D54)*Lost_Sale_Fact*Avg_Dmd*365+NORMSINV($D54)*SQRT(Dmd_StdDev^2*Leadtime+LT_StdDev^2*Avg_Dmd^2)*Std_Cost*Inv_Cost+IF(365/T$3+Safety_Stock/Avg_Dmd&gt;Plan_Shelf,(365/T$3+Safety_Stock/Avg_Dmd-Plan_Shelf)*Avg_Dmd*Std_Cost*T$3,0)+Avg_Dmd*365/T$3/2*Std_Cost*Inv_Cost+T$3*Setup</f>
        <v>221252.51174732923</v>
      </c>
      <c r="U54" s="12">
        <f>(Sell_Price-Std_Cost)*(1-$D54)*Lost_Sale_Fact*Avg_Dmd*365+NORMSINV($D54)*SQRT(Dmd_StdDev^2*Leadtime+LT_StdDev^2*Avg_Dmd^2)*Std_Cost*Inv_Cost+IF(365/U$3+Safety_Stock/Avg_Dmd&gt;Plan_Shelf,(365/U$3+Safety_Stock/Avg_Dmd-Plan_Shelf)*Avg_Dmd*Std_Cost*U$3,0)+Avg_Dmd*365/U$3/2*Std_Cost*Inv_Cost+U$3*Setup</f>
        <v>159547.20399308627</v>
      </c>
      <c r="V54" s="12">
        <f>(Sell_Price-Std_Cost)*(1-$D54)*Lost_Sale_Fact*Avg_Dmd*365+NORMSINV($D54)*SQRT(Dmd_StdDev^2*Leadtime+LT_StdDev^2*Avg_Dmd^2)*Std_Cost*Inv_Cost+IF(365/V$3+Safety_Stock/Avg_Dmd&gt;Plan_Shelf,(365/V$3+Safety_Stock/Avg_Dmd-Plan_Shelf)*Avg_Dmd*Std_Cost*V$3,0)+Avg_Dmd*365/V$3/2*Std_Cost*Inv_Cost+V$3*Setup</f>
        <v>97925.392970869696</v>
      </c>
      <c r="W54" s="12">
        <f>(Sell_Price-Std_Cost)*(1-$D54)*Lost_Sale_Fact*Avg_Dmd*365+NORMSINV($D54)*SQRT(Dmd_StdDev^2*Leadtime+LT_StdDev^2*Avg_Dmd^2)*Std_Cost*Inv_Cost+IF(365/W$3+Safety_Stock/Avg_Dmd&gt;Plan_Shelf,(365/W$3+Safety_Stock/Avg_Dmd-Plan_Shelf)*Avg_Dmd*Std_Cost*W$3,0)+Avg_Dmd*365/W$3/2*Std_Cost*Inv_Cost+W$3*Setup</f>
        <v>36373.89498614856</v>
      </c>
      <c r="X54" s="12">
        <f>(Sell_Price-Std_Cost)*(1-$D54)*Lost_Sale_Fact*Avg_Dmd*365+NORMSINV($D54)*SQRT(Dmd_StdDev^2*Leadtime+LT_StdDev^2*Avg_Dmd^2)*Std_Cost*Inv_Cost+IF(365/X$3+Safety_Stock/Avg_Dmd&gt;Plan_Shelf,(365/X$3+Safety_Stock/Avg_Dmd-Plan_Shelf)*Avg_Dmd*Std_Cost*X$3,0)+Avg_Dmd*365/X$3/2*Std_Cost*Inv_Cost+X$3*Setup</f>
        <v>28958.906403450266</v>
      </c>
      <c r="Y54" s="12">
        <f>(Sell_Price-Std_Cost)*(1-$D54)*Lost_Sale_Fact*Avg_Dmd*365+NORMSINV($D54)*SQRT(Dmd_StdDev^2*Leadtime+LT_StdDev^2*Avg_Dmd^2)*Std_Cost*Inv_Cost+IF(365/Y$3+Safety_Stock/Avg_Dmd&gt;Plan_Shelf,(365/Y$3+Safety_Stock/Avg_Dmd-Plan_Shelf)*Avg_Dmd*Std_Cost*Y$3,0)+Avg_Dmd*365/Y$3/2*Std_Cost*Inv_Cost+Y$3*Setup</f>
        <v>28622.239736783595</v>
      </c>
      <c r="Z54" s="12">
        <f>(Sell_Price-Std_Cost)*(1-$D54)*Lost_Sale_Fact*Avg_Dmd*365+NORMSINV($D54)*SQRT(Dmd_StdDev^2*Leadtime+LT_StdDev^2*Avg_Dmd^2)*Std_Cost*Inv_Cost+IF(365/Z$3+Safety_Stock/Avg_Dmd&gt;Plan_Shelf,(365/Z$3+Safety_Stock/Avg_Dmd-Plan_Shelf)*Avg_Dmd*Std_Cost*Z$3,0)+Avg_Dmd*365/Z$3/2*Std_Cost*Inv_Cost+Z$3*Setup</f>
        <v>28329.815494359354</v>
      </c>
      <c r="AA54" s="12">
        <f>(Sell_Price-Std_Cost)*(1-$D54)*Lost_Sale_Fact*Avg_Dmd*365+NORMSINV($D54)*SQRT(Dmd_StdDev^2*Leadtime+LT_StdDev^2*Avg_Dmd^2)*Std_Cost*Inv_Cost+IF(365/AA$3+Safety_Stock/Avg_Dmd&gt;Plan_Shelf,(365/AA$3+Safety_Stock/Avg_Dmd-Plan_Shelf)*Avg_Dmd*Std_Cost*AA$3,0)+Avg_Dmd*365/AA$3/2*Std_Cost*Inv_Cost+AA$3*Setup</f>
        <v>28075.862925189394</v>
      </c>
      <c r="AB54" s="12">
        <f>(Sell_Price-Std_Cost)*(1-$D54)*Lost_Sale_Fact*Avg_Dmd*365+NORMSINV($D54)*SQRT(Dmd_StdDev^2*Leadtime+LT_StdDev^2*Avg_Dmd^2)*Std_Cost*Inv_Cost+IF(365/AB$3+Safety_Stock/Avg_Dmd&gt;Plan_Shelf,(365/AB$3+Safety_Stock/Avg_Dmd-Plan_Shelf)*Avg_Dmd*Std_Cost*AB$3,0)+Avg_Dmd*365/AB$3/2*Std_Cost*Inv_Cost+AB$3*Setup</f>
        <v>27855.57307011693</v>
      </c>
      <c r="AC54" s="12">
        <f>(Sell_Price-Std_Cost)*(1-$D54)*Lost_Sale_Fact*Avg_Dmd*365+NORMSINV($D54)*SQRT(Dmd_StdDev^2*Leadtime+LT_StdDev^2*Avg_Dmd^2)*Std_Cost*Inv_Cost+IF(365/AC$3+Safety_Stock/Avg_Dmd&gt;Plan_Shelf,(365/AC$3+Safety_Stock/Avg_Dmd-Plan_Shelf)*Avg_Dmd*Std_Cost*AC$3,0)+Avg_Dmd*365/AC$3/2*Std_Cost*Inv_Cost+AC$3*Setup</f>
        <v>27664.906403450263</v>
      </c>
      <c r="AD54" s="12">
        <f>(Sell_Price-Std_Cost)*(1-$D54)*Lost_Sale_Fact*Avg_Dmd*365+NORMSINV($D54)*SQRT(Dmd_StdDev^2*Leadtime+LT_StdDev^2*Avg_Dmd^2)*Std_Cost*Inv_Cost+IF(365/AD$3+Safety_Stock/Avg_Dmd&gt;Plan_Shelf,(365/AD$3+Safety_Stock/Avg_Dmd-Plan_Shelf)*Avg_Dmd*Std_Cost*AD$3,0)+Avg_Dmd*365/AD$3/2*Std_Cost*Inv_Cost+AD$3*Setup</f>
        <v>27500.444864988727</v>
      </c>
      <c r="AE54" s="12">
        <f>(Sell_Price-Std_Cost)*(1-$D54)*Lost_Sale_Fact*Avg_Dmd*365+NORMSINV($D54)*SQRT(Dmd_StdDev^2*Leadtime+LT_StdDev^2*Avg_Dmd^2)*Std_Cost*Inv_Cost+IF(365/AE$3+Safety_Stock/Avg_Dmd&gt;Plan_Shelf,(365/AE$3+Safety_Stock/Avg_Dmd-Plan_Shelf)*Avg_Dmd*Std_Cost*AE$3,0)+Avg_Dmd*365/AE$3/2*Std_Cost*Inv_Cost+AE$3*Setup</f>
        <v>27359.276773820635</v>
      </c>
      <c r="AF54" s="12">
        <f>(Sell_Price-Std_Cost)*(1-$D54)*Lost_Sale_Fact*Avg_Dmd*365+NORMSINV($D54)*SQRT(Dmd_StdDev^2*Leadtime+LT_StdDev^2*Avg_Dmd^2)*Std_Cost*Inv_Cost+IF(365/AF$3+Safety_Stock/Avg_Dmd&gt;Plan_Shelf,(365/AF$3+Safety_Stock/Avg_Dmd-Plan_Shelf)*Avg_Dmd*Std_Cost*AF$3,0)+Avg_Dmd*365/AF$3/2*Std_Cost*Inv_Cost+AF$3*Setup</f>
        <v>27238.906403450266</v>
      </c>
      <c r="AG54" s="12">
        <f>(Sell_Price-Std_Cost)*(1-$D54)*Lost_Sale_Fact*Avg_Dmd*365+NORMSINV($D54)*SQRT(Dmd_StdDev^2*Leadtime+LT_StdDev^2*Avg_Dmd^2)*Std_Cost*Inv_Cost+IF(365/AG$3+Safety_Stock/Avg_Dmd&gt;Plan_Shelf,(365/AG$3+Safety_Stock/Avg_Dmd-Plan_Shelf)*Avg_Dmd*Std_Cost*AG$3,0)+Avg_Dmd*365/AG$3/2*Std_Cost*Inv_Cost+AG$3*Setup</f>
        <v>27137.18226551923</v>
      </c>
      <c r="AH54" s="12">
        <f>(Sell_Price-Std_Cost)*(1-$D54)*Lost_Sale_Fact*Avg_Dmd*365+NORMSINV($D54)*SQRT(Dmd_StdDev^2*Leadtime+LT_StdDev^2*Avg_Dmd^2)*Std_Cost*Inv_Cost+IF(365/AH$3+Safety_Stock/Avg_Dmd&gt;Plan_Shelf,(365/AH$3+Safety_Stock/Avg_Dmd-Plan_Shelf)*Avg_Dmd*Std_Cost*AH$3,0)+Avg_Dmd*365/AH$3/2*Std_Cost*Inv_Cost+AH$3*Setup</f>
        <v>27052.239736783598</v>
      </c>
      <c r="AI54" s="12">
        <f>(Sell_Price-Std_Cost)*(1-$D54)*Lost_Sale_Fact*Avg_Dmd*365+NORMSINV($D54)*SQRT(Dmd_StdDev^2*Leadtime+LT_StdDev^2*Avg_Dmd^2)*Std_Cost*Inv_Cost+IF(365/AI$3+Safety_Stock/Avg_Dmd&gt;Plan_Shelf,(365/AI$3+Safety_Stock/Avg_Dmd-Plan_Shelf)*Avg_Dmd*Std_Cost*AI$3,0)+Avg_Dmd*365/AI$3/2*Std_Cost*Inv_Cost+AI$3*Setup</f>
        <v>26982.454790547039</v>
      </c>
      <c r="AJ54" s="12">
        <f>(Sell_Price-Std_Cost)*(1-$D54)*Lost_Sale_Fact*Avg_Dmd*365+NORMSINV($D54)*SQRT(Dmd_StdDev^2*Leadtime+LT_StdDev^2*Avg_Dmd^2)*Std_Cost*Inv_Cost+IF(365/AJ$3+Safety_Stock/Avg_Dmd&gt;Plan_Shelf,(365/AJ$3+Safety_Stock/Avg_Dmd-Plan_Shelf)*Avg_Dmd*Std_Cost*AJ$3,0)+Avg_Dmd*365/AJ$3/2*Std_Cost*Inv_Cost+AJ$3*Setup</f>
        <v>26926.406403450266</v>
      </c>
      <c r="AK54" s="12">
        <f>(Sell_Price-Std_Cost)*(1-$D54)*Lost_Sale_Fact*Avg_Dmd*365+NORMSINV($D54)*SQRT(Dmd_StdDev^2*Leadtime+LT_StdDev^2*Avg_Dmd^2)*Std_Cost*Inv_Cost+IF(365/AK$3+Safety_Stock/Avg_Dmd&gt;Plan_Shelf,(365/AK$3+Safety_Stock/Avg_Dmd-Plan_Shelf)*Avg_Dmd*Std_Cost*AK$3,0)+Avg_Dmd*365/AK$3/2*Std_Cost*Inv_Cost+AK$3*Setup</f>
        <v>26882.845797389658</v>
      </c>
      <c r="AL54" s="12">
        <f>(Sell_Price-Std_Cost)*(1-$D54)*Lost_Sale_Fact*Avg_Dmd*365+NORMSINV($D54)*SQRT(Dmd_StdDev^2*Leadtime+LT_StdDev^2*Avg_Dmd^2)*Std_Cost*Inv_Cost+IF(365/AL$3+Safety_Stock/Avg_Dmd&gt;Plan_Shelf,(365/AL$3+Safety_Stock/Avg_Dmd-Plan_Shelf)*Avg_Dmd*Std_Cost*AL$3,0)+Avg_Dmd*365/AL$3/2*Std_Cost*Inv_Cost+AL$3*Setup</f>
        <v>26850.671109332616</v>
      </c>
      <c r="AM54" s="12">
        <f>(Sell_Price-Std_Cost)*(1-$D54)*Lost_Sale_Fact*Avg_Dmd*365+NORMSINV($D54)*SQRT(Dmd_StdDev^2*Leadtime+LT_StdDev^2*Avg_Dmd^2)*Std_Cost*Inv_Cost+IF(365/AM$3+Safety_Stock/Avg_Dmd&gt;Plan_Shelf,(365/AM$3+Safety_Stock/Avg_Dmd-Plan_Shelf)*Avg_Dmd*Std_Cost*AM$3,0)+Avg_Dmd*365/AM$3/2*Std_Cost*Inv_Cost+AM$3*Setup</f>
        <v>26828.906403450266</v>
      </c>
      <c r="AN54" s="12">
        <f>(Sell_Price-Std_Cost)*(1-$D54)*Lost_Sale_Fact*Avg_Dmd*365+NORMSINV($D54)*SQRT(Dmd_StdDev^2*Leadtime+LT_StdDev^2*Avg_Dmd^2)*Std_Cost*Inv_Cost+IF(365/AN$3+Safety_Stock/Avg_Dmd&gt;Plan_Shelf,(365/AN$3+Safety_Stock/Avg_Dmd-Plan_Shelf)*Avg_Dmd*Std_Cost*AN$3,0)+Avg_Dmd*365/AN$3/2*Std_Cost*Inv_Cost+AN$3*Setup</f>
        <v>26816.68418122804</v>
      </c>
      <c r="AO54" s="12">
        <f>(Sell_Price-Std_Cost)*(1-$D54)*Lost_Sale_Fact*Avg_Dmd*365+NORMSINV($D54)*SQRT(Dmd_StdDev^2*Leadtime+LT_StdDev^2*Avg_Dmd^2)*Std_Cost*Inv_Cost+IF(365/AO$3+Safety_Stock/Avg_Dmd&gt;Plan_Shelf,(365/AO$3+Safety_Stock/Avg_Dmd-Plan_Shelf)*Avg_Dmd*Std_Cost*AO$3,0)+Avg_Dmd*365/AO$3/2*Std_Cost*Inv_Cost+AO$3*Setup</f>
        <v>26813.230727774589</v>
      </c>
      <c r="AP54" s="12">
        <f>(Sell_Price-Std_Cost)*(1-$D54)*Lost_Sale_Fact*Avg_Dmd*365+NORMSINV($D54)*SQRT(Dmd_StdDev^2*Leadtime+LT_StdDev^2*Avg_Dmd^2)*Std_Cost*Inv_Cost+IF(365/AP$3+Safety_Stock/Avg_Dmd&gt;Plan_Shelf,(365/AP$3+Safety_Stock/Avg_Dmd-Plan_Shelf)*Avg_Dmd*Std_Cost*AP$3,0)+Avg_Dmd*365/AP$3/2*Std_Cost*Inv_Cost+AP$3*Setup</f>
        <v>26817.853771871316</v>
      </c>
      <c r="AQ54" s="12">
        <f>(Sell_Price-Std_Cost)*(1-$D54)*Lost_Sale_Fact*Avg_Dmd*365+NORMSINV($D54)*SQRT(Dmd_StdDev^2*Leadtime+LT_StdDev^2*Avg_Dmd^2)*Std_Cost*Inv_Cost+IF(365/AQ$3+Safety_Stock/Avg_Dmd&gt;Plan_Shelf,(365/AQ$3+Safety_Stock/Avg_Dmd-Plan_Shelf)*Avg_Dmd*Std_Cost*AQ$3,0)+Avg_Dmd*365/AQ$3/2*Std_Cost*Inv_Cost+AQ$3*Setup</f>
        <v>26829.932044475907</v>
      </c>
      <c r="AR54" s="12">
        <f>(Sell_Price-Std_Cost)*(1-$D54)*Lost_Sale_Fact*Avg_Dmd*365+NORMSINV($D54)*SQRT(Dmd_StdDev^2*Leadtime+LT_StdDev^2*Avg_Dmd^2)*Std_Cost*Inv_Cost+IF(365/AR$3+Safety_Stock/Avg_Dmd&gt;Plan_Shelf,(365/AR$3+Safety_Stock/Avg_Dmd-Plan_Shelf)*Avg_Dmd*Std_Cost*AR$3,0)+Avg_Dmd*365/AR$3/2*Std_Cost*Inv_Cost+AR$3*Setup</f>
        <v>26848.906403450266</v>
      </c>
      <c r="AS54" s="12">
        <f>(Sell_Price-Std_Cost)*(1-$D54)*Lost_Sale_Fact*Avg_Dmd*365+NORMSINV($D54)*SQRT(Dmd_StdDev^2*Leadtime+LT_StdDev^2*Avg_Dmd^2)*Std_Cost*Inv_Cost+IF(365/AS$3+Safety_Stock/Avg_Dmd&gt;Plan_Shelf,(365/AS$3+Safety_Stock/Avg_Dmd-Plan_Shelf)*Avg_Dmd*Std_Cost*AS$3,0)+Avg_Dmd*365/AS$3/2*Std_Cost*Inv_Cost+AS$3*Setup</f>
        <v>26874.272257108802</v>
      </c>
      <c r="AT54" s="12">
        <f>(Sell_Price-Std_Cost)*(1-$D54)*Lost_Sale_Fact*Avg_Dmd*365+NORMSINV($D54)*SQRT(Dmd_StdDev^2*Leadtime+LT_StdDev^2*Avg_Dmd^2)*Std_Cost*Inv_Cost+IF(365/AT$3+Safety_Stock/Avg_Dmd&gt;Plan_Shelf,(365/AT$3+Safety_Stock/Avg_Dmd-Plan_Shelf)*Avg_Dmd*Std_Cost*AT$3,0)+Avg_Dmd*365/AT$3/2*Std_Cost*Inv_Cost+AT$3*Setup</f>
        <v>26905.57307011693</v>
      </c>
      <c r="AU54" s="12">
        <f>(Sell_Price-Std_Cost)*(1-$D54)*Lost_Sale_Fact*Avg_Dmd*365+NORMSINV($D54)*SQRT(Dmd_StdDev^2*Leadtime+LT_StdDev^2*Avg_Dmd^2)*Std_Cost*Inv_Cost+IF(365/AU$3+Safety_Stock/Avg_Dmd&gt;Plan_Shelf,(365/AU$3+Safety_Stock/Avg_Dmd-Plan_Shelf)*Avg_Dmd*Std_Cost*AU$3,0)+Avg_Dmd*365/AU$3/2*Std_Cost*Inv_Cost+AU$3*Setup</f>
        <v>26942.394775543289</v>
      </c>
      <c r="AV54" s="12">
        <f>(Sell_Price-Std_Cost)*(1-$D54)*Lost_Sale_Fact*Avg_Dmd*365+NORMSINV($D54)*SQRT(Dmd_StdDev^2*Leadtime+LT_StdDev^2*Avg_Dmd^2)*Std_Cost*Inv_Cost+IF(365/AV$3+Safety_Stock/Avg_Dmd&gt;Plan_Shelf,(365/AV$3+Safety_Stock/Avg_Dmd-Plan_Shelf)*Avg_Dmd*Std_Cost*AV$3,0)+Avg_Dmd*365/AV$3/2*Std_Cost*Inv_Cost+AV$3*Setup</f>
        <v>26984.36094890481</v>
      </c>
      <c r="AW54" s="12">
        <f>(Sell_Price-Std_Cost)*(1-$D54)*Lost_Sale_Fact*Avg_Dmd*365+NORMSINV($D54)*SQRT(Dmd_StdDev^2*Leadtime+LT_StdDev^2*Avg_Dmd^2)*Std_Cost*Inv_Cost+IF(365/AW$3+Safety_Stock/Avg_Dmd&gt;Plan_Shelf,(365/AW$3+Safety_Stock/Avg_Dmd-Plan_Shelf)*Avg_Dmd*Std_Cost*AW$3,0)+Avg_Dmd*365/AW$3/2*Std_Cost*Inv_Cost+AW$3*Setup</f>
        <v>27031.128625672485</v>
      </c>
      <c r="AX54" s="12">
        <f>(Sell_Price-Std_Cost)*(1-$D54)*Lost_Sale_Fact*Avg_Dmd*365+NORMSINV($D54)*SQRT(Dmd_StdDev^2*Leadtime+LT_StdDev^2*Avg_Dmd^2)*Std_Cost*Inv_Cost+IF(365/AX$3+Safety_Stock/Avg_Dmd&gt;Plan_Shelf,(365/AX$3+Safety_Stock/Avg_Dmd-Plan_Shelf)*Avg_Dmd*Std_Cost*AX$3,0)+Avg_Dmd*365/AX$3/2*Std_Cost*Inv_Cost+AX$3*Setup</f>
        <v>27082.38466431983</v>
      </c>
      <c r="AY54" s="12">
        <f>(Sell_Price-Std_Cost)*(1-$D54)*Lost_Sale_Fact*Avg_Dmd*365+NORMSINV($D54)*SQRT(Dmd_StdDev^2*Leadtime+LT_StdDev^2*Avg_Dmd^2)*Std_Cost*Inv_Cost+IF(365/AY$3+Safety_Stock/Avg_Dmd&gt;Plan_Shelf,(365/AY$3+Safety_Stock/Avg_Dmd-Plan_Shelf)*Avg_Dmd*Std_Cost*AY$3,0)+Avg_Dmd*365/AY$3/2*Std_Cost*Inv_Cost+AY$3*Setup</f>
        <v>27137.842573663031</v>
      </c>
      <c r="AZ54" s="12">
        <f>(Sell_Price-Std_Cost)*(1-$D54)*Lost_Sale_Fact*Avg_Dmd*365+NORMSINV($D54)*SQRT(Dmd_StdDev^2*Leadtime+LT_StdDev^2*Avg_Dmd^2)*Std_Cost*Inv_Cost+IF(365/AZ$3+Safety_Stock/Avg_Dmd&gt;Plan_Shelf,(365/AZ$3+Safety_Stock/Avg_Dmd-Plan_Shelf)*Avg_Dmd*Std_Cost*AZ$3,0)+Avg_Dmd*365/AZ$3/2*Std_Cost*Inv_Cost+AZ$3*Setup</f>
        <v>27197.239736783598</v>
      </c>
      <c r="BA54" s="12">
        <f>(Sell_Price-Std_Cost)*(1-$D54)*Lost_Sale_Fact*Avg_Dmd*365+NORMSINV($D54)*SQRT(Dmd_StdDev^2*Leadtime+LT_StdDev^2*Avg_Dmd^2)*Std_Cost*Inv_Cost+IF(365/BA$3+Safety_Stock/Avg_Dmd&gt;Plan_Shelf,(365/BA$3+Safety_Stock/Avg_Dmd-Plan_Shelf)*Avg_Dmd*Std_Cost*BA$3,0)+Avg_Dmd*365/BA$3/2*Std_Cost*Inv_Cost+BA$3*Setup</f>
        <v>27260.334974878835</v>
      </c>
      <c r="BB54" s="12">
        <f>(Sell_Price-Std_Cost)*(1-$D54)*Lost_Sale_Fact*Avg_Dmd*365+NORMSINV($D54)*SQRT(Dmd_StdDev^2*Leadtime+LT_StdDev^2*Avg_Dmd^2)*Std_Cost*Inv_Cost+IF(365/BB$3+Safety_Stock/Avg_Dmd&gt;Plan_Shelf,(365/BB$3+Safety_Stock/Avg_Dmd-Plan_Shelf)*Avg_Dmd*Std_Cost*BB$3,0)+Avg_Dmd*365/BB$3/2*Std_Cost*Inv_Cost+BB$3*Setup</f>
        <v>27326.906403450263</v>
      </c>
      <c r="BC54" s="12">
        <f>(Sell_Price-Std_Cost)*(1-$D54)*Lost_Sale_Fact*Avg_Dmd*365+NORMSINV($D54)*SQRT(Dmd_StdDev^2*Leadtime+LT_StdDev^2*Avg_Dmd^2)*Std_Cost*Inv_Cost+IF(365/BC$3+Safety_Stock/Avg_Dmd&gt;Plan_Shelf,(365/BC$3+Safety_Stock/Avg_Dmd-Plan_Shelf)*Avg_Dmd*Std_Cost*BC$3,0)+Avg_Dmd*365/BC$3/2*Std_Cost*Inv_Cost+BC$3*Setup</f>
        <v>27396.749540705165</v>
      </c>
      <c r="BD54" s="12">
        <f>(Sell_Price-Std_Cost)*(1-$D54)*Lost_Sale_Fact*Avg_Dmd*365+NORMSINV($D54)*SQRT(Dmd_StdDev^2*Leadtime+LT_StdDev^2*Avg_Dmd^2)*Std_Cost*Inv_Cost+IF(365/BD$3+Safety_Stock/Avg_Dmd&gt;Plan_Shelf,(365/BD$3+Safety_Stock/Avg_Dmd-Plan_Shelf)*Avg_Dmd*Std_Cost*BD$3,0)+Avg_Dmd*365/BD$3/2*Std_Cost*Inv_Cost+BD$3*Setup</f>
        <v>27469.675634219493</v>
      </c>
      <c r="BE54" s="12">
        <f>(Sell_Price-Std_Cost)*(1-$D54)*Lost_Sale_Fact*Avg_Dmd*365+NORMSINV($D54)*SQRT(Dmd_StdDev^2*Leadtime+LT_StdDev^2*Avg_Dmd^2)*Std_Cost*Inv_Cost+IF(365/BE$3+Safety_Stock/Avg_Dmd&gt;Plan_Shelf,(365/BE$3+Safety_Stock/Avg_Dmd-Plan_Shelf)*Avg_Dmd*Std_Cost*BE$3,0)+Avg_Dmd*365/BE$3/2*Std_Cost*Inv_Cost+BE$3*Setup</f>
        <v>27545.510177035168</v>
      </c>
      <c r="BF54" s="12">
        <f>(Sell_Price-Std_Cost)*(1-$D54)*Lost_Sale_Fact*Avg_Dmd*365+NORMSINV($D54)*SQRT(Dmd_StdDev^2*Leadtime+LT_StdDev^2*Avg_Dmd^2)*Std_Cost*Inv_Cost+IF(365/BF$3+Safety_Stock/Avg_Dmd&gt;Plan_Shelf,(365/BF$3+Safety_Stock/Avg_Dmd-Plan_Shelf)*Avg_Dmd*Std_Cost*BF$3,0)+Avg_Dmd*365/BF$3/2*Std_Cost*Inv_Cost+BF$3*Setup</f>
        <v>27624.091588635449</v>
      </c>
      <c r="BG54" s="12">
        <f>(Sell_Price-Std_Cost)*(1-$D54)*Lost_Sale_Fact*Avg_Dmd*365+NORMSINV($D54)*SQRT(Dmd_StdDev^2*Leadtime+LT_StdDev^2*Avg_Dmd^2)*Std_Cost*Inv_Cost+IF(365/BG$3+Safety_Stock/Avg_Dmd&gt;Plan_Shelf,(365/BG$3+Safety_Stock/Avg_Dmd-Plan_Shelf)*Avg_Dmd*Std_Cost*BG$3,0)+Avg_Dmd*365/BG$3/2*Std_Cost*Inv_Cost+BG$3*Setup</f>
        <v>27705.270039813899</v>
      </c>
      <c r="BH54" s="12">
        <f>(Sell_Price-Std_Cost)*(1-$D54)*Lost_Sale_Fact*Avg_Dmd*365+NORMSINV($D54)*SQRT(Dmd_StdDev^2*Leadtime+LT_StdDev^2*Avg_Dmd^2)*Std_Cost*Inv_Cost+IF(365/BH$3+Safety_Stock/Avg_Dmd&gt;Plan_Shelf,(365/BH$3+Safety_Stock/Avg_Dmd-Plan_Shelf)*Avg_Dmd*Std_Cost*BH$3,0)+Avg_Dmd*365/BH$3/2*Std_Cost*Inv_Cost+BH$3*Setup</f>
        <v>27788.906403450266</v>
      </c>
      <c r="BI54" s="12">
        <f>(Sell_Price-Std_Cost)*(1-$D54)*Lost_Sale_Fact*Avg_Dmd*365+NORMSINV($D54)*SQRT(Dmd_StdDev^2*Leadtime+LT_StdDev^2*Avg_Dmd^2)*Std_Cost*Inv_Cost+IF(365/BI$3+Safety_Stock/Avg_Dmd&gt;Plan_Shelf,(365/BI$3+Safety_Stock/Avg_Dmd-Plan_Shelf)*Avg_Dmd*Std_Cost*BI$3,0)+Avg_Dmd*365/BI$3/2*Std_Cost*Inv_Cost+BI$3*Setup</f>
        <v>27874.871315730965</v>
      </c>
      <c r="BJ54" s="12">
        <f>(Sell_Price-Std_Cost)*(1-$D54)*Lost_Sale_Fact*Avg_Dmd*365+NORMSINV($D54)*SQRT(Dmd_StdDev^2*Leadtime+LT_StdDev^2*Avg_Dmd^2)*Std_Cost*Inv_Cost+IF(365/BJ$3+Safety_Stock/Avg_Dmd&gt;Plan_Shelf,(365/BJ$3+Safety_Stock/Avg_Dmd-Plan_Shelf)*Avg_Dmd*Std_Cost*BJ$3,0)+Avg_Dmd*365/BJ$3/2*Std_Cost*Inv_Cost+BJ$3*Setup</f>
        <v>27963.044334484748</v>
      </c>
      <c r="BK54" s="12">
        <f>(Sell_Price-Std_Cost)*(1-$D54)*Lost_Sale_Fact*Avg_Dmd*365+NORMSINV($D54)*SQRT(Dmd_StdDev^2*Leadtime+LT_StdDev^2*Avg_Dmd^2)*Std_Cost*Inv_Cost+IF(365/BK$3+Safety_Stock/Avg_Dmd&gt;Plan_Shelf,(365/BK$3+Safety_Stock/Avg_Dmd-Plan_Shelf)*Avg_Dmd*Std_Cost*BK$3,0)+Avg_Dmd*365/BK$3/2*Std_Cost*Inv_Cost+BK$3*Setup</f>
        <v>28053.313183111281</v>
      </c>
      <c r="BL54" s="12">
        <f>(Sell_Price-Std_Cost)*(1-$D54)*Lost_Sale_Fact*Avg_Dmd*365+NORMSINV($D54)*SQRT(Dmd_StdDev^2*Leadtime+LT_StdDev^2*Avg_Dmd^2)*Std_Cost*Inv_Cost+IF(365/BL$3+Safety_Stock/Avg_Dmd&gt;Plan_Shelf,(365/BL$3+Safety_Stock/Avg_Dmd-Plan_Shelf)*Avg_Dmd*Std_Cost*BL$3,0)+Avg_Dmd*365/BL$3/2*Std_Cost*Inv_Cost+BL$3*Setup</f>
        <v>28145.57307011693</v>
      </c>
      <c r="BM54" s="12">
        <f>(Sell_Price-Std_Cost)*(1-$D54)*Lost_Sale_Fact*Avg_Dmd*365+NORMSINV($D54)*SQRT(Dmd_StdDev^2*Leadtime+LT_StdDev^2*Avg_Dmd^2)*Std_Cost*Inv_Cost+IF(365/BM$3+Safety_Stock/Avg_Dmd&gt;Plan_Shelf,(365/BM$3+Safety_Stock/Avg_Dmd-Plan_Shelf)*Avg_Dmd*Std_Cost*BM$3,0)+Avg_Dmd*365/BM$3/2*Std_Cost*Inv_Cost+BM$3*Setup</f>
        <v>28239.726075581413</v>
      </c>
      <c r="BN54" s="12">
        <f>(Sell_Price-Std_Cost)*(1-$D54)*Lost_Sale_Fact*Avg_Dmd*365+NORMSINV($D54)*SQRT(Dmd_StdDev^2*Leadtime+LT_StdDev^2*Avg_Dmd^2)*Std_Cost*Inv_Cost+IF(365/BN$3+Safety_Stock/Avg_Dmd&gt;Plan_Shelf,(365/BN$3+Safety_Stock/Avg_Dmd-Plan_Shelf)*Avg_Dmd*Std_Cost*BN$3,0)+Avg_Dmd*365/BN$3/2*Std_Cost*Inv_Cost+BN$3*Setup</f>
        <v>28335.680596998653</v>
      </c>
      <c r="BO54" s="12">
        <f>(Sell_Price-Std_Cost)*(1-$D54)*Lost_Sale_Fact*Avg_Dmd*365+NORMSINV($D54)*SQRT(Dmd_StdDev^2*Leadtime+LT_StdDev^2*Avg_Dmd^2)*Std_Cost*Inv_Cost+IF(365/BO$3+Safety_Stock/Avg_Dmd&gt;Plan_Shelf,(365/BO$3+Safety_Stock/Avg_Dmd-Plan_Shelf)*Avg_Dmd*Std_Cost*BO$3,0)+Avg_Dmd*365/BO$3/2*Std_Cost*Inv_Cost+BO$3*Setup</f>
        <v>28433.350847894708</v>
      </c>
      <c r="BP54" s="12">
        <f>(Sell_Price-Std_Cost)*(1-$D54)*Lost_Sale_Fact*Avg_Dmd*365+NORMSINV($D54)*SQRT(Dmd_StdDev^2*Leadtime+LT_StdDev^2*Avg_Dmd^2)*Std_Cost*Inv_Cost+IF(365/BP$3+Safety_Stock/Avg_Dmd&gt;Plan_Shelf,(365/BP$3+Safety_Stock/Avg_Dmd-Plan_Shelf)*Avg_Dmd*Std_Cost*BP$3,0)+Avg_Dmd*365/BP$3/2*Std_Cost*Inv_Cost+BP$3*Setup</f>
        <v>28532.656403450266</v>
      </c>
      <c r="BQ54" s="12">
        <f>(Sell_Price-Std_Cost)*(1-$D54)*Lost_Sale_Fact*Avg_Dmd*365+NORMSINV($D54)*SQRT(Dmd_StdDev^2*Leadtime+LT_StdDev^2*Avg_Dmd^2)*Std_Cost*Inv_Cost+IF(365/BQ$3+Safety_Stock/Avg_Dmd&gt;Plan_Shelf,(365/BQ$3+Safety_Stock/Avg_Dmd-Plan_Shelf)*Avg_Dmd*Std_Cost*BQ$3,0)+Avg_Dmd*365/BQ$3/2*Std_Cost*Inv_Cost+BQ$3*Setup</f>
        <v>28633.521788065649</v>
      </c>
      <c r="BR54" s="12">
        <f>(Sell_Price-Std_Cost)*(1-$D54)*Lost_Sale_Fact*Avg_Dmd*365+NORMSINV($D54)*SQRT(Dmd_StdDev^2*Leadtime+LT_StdDev^2*Avg_Dmd^2)*Std_Cost*Inv_Cost+IF(365/BR$3+Safety_Stock/Avg_Dmd&gt;Plan_Shelf,(365/BR$3+Safety_Stock/Avg_Dmd-Plan_Shelf)*Avg_Dmd*Std_Cost*BR$3,0)+Avg_Dmd*365/BR$3/2*Std_Cost*Inv_Cost+BR$3*Setup</f>
        <v>28735.876100419962</v>
      </c>
      <c r="BS54" s="12">
        <f>(Sell_Price-Std_Cost)*(1-$D54)*Lost_Sale_Fact*Avg_Dmd*365+NORMSINV($D54)*SQRT(Dmd_StdDev^2*Leadtime+LT_StdDev^2*Avg_Dmd^2)*Std_Cost*Inv_Cost+IF(365/BS$3+Safety_Stock/Avg_Dmd&gt;Plan_Shelf,(365/BS$3+Safety_Stock/Avg_Dmd-Plan_Shelf)*Avg_Dmd*Std_Cost*BS$3,0)+Avg_Dmd*365/BS$3/2*Std_Cost*Inv_Cost+BS$3*Setup</f>
        <v>28839.652672106982</v>
      </c>
      <c r="BT54" s="12">
        <f>(Sell_Price-Std_Cost)*(1-$D54)*Lost_Sale_Fact*Avg_Dmd*365+NORMSINV($D54)*SQRT(Dmd_StdDev^2*Leadtime+LT_StdDev^2*Avg_Dmd^2)*Std_Cost*Inv_Cost+IF(365/BT$3+Safety_Stock/Avg_Dmd&gt;Plan_Shelf,(365/BT$3+Safety_Stock/Avg_Dmd-Plan_Shelf)*Avg_Dmd*Std_Cost*BT$3,0)+Avg_Dmd*365/BT$3/2*Std_Cost*Inv_Cost+BT$3*Setup</f>
        <v>28944.788756391441</v>
      </c>
      <c r="BU54" s="12">
        <f>(Sell_Price-Std_Cost)*(1-$D54)*Lost_Sale_Fact*Avg_Dmd*365+NORMSINV($D54)*SQRT(Dmd_StdDev^2*Leadtime+LT_StdDev^2*Avg_Dmd^2)*Std_Cost*Inv_Cost+IF(365/BU$3+Safety_Stock/Avg_Dmd&gt;Plan_Shelf,(365/BU$3+Safety_Stock/Avg_Dmd-Plan_Shelf)*Avg_Dmd*Std_Cost*BU$3,0)+Avg_Dmd*365/BU$3/2*Std_Cost*Inv_Cost+BU$3*Setup</f>
        <v>29051.225244029974</v>
      </c>
      <c r="BV54" s="12">
        <f>(Sell_Price-Std_Cost)*(1-$D54)*Lost_Sale_Fact*Avg_Dmd*365+NORMSINV($D54)*SQRT(Dmd_StdDev^2*Leadtime+LT_StdDev^2*Avg_Dmd^2)*Std_Cost*Inv_Cost+IF(365/BV$3+Safety_Stock/Avg_Dmd&gt;Plan_Shelf,(365/BV$3+Safety_Stock/Avg_Dmd-Plan_Shelf)*Avg_Dmd*Std_Cost*BV$3,0)+Avg_Dmd*365/BV$3/2*Std_Cost*Inv_Cost+BV$3*Setup</f>
        <v>29158.906403450266</v>
      </c>
      <c r="BW54" s="12">
        <f>(Sell_Price-Std_Cost)*(1-$D54)*Lost_Sale_Fact*Avg_Dmd*365+NORMSINV($D54)*SQRT(Dmd_StdDev^2*Leadtime+LT_StdDev^2*Avg_Dmd^2)*Std_Cost*Inv_Cost+IF(365/BW$3+Safety_Stock/Avg_Dmd&gt;Plan_Shelf,(365/BW$3+Safety_Stock/Avg_Dmd-Plan_Shelf)*Avg_Dmd*Std_Cost*BW$3,0)+Avg_Dmd*365/BW$3/2*Std_Cost*Inv_Cost+BW$3*Setup</f>
        <v>29267.779642886882</v>
      </c>
      <c r="BX54" s="12">
        <f>(Sell_Price-Std_Cost)*(1-$D54)*Lost_Sale_Fact*Avg_Dmd*365+NORMSINV($D54)*SQRT(Dmd_StdDev^2*Leadtime+LT_StdDev^2*Avg_Dmd^2)*Std_Cost*Inv_Cost+IF(365/BX$3+Safety_Stock/Avg_Dmd&gt;Plan_Shelf,(365/BX$3+Safety_Stock/Avg_Dmd-Plan_Shelf)*Avg_Dmd*Std_Cost*BX$3,0)+Avg_Dmd*365/BX$3/2*Std_Cost*Inv_Cost+BX$3*Setup</f>
        <v>29377.795292339153</v>
      </c>
      <c r="BY54" s="12">
        <f>(Sell_Price-Std_Cost)*(1-$D54)*Lost_Sale_Fact*Avg_Dmd*365+NORMSINV($D54)*SQRT(Dmd_StdDev^2*Leadtime+LT_StdDev^2*Avg_Dmd^2)*Std_Cost*Inv_Cost+IF(365/BY$3+Safety_Stock/Avg_Dmd&gt;Plan_Shelf,(365/BY$3+Safety_Stock/Avg_Dmd-Plan_Shelf)*Avg_Dmd*Std_Cost*BY$3,0)+Avg_Dmd*365/BY$3/2*Std_Cost*Inv_Cost+BY$3*Setup</f>
        <v>29488.906403450266</v>
      </c>
      <c r="BZ54" s="12">
        <f>(Sell_Price-Std_Cost)*(1-$D54)*Lost_Sale_Fact*Avg_Dmd*365+NORMSINV($D54)*SQRT(Dmd_StdDev^2*Leadtime+LT_StdDev^2*Avg_Dmd^2)*Std_Cost*Inv_Cost+IF(365/BZ$3+Safety_Stock/Avg_Dmd&gt;Plan_Shelf,(365/BZ$3+Safety_Stock/Avg_Dmd-Plan_Shelf)*Avg_Dmd*Std_Cost*BZ$3,0)+Avg_Dmd*365/BZ$3/2*Std_Cost*Inv_Cost+BZ$3*Setup</f>
        <v>29601.068565612426</v>
      </c>
      <c r="CA54" s="12">
        <f>(Sell_Price-Std_Cost)*(1-$D54)*Lost_Sale_Fact*Avg_Dmd*365+NORMSINV($D54)*SQRT(Dmd_StdDev^2*Leadtime+LT_StdDev^2*Avg_Dmd^2)*Std_Cost*Inv_Cost+IF(365/CA$3+Safety_Stock/Avg_Dmd&gt;Plan_Shelf,(365/CA$3+Safety_Stock/Avg_Dmd-Plan_Shelf)*Avg_Dmd*Std_Cost*CA$3,0)+Avg_Dmd*365/CA$3/2*Std_Cost*Inv_Cost+CA$3*Setup</f>
        <v>29714.239736783598</v>
      </c>
      <c r="CB54" s="12">
        <f>(Sell_Price-Std_Cost)*(1-$D54)*Lost_Sale_Fact*Avg_Dmd*365+NORMSINV($D54)*SQRT(Dmd_StdDev^2*Leadtime+LT_StdDev^2*Avg_Dmd^2)*Std_Cost*Inv_Cost+IF(365/CB$3+Safety_Stock/Avg_Dmd&gt;Plan_Shelf,(365/CB$3+Safety_Stock/Avg_Dmd-Plan_Shelf)*Avg_Dmd*Std_Cost*CB$3,0)+Avg_Dmd*365/CB$3/2*Std_Cost*Inv_Cost+CB$3*Setup</f>
        <v>29828.380087660789</v>
      </c>
      <c r="CC54" s="12">
        <f>(Sell_Price-Std_Cost)*(1-$D54)*Lost_Sale_Fact*Avg_Dmd*365+NORMSINV($D54)*SQRT(Dmd_StdDev^2*Leadtime+LT_StdDev^2*Avg_Dmd^2)*Std_Cost*Inv_Cost+IF(365/CC$3+Safety_Stock/Avg_Dmd&gt;Plan_Shelf,(365/CC$3+Safety_Stock/Avg_Dmd-Plan_Shelf)*Avg_Dmd*Std_Cost*CC$3,0)+Avg_Dmd*365/CC$3/2*Std_Cost*Inv_Cost+CC$3*Setup</f>
        <v>29943.451857995718</v>
      </c>
      <c r="CD54" s="12">
        <f>(Sell_Price-Std_Cost)*(1-$D54)*Lost_Sale_Fact*Avg_Dmd*365+NORMSINV($D54)*SQRT(Dmd_StdDev^2*Leadtime+LT_StdDev^2*Avg_Dmd^2)*Std_Cost*Inv_Cost+IF(365/CD$3+Safety_Stock/Avg_Dmd&gt;Plan_Shelf,(365/CD$3+Safety_Stock/Avg_Dmd-Plan_Shelf)*Avg_Dmd*Std_Cost*CD$3,0)+Avg_Dmd*365/CD$3/2*Std_Cost*Inv_Cost+CD$3*Setup</f>
        <v>30059.419223963087</v>
      </c>
      <c r="CE54" s="12">
        <f>(Sell_Price-Std_Cost)*(1-$D54)*Lost_Sale_Fact*Avg_Dmd*365+NORMSINV($D54)*SQRT(Dmd_StdDev^2*Leadtime+LT_StdDev^2*Avg_Dmd^2)*Std_Cost*Inv_Cost+IF(365/CE$3+Safety_Stock/Avg_Dmd&gt;Plan_Shelf,(365/CE$3+Safety_Stock/Avg_Dmd-Plan_Shelf)*Avg_Dmd*Std_Cost*CE$3,0)+Avg_Dmd*365/CE$3/2*Std_Cost*Inv_Cost+CE$3*Setup</f>
        <v>30176.248175602163</v>
      </c>
      <c r="CF54" s="12">
        <f>(Sell_Price-Std_Cost)*(1-$D54)*Lost_Sale_Fact*Avg_Dmd*365+NORMSINV($D54)*SQRT(Dmd_StdDev^2*Leadtime+LT_StdDev^2*Avg_Dmd^2)*Std_Cost*Inv_Cost+IF(365/CF$3+Safety_Stock/Avg_Dmd&gt;Plan_Shelf,(365/CF$3+Safety_Stock/Avg_Dmd-Plan_Shelf)*Avg_Dmd*Std_Cost*CF$3,0)+Avg_Dmd*365/CF$3/2*Std_Cost*Inv_Cost+CF$3*Setup</f>
        <v>30293.906403450266</v>
      </c>
      <c r="CG54" s="12">
        <f>(Sell_Price-Std_Cost)*(1-$D54)*Lost_Sale_Fact*Avg_Dmd*365+NORMSINV($D54)*SQRT(Dmd_StdDev^2*Leadtime+LT_StdDev^2*Avg_Dmd^2)*Std_Cost*Inv_Cost+IF(365/CG$3+Safety_Stock/Avg_Dmd&gt;Plan_Shelf,(365/CG$3+Safety_Stock/Avg_Dmd-Plan_Shelf)*Avg_Dmd*Std_Cost*CG$3,0)+Avg_Dmd*365/CG$3/2*Std_Cost*Inv_Cost+CG$3*Setup</f>
        <v>30412.363193573721</v>
      </c>
      <c r="CH54" s="12">
        <f>(Sell_Price-Std_Cost)*(1-$D54)*Lost_Sale_Fact*Avg_Dmd*365+NORMSINV($D54)*SQRT(Dmd_StdDev^2*Leadtime+LT_StdDev^2*Avg_Dmd^2)*Std_Cost*Inv_Cost+IF(365/CH$3+Safety_Stock/Avg_Dmd&gt;Plan_Shelf,(365/CH$3+Safety_Stock/Avg_Dmd-Plan_Shelf)*Avg_Dmd*Std_Cost*CH$3,0)+Avg_Dmd*365/CH$3/2*Std_Cost*Inv_Cost+CH$3*Setup</f>
        <v>30531.589330279534</v>
      </c>
      <c r="CI54" s="12">
        <f>(Sell_Price-Std_Cost)*(1-$D54)*Lost_Sale_Fact*Avg_Dmd*365+NORMSINV($D54)*SQRT(Dmd_StdDev^2*Leadtime+LT_StdDev^2*Avg_Dmd^2)*Std_Cost*Inv_Cost+IF(365/CI$3+Safety_Stock/Avg_Dmd&gt;Plan_Shelf,(365/CI$3+Safety_Stock/Avg_Dmd-Plan_Shelf)*Avg_Dmd*Std_Cost*CI$3,0)+Avg_Dmd*365/CI$3/2*Std_Cost*Inv_Cost+CI$3*Setup</f>
        <v>30651.557005859904</v>
      </c>
      <c r="CJ54" s="12">
        <f>(Sell_Price-Std_Cost)*(1-$D54)*Lost_Sale_Fact*Avg_Dmd*365+NORMSINV($D54)*SQRT(Dmd_StdDev^2*Leadtime+LT_StdDev^2*Avg_Dmd^2)*Std_Cost*Inv_Cost+IF(365/CJ$3+Safety_Stock/Avg_Dmd&gt;Plan_Shelf,(365/CJ$3+Safety_Stock/Avg_Dmd-Plan_Shelf)*Avg_Dmd*Std_Cost*CJ$3,0)+Avg_Dmd*365/CJ$3/2*Std_Cost*Inv_Cost+CJ$3*Setup</f>
        <v>30772.239736783598</v>
      </c>
      <c r="CK54" s="12">
        <f>(Sell_Price-Std_Cost)*(1-$D54)*Lost_Sale_Fact*Avg_Dmd*365+NORMSINV($D54)*SQRT(Dmd_StdDev^2*Leadtime+LT_StdDev^2*Avg_Dmd^2)*Std_Cost*Inv_Cost+IF(365/CK$3+Safety_Stock/Avg_Dmd&gt;Plan_Shelf,(365/CK$3+Safety_Stock/Avg_Dmd-Plan_Shelf)*Avg_Dmd*Std_Cost*CK$3,0)+Avg_Dmd*365/CK$3/2*Std_Cost*Inv_Cost+CK$3*Setup</f>
        <v>30893.612285803207</v>
      </c>
      <c r="CL54" s="12">
        <f>(Sell_Price-Std_Cost)*(1-$D54)*Lost_Sale_Fact*Avg_Dmd*365+NORMSINV($D54)*SQRT(Dmd_StdDev^2*Leadtime+LT_StdDev^2*Avg_Dmd^2)*Std_Cost*Inv_Cost+IF(365/CL$3+Safety_Stock/Avg_Dmd&gt;Plan_Shelf,(365/CL$3+Safety_Stock/Avg_Dmd-Plan_Shelf)*Avg_Dmd*Std_Cost*CL$3,0)+Avg_Dmd*365/CL$3/2*Std_Cost*Inv_Cost+CL$3*Setup</f>
        <v>31015.650589496778</v>
      </c>
      <c r="CM54" s="12">
        <f>(Sell_Price-Std_Cost)*(1-$D54)*Lost_Sale_Fact*Avg_Dmd*365+NORMSINV($D54)*SQRT(Dmd_StdDev^2*Leadtime+LT_StdDev^2*Avg_Dmd^2)*Std_Cost*Inv_Cost+IF(365/CM$3+Safety_Stock/Avg_Dmd&gt;Plan_Shelf,(365/CM$3+Safety_Stock/Avg_Dmd-Plan_Shelf)*Avg_Dmd*Std_Cost*CM$3,0)+Avg_Dmd*365/CM$3/2*Std_Cost*Inv_Cost+CM$3*Setup</f>
        <v>31138.331690806586</v>
      </c>
      <c r="CN54" s="12">
        <f>(Sell_Price-Std_Cost)*(1-$D54)*Lost_Sale_Fact*Avg_Dmd*365+NORMSINV($D54)*SQRT(Dmd_StdDev^2*Leadtime+LT_StdDev^2*Avg_Dmd^2)*Std_Cost*Inv_Cost+IF(365/CN$3+Safety_Stock/Avg_Dmd&gt;Plan_Shelf,(365/CN$3+Safety_Stock/Avg_Dmd-Plan_Shelf)*Avg_Dmd*Std_Cost*CN$3,0)+Avg_Dmd*365/CN$3/2*Std_Cost*Inv_Cost+CN$3*Setup</f>
        <v>31261.633676177538</v>
      </c>
      <c r="CO54" s="12">
        <f>(Sell_Price-Std_Cost)*(1-$D54)*Lost_Sale_Fact*Avg_Dmd*365+NORMSINV($D54)*SQRT(Dmd_StdDev^2*Leadtime+LT_StdDev^2*Avg_Dmd^2)*Std_Cost*Inv_Cost+IF(365/CO$3+Safety_Stock/Avg_Dmd&gt;Plan_Shelf,(365/CO$3+Safety_Stock/Avg_Dmd-Plan_Shelf)*Avg_Dmd*Std_Cost*CO$3,0)+Avg_Dmd*365/CO$3/2*Std_Cost*Inv_Cost+CO$3*Setup</f>
        <v>31385.535616933412</v>
      </c>
      <c r="CP54" s="12">
        <f>(Sell_Price-Std_Cost)*(1-$D54)*Lost_Sale_Fact*Avg_Dmd*365+NORMSINV($D54)*SQRT(Dmd_StdDev^2*Leadtime+LT_StdDev^2*Avg_Dmd^2)*Std_Cost*Inv_Cost+IF(365/CP$3+Safety_Stock/Avg_Dmd&gt;Plan_Shelf,(365/CP$3+Safety_Stock/Avg_Dmd-Plan_Shelf)*Avg_Dmd*Std_Cost*CP$3,0)+Avg_Dmd*365/CP$3/2*Std_Cost*Inv_Cost+CP$3*Setup</f>
        <v>31510.017514561376</v>
      </c>
      <c r="CQ54" s="12">
        <f>(Sell_Price-Std_Cost)*(1-$D54)*Lost_Sale_Fact*Avg_Dmd*365+NORMSINV($D54)*SQRT(Dmd_StdDev^2*Leadtime+LT_StdDev^2*Avg_Dmd^2)*Std_Cost*Inv_Cost+IF(365/CQ$3+Safety_Stock/Avg_Dmd&gt;Plan_Shelf,(365/CQ$3+Safety_Stock/Avg_Dmd-Plan_Shelf)*Avg_Dmd*Std_Cost*CQ$3,0)+Avg_Dmd*365/CQ$3/2*Std_Cost*Inv_Cost+CQ$3*Setup</f>
        <v>31635.06024960411</v>
      </c>
      <c r="CR54" s="12">
        <f>(Sell_Price-Std_Cost)*(1-$D54)*Lost_Sale_Fact*Avg_Dmd*365+NORMSINV($D54)*SQRT(Dmd_StdDev^2*Leadtime+LT_StdDev^2*Avg_Dmd^2)*Std_Cost*Inv_Cost+IF(365/CR$3+Safety_Stock/Avg_Dmd&gt;Plan_Shelf,(365/CR$3+Safety_Stock/Avg_Dmd-Plan_Shelf)*Avg_Dmd*Std_Cost*CR$3,0)+Avg_Dmd*365/CR$3/2*Std_Cost*Inv_Cost+CR$3*Setup</f>
        <v>31760.645533885046</v>
      </c>
      <c r="CS54" s="12">
        <f>(Sell_Price-Std_Cost)*(1-$D54)*Lost_Sale_Fact*Avg_Dmd*365+NORMSINV($D54)*SQRT(Dmd_StdDev^2*Leadtime+LT_StdDev^2*Avg_Dmd^2)*Std_Cost*Inv_Cost+IF(365/CS$3+Safety_Stock/Avg_Dmd&gt;Plan_Shelf,(365/CS$3+Safety_Stock/Avg_Dmd-Plan_Shelf)*Avg_Dmd*Std_Cost*CS$3,0)+Avg_Dmd*365/CS$3/2*Std_Cost*Inv_Cost+CS$3*Setup</f>
        <v>31886.755865815856</v>
      </c>
      <c r="CT54" s="12">
        <f>(Sell_Price-Std_Cost)*(1-$D54)*Lost_Sale_Fact*Avg_Dmd*365+NORMSINV($D54)*SQRT(Dmd_StdDev^2*Leadtime+LT_StdDev^2*Avg_Dmd^2)*Std_Cost*Inv_Cost+IF(365/CT$3+Safety_Stock/Avg_Dmd&gt;Plan_Shelf,(365/CT$3+Safety_Stock/Avg_Dmd-Plan_Shelf)*Avg_Dmd*Std_Cost*CT$3,0)+Avg_Dmd*365/CT$3/2*Std_Cost*Inv_Cost+CT$3*Setup</f>
        <v>32013.374488556648</v>
      </c>
      <c r="CU54" s="12">
        <f>(Sell_Price-Std_Cost)*(1-$D54)*Lost_Sale_Fact*Avg_Dmd*365+NORMSINV($D54)*SQRT(Dmd_StdDev^2*Leadtime+LT_StdDev^2*Avg_Dmd^2)*Std_Cost*Inv_Cost+IF(365/CU$3+Safety_Stock/Avg_Dmd&gt;Plan_Shelf,(365/CU$3+Safety_Stock/Avg_Dmd-Plan_Shelf)*Avg_Dmd*Std_Cost*CU$3,0)+Avg_Dmd*365/CU$3/2*Std_Cost*Inv_Cost+CU$3*Setup</f>
        <v>32140.485350818686</v>
      </c>
      <c r="CV54" s="12">
        <f>(Sell_Price-Std_Cost)*(1-$D54)*Lost_Sale_Fact*Avg_Dmd*365+NORMSINV($D54)*SQRT(Dmd_StdDev^2*Leadtime+LT_StdDev^2*Avg_Dmd^2)*Std_Cost*Inv_Cost+IF(365/CV$3+Safety_Stock/Avg_Dmd&gt;Plan_Shelf,(365/CV$3+Safety_Stock/Avg_Dmd-Plan_Shelf)*Avg_Dmd*Std_Cost*CV$3,0)+Avg_Dmd*365/CV$3/2*Std_Cost*Inv_Cost+CV$3*Setup</f>
        <v>32268.07307011693</v>
      </c>
      <c r="CW54" s="12">
        <f>(Sell_Price-Std_Cost)*(1-$D54)*Lost_Sale_Fact*Avg_Dmd*365+NORMSINV($D54)*SQRT(Dmd_StdDev^2*Leadtime+LT_StdDev^2*Avg_Dmd^2)*Std_Cost*Inv_Cost+IF(365/CW$3+Safety_Stock/Avg_Dmd&gt;Plan_Shelf,(365/CW$3+Safety_Stock/Avg_Dmd-Plan_Shelf)*Avg_Dmd*Std_Cost*CW$3,0)+Avg_Dmd*365/CW$3/2*Std_Cost*Inv_Cost+CW$3*Setup</f>
        <v>32396.122898295624</v>
      </c>
      <c r="CX54" s="12">
        <f>(Sell_Price-Std_Cost)*(1-$D54)*Lost_Sale_Fact*Avg_Dmd*365+NORMSINV($D54)*SQRT(Dmd_StdDev^2*Leadtime+LT_StdDev^2*Avg_Dmd^2)*Std_Cost*Inv_Cost+IF(365/CX$3+Safety_Stock/Avg_Dmd&gt;Plan_Shelf,(365/CX$3+Safety_Stock/Avg_Dmd-Plan_Shelf)*Avg_Dmd*Std_Cost*CX$3,0)+Avg_Dmd*365/CX$3/2*Std_Cost*Inv_Cost+CX$3*Setup</f>
        <v>32524.620689164549</v>
      </c>
      <c r="CY54" s="12">
        <f>(Sell_Price-Std_Cost)*(1-$D54)*Lost_Sale_Fact*Avg_Dmd*365+NORMSINV($D54)*SQRT(Dmd_StdDev^2*Leadtime+LT_StdDev^2*Avg_Dmd^2)*Std_Cost*Inv_Cost+IF(365/CY$3+Safety_Stock/Avg_Dmd&gt;Plan_Shelf,(365/CY$3+Safety_Stock/Avg_Dmd-Plan_Shelf)*Avg_Dmd*Std_Cost*CY$3,0)+Avg_Dmd*365/CY$3/2*Std_Cost*Inv_Cost+CY$3*Setup</f>
        <v>32653.552868096729</v>
      </c>
      <c r="CZ54" s="12">
        <f>(Sell_Price-Std_Cost)*(1-$D54)*Lost_Sale_Fact*Avg_Dmd*365+NORMSINV($D54)*SQRT(Dmd_StdDev^2*Leadtime+LT_StdDev^2*Avg_Dmd^2)*Std_Cost*Inv_Cost+IF(365/CZ$3+Safety_Stock/Avg_Dmd&gt;Plan_Shelf,(365/CZ$3+Safety_Stock/Avg_Dmd-Plan_Shelf)*Avg_Dmd*Std_Cost*CZ$3,0)+Avg_Dmd*365/CZ$3/2*Std_Cost*Inv_Cost+CZ$3*Setup</f>
        <v>32782.906403450266</v>
      </c>
      <c r="DA54" s="28">
        <f t="shared" si="0"/>
        <v>26813.230727774589</v>
      </c>
      <c r="DB54" s="43">
        <f t="shared" si="1"/>
        <v>0.94899999999999995</v>
      </c>
    </row>
    <row r="55" spans="1:106" ht="14.1" customHeight="1" x14ac:dyDescent="0.25">
      <c r="A55" s="53"/>
      <c r="B55" s="52"/>
      <c r="C55" s="52"/>
      <c r="D55" s="9">
        <v>0.94799999999999995</v>
      </c>
      <c r="E55" s="12">
        <f>(Sell_Price-Std_Cost)*(1-$D55)*Lost_Sale_Fact*Avg_Dmd*365+NORMSINV($D55)*SQRT(Dmd_StdDev^2*Leadtime+LT_StdDev^2*Avg_Dmd^2)*Std_Cost*Inv_Cost+IF(365/E$3+Safety_Stock/Avg_Dmd&gt;Plan_Shelf,(365/E$3+Safety_Stock/Avg_Dmd-Plan_Shelf)*Avg_Dmd*Std_Cost*E$3,0)+Avg_Dmd*365/E$3/2*Std_Cost*Inv_Cost+E$3*Setup</f>
        <v>1327207.3902852929</v>
      </c>
      <c r="F55" s="12">
        <f>(Sell_Price-Std_Cost)*(1-$D55)*Lost_Sale_Fact*Avg_Dmd*365+NORMSINV($D55)*SQRT(Dmd_StdDev^2*Leadtime+LT_StdDev^2*Avg_Dmd^2)*Std_Cost*Inv_Cost+IF(365/F$3+Safety_Stock/Avg_Dmd&gt;Plan_Shelf,(365/F$3+Safety_Stock/Avg_Dmd-Plan_Shelf)*Avg_Dmd*Std_Cost*F$3,0)+Avg_Dmd*365/F$3/2*Std_Cost*Inv_Cost+F$3*Setup</f>
        <v>1164053.5531192855</v>
      </c>
      <c r="G55" s="12">
        <f>(Sell_Price-Std_Cost)*(1-$D55)*Lost_Sale_Fact*Avg_Dmd*365+NORMSINV($D55)*SQRT(Dmd_StdDev^2*Leadtime+LT_StdDev^2*Avg_Dmd^2)*Std_Cost*Inv_Cost+IF(365/G$3+Safety_Stock/Avg_Dmd&gt;Plan_Shelf,(365/G$3+Safety_Stock/Avg_Dmd-Plan_Shelf)*Avg_Dmd*Std_Cost*G$3,0)+Avg_Dmd*365/G$3/2*Std_Cost*Inv_Cost+G$3*Setup</f>
        <v>1069033.0492866111</v>
      </c>
      <c r="H55" s="12">
        <f>(Sell_Price-Std_Cost)*(1-$D55)*Lost_Sale_Fact*Avg_Dmd*365+NORMSINV($D55)*SQRT(Dmd_StdDev^2*Leadtime+LT_StdDev^2*Avg_Dmd^2)*Std_Cost*Inv_Cost+IF(365/H$3+Safety_Stock/Avg_Dmd&gt;Plan_Shelf,(365/H$3+Safety_Stock/Avg_Dmd-Plan_Shelf)*Avg_Dmd*Std_Cost*H$3,0)+Avg_Dmd*365/H$3/2*Std_Cost*Inv_Cost+H$3*Setup</f>
        <v>991045.8787872704</v>
      </c>
      <c r="I55" s="12">
        <f>(Sell_Price-Std_Cost)*(1-$D55)*Lost_Sale_Fact*Avg_Dmd*365+NORMSINV($D55)*SQRT(Dmd_StdDev^2*Leadtime+LT_StdDev^2*Avg_Dmd^2)*Std_Cost*Inv_Cost+IF(365/I$3+Safety_Stock/Avg_Dmd&gt;Plan_Shelf,(365/I$3+Safety_Stock/Avg_Dmd-Plan_Shelf)*Avg_Dmd*Std_Cost*I$3,0)+Avg_Dmd*365/I$3/2*Std_Cost*Inv_Cost+I$3*Setup</f>
        <v>919872.04162126279</v>
      </c>
      <c r="J55" s="12">
        <f>(Sell_Price-Std_Cost)*(1-$D55)*Lost_Sale_Fact*Avg_Dmd*365+NORMSINV($D55)*SQRT(Dmd_StdDev^2*Leadtime+LT_StdDev^2*Avg_Dmd^2)*Std_Cost*Inv_Cost+IF(365/J$3+Safety_Stock/Avg_Dmd&gt;Plan_Shelf,(365/J$3+Safety_Stock/Avg_Dmd-Plan_Shelf)*Avg_Dmd*Std_Cost*J$3,0)+Avg_Dmd*365/J$3/2*Std_Cost*Inv_Cost+J$3*Setup</f>
        <v>852104.87112192181</v>
      </c>
      <c r="K55" s="12">
        <f>(Sell_Price-Std_Cost)*(1-$D55)*Lost_Sale_Fact*Avg_Dmd*365+NORMSINV($D55)*SQRT(Dmd_StdDev^2*Leadtime+LT_StdDev^2*Avg_Dmd^2)*Std_Cost*Inv_Cost+IF(365/K$3+Safety_Stock/Avg_Dmd&gt;Plan_Shelf,(365/K$3+Safety_Stock/Avg_Dmd-Plan_Shelf)*Avg_Dmd*Std_Cost*K$3,0)+Avg_Dmd*365/K$3/2*Std_Cost*Inv_Cost+K$3*Setup</f>
        <v>786284.36728924769</v>
      </c>
      <c r="L55" s="12">
        <f>(Sell_Price-Std_Cost)*(1-$D55)*Lost_Sale_Fact*Avg_Dmd*365+NORMSINV($D55)*SQRT(Dmd_StdDev^2*Leadtime+LT_StdDev^2*Avg_Dmd^2)*Std_Cost*Inv_Cost+IF(365/L$3+Safety_Stock/Avg_Dmd&gt;Plan_Shelf,(365/L$3+Safety_Stock/Avg_Dmd-Plan_Shelf)*Avg_Dmd*Std_Cost*L$3,0)+Avg_Dmd*365/L$3/2*Std_Cost*Inv_Cost+L$3*Setup</f>
        <v>721680.53012324008</v>
      </c>
      <c r="M55" s="12">
        <f>(Sell_Price-Std_Cost)*(1-$D55)*Lost_Sale_Fact*Avg_Dmd*365+NORMSINV($D55)*SQRT(Dmd_StdDev^2*Leadtime+LT_StdDev^2*Avg_Dmd^2)*Std_Cost*Inv_Cost+IF(365/M$3+Safety_Stock/Avg_Dmd&gt;Plan_Shelf,(365/M$3+Safety_Stock/Avg_Dmd-Plan_Shelf)*Avg_Dmd*Std_Cost*M$3,0)+Avg_Dmd*365/M$3/2*Std_Cost*Inv_Cost+M$3*Setup</f>
        <v>657887.80406834371</v>
      </c>
      <c r="N55" s="12">
        <f>(Sell_Price-Std_Cost)*(1-$D55)*Lost_Sale_Fact*Avg_Dmd*365+NORMSINV($D55)*SQRT(Dmd_StdDev^2*Leadtime+LT_StdDev^2*Avg_Dmd^2)*Std_Cost*Inv_Cost+IF(365/N$3+Safety_Stock/Avg_Dmd&gt;Plan_Shelf,(365/N$3+Safety_Stock/Avg_Dmd-Plan_Shelf)*Avg_Dmd*Std_Cost*N$3,0)+Avg_Dmd*365/N$3/2*Std_Cost*Inv_Cost+N$3*Setup</f>
        <v>594662.85579122498</v>
      </c>
      <c r="O55" s="12">
        <f>(Sell_Price-Std_Cost)*(1-$D55)*Lost_Sale_Fact*Avg_Dmd*365+NORMSINV($D55)*SQRT(Dmd_StdDev^2*Leadtime+LT_StdDev^2*Avg_Dmd^2)*Std_Cost*Inv_Cost+IF(365/O$3+Safety_Stock/Avg_Dmd&gt;Plan_Shelf,(365/O$3+Safety_Stock/Avg_Dmd-Plan_Shelf)*Avg_Dmd*Std_Cost*O$3,0)+Avg_Dmd*365/O$3/2*Std_Cost*Inv_Cost+O$3*Setup</f>
        <v>531850.83680703549</v>
      </c>
      <c r="P55" s="12">
        <f>(Sell_Price-Std_Cost)*(1-$D55)*Lost_Sale_Fact*Avg_Dmd*365+NORMSINV($D55)*SQRT(Dmd_StdDev^2*Leadtime+LT_StdDev^2*Avg_Dmd^2)*Std_Cost*Inv_Cost+IF(365/P$3+Safety_Stock/Avg_Dmd&gt;Plan_Shelf,(365/P$3+Safety_Stock/Avg_Dmd-Plan_Shelf)*Avg_Dmd*Std_Cost*P$3,0)+Avg_Dmd*365/P$3/2*Std_Cost*Inv_Cost+P$3*Setup</f>
        <v>469348.51479254325</v>
      </c>
      <c r="Q55" s="12">
        <f>(Sell_Price-Std_Cost)*(1-$D55)*Lost_Sale_Fact*Avg_Dmd*365+NORMSINV($D55)*SQRT(Dmd_StdDev^2*Leadtime+LT_StdDev^2*Avg_Dmd^2)*Std_Cost*Inv_Cost+IF(365/Q$3+Safety_Stock/Avg_Dmd&gt;Plan_Shelf,(365/Q$3+Safety_Stock/Avg_Dmd-Plan_Shelf)*Avg_Dmd*Std_Cost*Q$3,0)+Avg_Dmd*365/Q$3/2*Std_Cost*Inv_Cost+Q$3*Setup</f>
        <v>407084.42121627927</v>
      </c>
      <c r="R55" s="12">
        <f>(Sell_Price-Std_Cost)*(1-$D55)*Lost_Sale_Fact*Avg_Dmd*365+NORMSINV($D55)*SQRT(Dmd_StdDev^2*Leadtime+LT_StdDev^2*Avg_Dmd^2)*Std_Cost*Inv_Cost+IF(365/R$3+Safety_Stock/Avg_Dmd&gt;Plan_Shelf,(365/R$3+Safety_Stock/Avg_Dmd-Plan_Shelf)*Avg_Dmd*Std_Cost*R$3,0)+Avg_Dmd*365/R$3/2*Std_Cost*Inv_Cost+R$3*Setup</f>
        <v>345007.50712719484</v>
      </c>
      <c r="S55" s="12">
        <f>(Sell_Price-Std_Cost)*(1-$D55)*Lost_Sale_Fact*Avg_Dmd*365+NORMSINV($D55)*SQRT(Dmd_StdDev^2*Leadtime+LT_StdDev^2*Avg_Dmd^2)*Std_Cost*Inv_Cost+IF(365/S$3+Safety_Stock/Avg_Dmd&gt;Plan_Shelf,(365/S$3+Safety_Stock/Avg_Dmd-Plan_Shelf)*Avg_Dmd*Std_Cost*S$3,0)+Avg_Dmd*365/S$3/2*Std_Cost*Inv_Cost+S$3*Setup</f>
        <v>283080.33662785386</v>
      </c>
      <c r="T55" s="12">
        <f>(Sell_Price-Std_Cost)*(1-$D55)*Lost_Sale_Fact*Avg_Dmd*365+NORMSINV($D55)*SQRT(Dmd_StdDev^2*Leadtime+LT_StdDev^2*Avg_Dmd^2)*Std_Cost*Inv_Cost+IF(365/T$3+Safety_Stock/Avg_Dmd&gt;Plan_Shelf,(365/T$3+Safety_Stock/Avg_Dmd-Plan_Shelf)*Avg_Dmd*Std_Cost*T$3,0)+Avg_Dmd*365/T$3/2*Std_Cost*Inv_Cost+T$3*Setup</f>
        <v>221274.83279517954</v>
      </c>
      <c r="U55" s="12">
        <f>(Sell_Price-Std_Cost)*(1-$D55)*Lost_Sale_Fact*Avg_Dmd*365+NORMSINV($D55)*SQRT(Dmd_StdDev^2*Leadtime+LT_StdDev^2*Avg_Dmd^2)*Std_Cost*Inv_Cost+IF(365/U$3+Safety_Stock/Avg_Dmd&gt;Plan_Shelf,(365/U$3+Safety_Stock/Avg_Dmd-Plan_Shelf)*Avg_Dmd*Std_Cost*U$3,0)+Avg_Dmd*365/U$3/2*Std_Cost*Inv_Cost+U$3*Setup</f>
        <v>159569.52504093657</v>
      </c>
      <c r="V55" s="12">
        <f>(Sell_Price-Std_Cost)*(1-$D55)*Lost_Sale_Fact*Avg_Dmd*365+NORMSINV($D55)*SQRT(Dmd_StdDev^2*Leadtime+LT_StdDev^2*Avg_Dmd^2)*Std_Cost*Inv_Cost+IF(365/V$3+Safety_Stock/Avg_Dmd&gt;Plan_Shelf,(365/V$3+Safety_Stock/Avg_Dmd-Plan_Shelf)*Avg_Dmd*Std_Cost*V$3,0)+Avg_Dmd*365/V$3/2*Std_Cost*Inv_Cost+V$3*Setup</f>
        <v>97947.714018719969</v>
      </c>
      <c r="W55" s="12">
        <f>(Sell_Price-Std_Cost)*(1-$D55)*Lost_Sale_Fact*Avg_Dmd*365+NORMSINV($D55)*SQRT(Dmd_StdDev^2*Leadtime+LT_StdDev^2*Avg_Dmd^2)*Std_Cost*Inv_Cost+IF(365/W$3+Safety_Stock/Avg_Dmd&gt;Plan_Shelf,(365/W$3+Safety_Stock/Avg_Dmd-Plan_Shelf)*Avg_Dmd*Std_Cost*W$3,0)+Avg_Dmd*365/W$3/2*Std_Cost*Inv_Cost+W$3*Setup</f>
        <v>36396.216033998855</v>
      </c>
      <c r="X55" s="12">
        <f>(Sell_Price-Std_Cost)*(1-$D55)*Lost_Sale_Fact*Avg_Dmd*365+NORMSINV($D55)*SQRT(Dmd_StdDev^2*Leadtime+LT_StdDev^2*Avg_Dmd^2)*Std_Cost*Inv_Cost+IF(365/X$3+Safety_Stock/Avg_Dmd&gt;Plan_Shelf,(365/X$3+Safety_Stock/Avg_Dmd-Plan_Shelf)*Avg_Dmd*Std_Cost*X$3,0)+Avg_Dmd*365/X$3/2*Std_Cost*Inv_Cost+X$3*Setup</f>
        <v>28981.227451300558</v>
      </c>
      <c r="Y55" s="12">
        <f>(Sell_Price-Std_Cost)*(1-$D55)*Lost_Sale_Fact*Avg_Dmd*365+NORMSINV($D55)*SQRT(Dmd_StdDev^2*Leadtime+LT_StdDev^2*Avg_Dmd^2)*Std_Cost*Inv_Cost+IF(365/Y$3+Safety_Stock/Avg_Dmd&gt;Plan_Shelf,(365/Y$3+Safety_Stock/Avg_Dmd-Plan_Shelf)*Avg_Dmd*Std_Cost*Y$3,0)+Avg_Dmd*365/Y$3/2*Std_Cost*Inv_Cost+Y$3*Setup</f>
        <v>28644.56078463389</v>
      </c>
      <c r="Z55" s="12">
        <f>(Sell_Price-Std_Cost)*(1-$D55)*Lost_Sale_Fact*Avg_Dmd*365+NORMSINV($D55)*SQRT(Dmd_StdDev^2*Leadtime+LT_StdDev^2*Avg_Dmd^2)*Std_Cost*Inv_Cost+IF(365/Z$3+Safety_Stock/Avg_Dmd&gt;Plan_Shelf,(365/Z$3+Safety_Stock/Avg_Dmd-Plan_Shelf)*Avg_Dmd*Std_Cost*Z$3,0)+Avg_Dmd*365/Z$3/2*Std_Cost*Inv_Cost+Z$3*Setup</f>
        <v>28352.13654220965</v>
      </c>
      <c r="AA55" s="12">
        <f>(Sell_Price-Std_Cost)*(1-$D55)*Lost_Sale_Fact*Avg_Dmd*365+NORMSINV($D55)*SQRT(Dmd_StdDev^2*Leadtime+LT_StdDev^2*Avg_Dmd^2)*Std_Cost*Inv_Cost+IF(365/AA$3+Safety_Stock/Avg_Dmd&gt;Plan_Shelf,(365/AA$3+Safety_Stock/Avg_Dmd-Plan_Shelf)*Avg_Dmd*Std_Cost*AA$3,0)+Avg_Dmd*365/AA$3/2*Std_Cost*Inv_Cost+AA$3*Setup</f>
        <v>28098.18397303969</v>
      </c>
      <c r="AB55" s="12">
        <f>(Sell_Price-Std_Cost)*(1-$D55)*Lost_Sale_Fact*Avg_Dmd*365+NORMSINV($D55)*SQRT(Dmd_StdDev^2*Leadtime+LT_StdDev^2*Avg_Dmd^2)*Std_Cost*Inv_Cost+IF(365/AB$3+Safety_Stock/Avg_Dmd&gt;Plan_Shelf,(365/AB$3+Safety_Stock/Avg_Dmd-Plan_Shelf)*Avg_Dmd*Std_Cost*AB$3,0)+Avg_Dmd*365/AB$3/2*Std_Cost*Inv_Cost+AB$3*Setup</f>
        <v>27877.894117967226</v>
      </c>
      <c r="AC55" s="12">
        <f>(Sell_Price-Std_Cost)*(1-$D55)*Lost_Sale_Fact*Avg_Dmd*365+NORMSINV($D55)*SQRT(Dmd_StdDev^2*Leadtime+LT_StdDev^2*Avg_Dmd^2)*Std_Cost*Inv_Cost+IF(365/AC$3+Safety_Stock/Avg_Dmd&gt;Plan_Shelf,(365/AC$3+Safety_Stock/Avg_Dmd-Plan_Shelf)*Avg_Dmd*Std_Cost*AC$3,0)+Avg_Dmd*365/AC$3/2*Std_Cost*Inv_Cost+AC$3*Setup</f>
        <v>27687.227451300558</v>
      </c>
      <c r="AD55" s="12">
        <f>(Sell_Price-Std_Cost)*(1-$D55)*Lost_Sale_Fact*Avg_Dmd*365+NORMSINV($D55)*SQRT(Dmd_StdDev^2*Leadtime+LT_StdDev^2*Avg_Dmd^2)*Std_Cost*Inv_Cost+IF(365/AD$3+Safety_Stock/Avg_Dmd&gt;Plan_Shelf,(365/AD$3+Safety_Stock/Avg_Dmd-Plan_Shelf)*Avg_Dmd*Std_Cost*AD$3,0)+Avg_Dmd*365/AD$3/2*Std_Cost*Inv_Cost+AD$3*Setup</f>
        <v>27522.765912839019</v>
      </c>
      <c r="AE55" s="12">
        <f>(Sell_Price-Std_Cost)*(1-$D55)*Lost_Sale_Fact*Avg_Dmd*365+NORMSINV($D55)*SQRT(Dmd_StdDev^2*Leadtime+LT_StdDev^2*Avg_Dmd^2)*Std_Cost*Inv_Cost+IF(365/AE$3+Safety_Stock/Avg_Dmd&gt;Plan_Shelf,(365/AE$3+Safety_Stock/Avg_Dmd-Plan_Shelf)*Avg_Dmd*Std_Cost*AE$3,0)+Avg_Dmd*365/AE$3/2*Std_Cost*Inv_Cost+AE$3*Setup</f>
        <v>27381.597821670926</v>
      </c>
      <c r="AF55" s="12">
        <f>(Sell_Price-Std_Cost)*(1-$D55)*Lost_Sale_Fact*Avg_Dmd*365+NORMSINV($D55)*SQRT(Dmd_StdDev^2*Leadtime+LT_StdDev^2*Avg_Dmd^2)*Std_Cost*Inv_Cost+IF(365/AF$3+Safety_Stock/Avg_Dmd&gt;Plan_Shelf,(365/AF$3+Safety_Stock/Avg_Dmd-Plan_Shelf)*Avg_Dmd*Std_Cost*AF$3,0)+Avg_Dmd*365/AF$3/2*Std_Cost*Inv_Cost+AF$3*Setup</f>
        <v>27261.227451300558</v>
      </c>
      <c r="AG55" s="12">
        <f>(Sell_Price-Std_Cost)*(1-$D55)*Lost_Sale_Fact*Avg_Dmd*365+NORMSINV($D55)*SQRT(Dmd_StdDev^2*Leadtime+LT_StdDev^2*Avg_Dmd^2)*Std_Cost*Inv_Cost+IF(365/AG$3+Safety_Stock/Avg_Dmd&gt;Plan_Shelf,(365/AG$3+Safety_Stock/Avg_Dmd-Plan_Shelf)*Avg_Dmd*Std_Cost*AG$3,0)+Avg_Dmd*365/AG$3/2*Std_Cost*Inv_Cost+AG$3*Setup</f>
        <v>27159.503313369521</v>
      </c>
      <c r="AH55" s="12">
        <f>(Sell_Price-Std_Cost)*(1-$D55)*Lost_Sale_Fact*Avg_Dmd*365+NORMSINV($D55)*SQRT(Dmd_StdDev^2*Leadtime+LT_StdDev^2*Avg_Dmd^2)*Std_Cost*Inv_Cost+IF(365/AH$3+Safety_Stock/Avg_Dmd&gt;Plan_Shelf,(365/AH$3+Safety_Stock/Avg_Dmd-Plan_Shelf)*Avg_Dmd*Std_Cost*AH$3,0)+Avg_Dmd*365/AH$3/2*Std_Cost*Inv_Cost+AH$3*Setup</f>
        <v>27074.56078463389</v>
      </c>
      <c r="AI55" s="12">
        <f>(Sell_Price-Std_Cost)*(1-$D55)*Lost_Sale_Fact*Avg_Dmd*365+NORMSINV($D55)*SQRT(Dmd_StdDev^2*Leadtime+LT_StdDev^2*Avg_Dmd^2)*Std_Cost*Inv_Cost+IF(365/AI$3+Safety_Stock/Avg_Dmd&gt;Plan_Shelf,(365/AI$3+Safety_Stock/Avg_Dmd-Plan_Shelf)*Avg_Dmd*Std_Cost*AI$3,0)+Avg_Dmd*365/AI$3/2*Std_Cost*Inv_Cost+AI$3*Setup</f>
        <v>27004.775838397334</v>
      </c>
      <c r="AJ55" s="12">
        <f>(Sell_Price-Std_Cost)*(1-$D55)*Lost_Sale_Fact*Avg_Dmd*365+NORMSINV($D55)*SQRT(Dmd_StdDev^2*Leadtime+LT_StdDev^2*Avg_Dmd^2)*Std_Cost*Inv_Cost+IF(365/AJ$3+Safety_Stock/Avg_Dmd&gt;Plan_Shelf,(365/AJ$3+Safety_Stock/Avg_Dmd-Plan_Shelf)*Avg_Dmd*Std_Cost*AJ$3,0)+Avg_Dmd*365/AJ$3/2*Std_Cost*Inv_Cost+AJ$3*Setup</f>
        <v>26948.727451300558</v>
      </c>
      <c r="AK55" s="12">
        <f>(Sell_Price-Std_Cost)*(1-$D55)*Lost_Sale_Fact*Avg_Dmd*365+NORMSINV($D55)*SQRT(Dmd_StdDev^2*Leadtime+LT_StdDev^2*Avg_Dmd^2)*Std_Cost*Inv_Cost+IF(365/AK$3+Safety_Stock/Avg_Dmd&gt;Plan_Shelf,(365/AK$3+Safety_Stock/Avg_Dmd-Plan_Shelf)*Avg_Dmd*Std_Cost*AK$3,0)+Avg_Dmd*365/AK$3/2*Std_Cost*Inv_Cost+AK$3*Setup</f>
        <v>26905.16684523995</v>
      </c>
      <c r="AL55" s="12">
        <f>(Sell_Price-Std_Cost)*(1-$D55)*Lost_Sale_Fact*Avg_Dmd*365+NORMSINV($D55)*SQRT(Dmd_StdDev^2*Leadtime+LT_StdDev^2*Avg_Dmd^2)*Std_Cost*Inv_Cost+IF(365/AL$3+Safety_Stock/Avg_Dmd&gt;Plan_Shelf,(365/AL$3+Safety_Stock/Avg_Dmd-Plan_Shelf)*Avg_Dmd*Std_Cost*AL$3,0)+Avg_Dmd*365/AL$3/2*Std_Cost*Inv_Cost+AL$3*Setup</f>
        <v>26872.992157182911</v>
      </c>
      <c r="AM55" s="12">
        <f>(Sell_Price-Std_Cost)*(1-$D55)*Lost_Sale_Fact*Avg_Dmd*365+NORMSINV($D55)*SQRT(Dmd_StdDev^2*Leadtime+LT_StdDev^2*Avg_Dmd^2)*Std_Cost*Inv_Cost+IF(365/AM$3+Safety_Stock/Avg_Dmd&gt;Plan_Shelf,(365/AM$3+Safety_Stock/Avg_Dmd-Plan_Shelf)*Avg_Dmd*Std_Cost*AM$3,0)+Avg_Dmd*365/AM$3/2*Std_Cost*Inv_Cost+AM$3*Setup</f>
        <v>26851.227451300558</v>
      </c>
      <c r="AN55" s="12">
        <f>(Sell_Price-Std_Cost)*(1-$D55)*Lost_Sale_Fact*Avg_Dmd*365+NORMSINV($D55)*SQRT(Dmd_StdDev^2*Leadtime+LT_StdDev^2*Avg_Dmd^2)*Std_Cost*Inv_Cost+IF(365/AN$3+Safety_Stock/Avg_Dmd&gt;Plan_Shelf,(365/AN$3+Safety_Stock/Avg_Dmd-Plan_Shelf)*Avg_Dmd*Std_Cost*AN$3,0)+Avg_Dmd*365/AN$3/2*Std_Cost*Inv_Cost+AN$3*Setup</f>
        <v>26839.005229078335</v>
      </c>
      <c r="AO55" s="12">
        <f>(Sell_Price-Std_Cost)*(1-$D55)*Lost_Sale_Fact*Avg_Dmd*365+NORMSINV($D55)*SQRT(Dmd_StdDev^2*Leadtime+LT_StdDev^2*Avg_Dmd^2)*Std_Cost*Inv_Cost+IF(365/AO$3+Safety_Stock/Avg_Dmd&gt;Plan_Shelf,(365/AO$3+Safety_Stock/Avg_Dmd-Plan_Shelf)*Avg_Dmd*Std_Cost*AO$3,0)+Avg_Dmd*365/AO$3/2*Std_Cost*Inv_Cost+AO$3*Setup</f>
        <v>26835.551775624881</v>
      </c>
      <c r="AP55" s="12">
        <f>(Sell_Price-Std_Cost)*(1-$D55)*Lost_Sale_Fact*Avg_Dmd*365+NORMSINV($D55)*SQRT(Dmd_StdDev^2*Leadtime+LT_StdDev^2*Avg_Dmd^2)*Std_Cost*Inv_Cost+IF(365/AP$3+Safety_Stock/Avg_Dmd&gt;Plan_Shelf,(365/AP$3+Safety_Stock/Avg_Dmd-Plan_Shelf)*Avg_Dmd*Std_Cost*AP$3,0)+Avg_Dmd*365/AP$3/2*Std_Cost*Inv_Cost+AP$3*Setup</f>
        <v>26840.174819721611</v>
      </c>
      <c r="AQ55" s="12">
        <f>(Sell_Price-Std_Cost)*(1-$D55)*Lost_Sale_Fact*Avg_Dmd*365+NORMSINV($D55)*SQRT(Dmd_StdDev^2*Leadtime+LT_StdDev^2*Avg_Dmd^2)*Std_Cost*Inv_Cost+IF(365/AQ$3+Safety_Stock/Avg_Dmd&gt;Plan_Shelf,(365/AQ$3+Safety_Stock/Avg_Dmd-Plan_Shelf)*Avg_Dmd*Std_Cost*AQ$3,0)+Avg_Dmd*365/AQ$3/2*Std_Cost*Inv_Cost+AQ$3*Setup</f>
        <v>26852.253092326198</v>
      </c>
      <c r="AR55" s="12">
        <f>(Sell_Price-Std_Cost)*(1-$D55)*Lost_Sale_Fact*Avg_Dmd*365+NORMSINV($D55)*SQRT(Dmd_StdDev^2*Leadtime+LT_StdDev^2*Avg_Dmd^2)*Std_Cost*Inv_Cost+IF(365/AR$3+Safety_Stock/Avg_Dmd&gt;Plan_Shelf,(365/AR$3+Safety_Stock/Avg_Dmd-Plan_Shelf)*Avg_Dmd*Std_Cost*AR$3,0)+Avg_Dmd*365/AR$3/2*Std_Cost*Inv_Cost+AR$3*Setup</f>
        <v>26871.227451300558</v>
      </c>
      <c r="AS55" s="12">
        <f>(Sell_Price-Std_Cost)*(1-$D55)*Lost_Sale_Fact*Avg_Dmd*365+NORMSINV($D55)*SQRT(Dmd_StdDev^2*Leadtime+LT_StdDev^2*Avg_Dmd^2)*Std_Cost*Inv_Cost+IF(365/AS$3+Safety_Stock/Avg_Dmd&gt;Plan_Shelf,(365/AS$3+Safety_Stock/Avg_Dmd-Plan_Shelf)*Avg_Dmd*Std_Cost*AS$3,0)+Avg_Dmd*365/AS$3/2*Std_Cost*Inv_Cost+AS$3*Setup</f>
        <v>26896.593304959093</v>
      </c>
      <c r="AT55" s="12">
        <f>(Sell_Price-Std_Cost)*(1-$D55)*Lost_Sale_Fact*Avg_Dmd*365+NORMSINV($D55)*SQRT(Dmd_StdDev^2*Leadtime+LT_StdDev^2*Avg_Dmd^2)*Std_Cost*Inv_Cost+IF(365/AT$3+Safety_Stock/Avg_Dmd&gt;Plan_Shelf,(365/AT$3+Safety_Stock/Avg_Dmd-Plan_Shelf)*Avg_Dmd*Std_Cost*AT$3,0)+Avg_Dmd*365/AT$3/2*Std_Cost*Inv_Cost+AT$3*Setup</f>
        <v>26927.894117967226</v>
      </c>
      <c r="AU55" s="12">
        <f>(Sell_Price-Std_Cost)*(1-$D55)*Lost_Sale_Fact*Avg_Dmd*365+NORMSINV($D55)*SQRT(Dmd_StdDev^2*Leadtime+LT_StdDev^2*Avg_Dmd^2)*Std_Cost*Inv_Cost+IF(365/AU$3+Safety_Stock/Avg_Dmd&gt;Plan_Shelf,(365/AU$3+Safety_Stock/Avg_Dmd-Plan_Shelf)*Avg_Dmd*Std_Cost*AU$3,0)+Avg_Dmd*365/AU$3/2*Std_Cost*Inv_Cost+AU$3*Setup</f>
        <v>26964.715823393581</v>
      </c>
      <c r="AV55" s="12">
        <f>(Sell_Price-Std_Cost)*(1-$D55)*Lost_Sale_Fact*Avg_Dmd*365+NORMSINV($D55)*SQRT(Dmd_StdDev^2*Leadtime+LT_StdDev^2*Avg_Dmd^2)*Std_Cost*Inv_Cost+IF(365/AV$3+Safety_Stock/Avg_Dmd&gt;Plan_Shelf,(365/AV$3+Safety_Stock/Avg_Dmd-Plan_Shelf)*Avg_Dmd*Std_Cost*AV$3,0)+Avg_Dmd*365/AV$3/2*Std_Cost*Inv_Cost+AV$3*Setup</f>
        <v>27006.681996755102</v>
      </c>
      <c r="AW55" s="12">
        <f>(Sell_Price-Std_Cost)*(1-$D55)*Lost_Sale_Fact*Avg_Dmd*365+NORMSINV($D55)*SQRT(Dmd_StdDev^2*Leadtime+LT_StdDev^2*Avg_Dmd^2)*Std_Cost*Inv_Cost+IF(365/AW$3+Safety_Stock/Avg_Dmd&gt;Plan_Shelf,(365/AW$3+Safety_Stock/Avg_Dmd-Plan_Shelf)*Avg_Dmd*Std_Cost*AW$3,0)+Avg_Dmd*365/AW$3/2*Std_Cost*Inv_Cost+AW$3*Setup</f>
        <v>27053.44967352278</v>
      </c>
      <c r="AX55" s="12">
        <f>(Sell_Price-Std_Cost)*(1-$D55)*Lost_Sale_Fact*Avg_Dmd*365+NORMSINV($D55)*SQRT(Dmd_StdDev^2*Leadtime+LT_StdDev^2*Avg_Dmd^2)*Std_Cost*Inv_Cost+IF(365/AX$3+Safety_Stock/Avg_Dmd&gt;Plan_Shelf,(365/AX$3+Safety_Stock/Avg_Dmd-Plan_Shelf)*Avg_Dmd*Std_Cost*AX$3,0)+Avg_Dmd*365/AX$3/2*Std_Cost*Inv_Cost+AX$3*Setup</f>
        <v>27104.705712170122</v>
      </c>
      <c r="AY55" s="12">
        <f>(Sell_Price-Std_Cost)*(1-$D55)*Lost_Sale_Fact*Avg_Dmd*365+NORMSINV($D55)*SQRT(Dmd_StdDev^2*Leadtime+LT_StdDev^2*Avg_Dmd^2)*Std_Cost*Inv_Cost+IF(365/AY$3+Safety_Stock/Avg_Dmd&gt;Plan_Shelf,(365/AY$3+Safety_Stock/Avg_Dmd-Plan_Shelf)*Avg_Dmd*Std_Cost*AY$3,0)+Avg_Dmd*365/AY$3/2*Std_Cost*Inv_Cost+AY$3*Setup</f>
        <v>27160.163621513326</v>
      </c>
      <c r="AZ55" s="12">
        <f>(Sell_Price-Std_Cost)*(1-$D55)*Lost_Sale_Fact*Avg_Dmd*365+NORMSINV($D55)*SQRT(Dmd_StdDev^2*Leadtime+LT_StdDev^2*Avg_Dmd^2)*Std_Cost*Inv_Cost+IF(365/AZ$3+Safety_Stock/Avg_Dmd&gt;Plan_Shelf,(365/AZ$3+Safety_Stock/Avg_Dmd-Plan_Shelf)*Avg_Dmd*Std_Cost*AZ$3,0)+Avg_Dmd*365/AZ$3/2*Std_Cost*Inv_Cost+AZ$3*Setup</f>
        <v>27219.56078463389</v>
      </c>
      <c r="BA55" s="12">
        <f>(Sell_Price-Std_Cost)*(1-$D55)*Lost_Sale_Fact*Avg_Dmd*365+NORMSINV($D55)*SQRT(Dmd_StdDev^2*Leadtime+LT_StdDev^2*Avg_Dmd^2)*Std_Cost*Inv_Cost+IF(365/BA$3+Safety_Stock/Avg_Dmd&gt;Plan_Shelf,(365/BA$3+Safety_Stock/Avg_Dmd-Plan_Shelf)*Avg_Dmd*Std_Cost*BA$3,0)+Avg_Dmd*365/BA$3/2*Std_Cost*Inv_Cost+BA$3*Setup</f>
        <v>27282.65602272913</v>
      </c>
      <c r="BB55" s="12">
        <f>(Sell_Price-Std_Cost)*(1-$D55)*Lost_Sale_Fact*Avg_Dmd*365+NORMSINV($D55)*SQRT(Dmd_StdDev^2*Leadtime+LT_StdDev^2*Avg_Dmd^2)*Std_Cost*Inv_Cost+IF(365/BB$3+Safety_Stock/Avg_Dmd&gt;Plan_Shelf,(365/BB$3+Safety_Stock/Avg_Dmd-Plan_Shelf)*Avg_Dmd*Std_Cost*BB$3,0)+Avg_Dmd*365/BB$3/2*Std_Cost*Inv_Cost+BB$3*Setup</f>
        <v>27349.227451300558</v>
      </c>
      <c r="BC55" s="12">
        <f>(Sell_Price-Std_Cost)*(1-$D55)*Lost_Sale_Fact*Avg_Dmd*365+NORMSINV($D55)*SQRT(Dmd_StdDev^2*Leadtime+LT_StdDev^2*Avg_Dmd^2)*Std_Cost*Inv_Cost+IF(365/BC$3+Safety_Stock/Avg_Dmd&gt;Plan_Shelf,(365/BC$3+Safety_Stock/Avg_Dmd-Plan_Shelf)*Avg_Dmd*Std_Cost*BC$3,0)+Avg_Dmd*365/BC$3/2*Std_Cost*Inv_Cost+BC$3*Setup</f>
        <v>27419.07058855546</v>
      </c>
      <c r="BD55" s="12">
        <f>(Sell_Price-Std_Cost)*(1-$D55)*Lost_Sale_Fact*Avg_Dmd*365+NORMSINV($D55)*SQRT(Dmd_StdDev^2*Leadtime+LT_StdDev^2*Avg_Dmd^2)*Std_Cost*Inv_Cost+IF(365/BD$3+Safety_Stock/Avg_Dmd&gt;Plan_Shelf,(365/BD$3+Safety_Stock/Avg_Dmd-Plan_Shelf)*Avg_Dmd*Std_Cost*BD$3,0)+Avg_Dmd*365/BD$3/2*Std_Cost*Inv_Cost+BD$3*Setup</f>
        <v>27491.996682069788</v>
      </c>
      <c r="BE55" s="12">
        <f>(Sell_Price-Std_Cost)*(1-$D55)*Lost_Sale_Fact*Avg_Dmd*365+NORMSINV($D55)*SQRT(Dmd_StdDev^2*Leadtime+LT_StdDev^2*Avg_Dmd^2)*Std_Cost*Inv_Cost+IF(365/BE$3+Safety_Stock/Avg_Dmd&gt;Plan_Shelf,(365/BE$3+Safety_Stock/Avg_Dmd-Plan_Shelf)*Avg_Dmd*Std_Cost*BE$3,0)+Avg_Dmd*365/BE$3/2*Std_Cost*Inv_Cost+BE$3*Setup</f>
        <v>27567.831224885464</v>
      </c>
      <c r="BF55" s="12">
        <f>(Sell_Price-Std_Cost)*(1-$D55)*Lost_Sale_Fact*Avg_Dmd*365+NORMSINV($D55)*SQRT(Dmd_StdDev^2*Leadtime+LT_StdDev^2*Avg_Dmd^2)*Std_Cost*Inv_Cost+IF(365/BF$3+Safety_Stock/Avg_Dmd&gt;Plan_Shelf,(365/BF$3+Safety_Stock/Avg_Dmd-Plan_Shelf)*Avg_Dmd*Std_Cost*BF$3,0)+Avg_Dmd*365/BF$3/2*Std_Cost*Inv_Cost+BF$3*Setup</f>
        <v>27646.412636485744</v>
      </c>
      <c r="BG55" s="12">
        <f>(Sell_Price-Std_Cost)*(1-$D55)*Lost_Sale_Fact*Avg_Dmd*365+NORMSINV($D55)*SQRT(Dmd_StdDev^2*Leadtime+LT_StdDev^2*Avg_Dmd^2)*Std_Cost*Inv_Cost+IF(365/BG$3+Safety_Stock/Avg_Dmd&gt;Plan_Shelf,(365/BG$3+Safety_Stock/Avg_Dmd-Plan_Shelf)*Avg_Dmd*Std_Cost*BG$3,0)+Avg_Dmd*365/BG$3/2*Std_Cost*Inv_Cost+BG$3*Setup</f>
        <v>27727.591087664194</v>
      </c>
      <c r="BH55" s="12">
        <f>(Sell_Price-Std_Cost)*(1-$D55)*Lost_Sale_Fact*Avg_Dmd*365+NORMSINV($D55)*SQRT(Dmd_StdDev^2*Leadtime+LT_StdDev^2*Avg_Dmd^2)*Std_Cost*Inv_Cost+IF(365/BH$3+Safety_Stock/Avg_Dmd&gt;Plan_Shelf,(365/BH$3+Safety_Stock/Avg_Dmd-Plan_Shelf)*Avg_Dmd*Std_Cost*BH$3,0)+Avg_Dmd*365/BH$3/2*Std_Cost*Inv_Cost+BH$3*Setup</f>
        <v>27811.227451300558</v>
      </c>
      <c r="BI55" s="12">
        <f>(Sell_Price-Std_Cost)*(1-$D55)*Lost_Sale_Fact*Avg_Dmd*365+NORMSINV($D55)*SQRT(Dmd_StdDev^2*Leadtime+LT_StdDev^2*Avg_Dmd^2)*Std_Cost*Inv_Cost+IF(365/BI$3+Safety_Stock/Avg_Dmd&gt;Plan_Shelf,(365/BI$3+Safety_Stock/Avg_Dmd-Plan_Shelf)*Avg_Dmd*Std_Cost*BI$3,0)+Avg_Dmd*365/BI$3/2*Std_Cost*Inv_Cost+BI$3*Setup</f>
        <v>27897.19236358126</v>
      </c>
      <c r="BJ55" s="12">
        <f>(Sell_Price-Std_Cost)*(1-$D55)*Lost_Sale_Fact*Avg_Dmd*365+NORMSINV($D55)*SQRT(Dmd_StdDev^2*Leadtime+LT_StdDev^2*Avg_Dmd^2)*Std_Cost*Inv_Cost+IF(365/BJ$3+Safety_Stock/Avg_Dmd&gt;Plan_Shelf,(365/BJ$3+Safety_Stock/Avg_Dmd-Plan_Shelf)*Avg_Dmd*Std_Cost*BJ$3,0)+Avg_Dmd*365/BJ$3/2*Std_Cost*Inv_Cost+BJ$3*Setup</f>
        <v>27985.36538233504</v>
      </c>
      <c r="BK55" s="12">
        <f>(Sell_Price-Std_Cost)*(1-$D55)*Lost_Sale_Fact*Avg_Dmd*365+NORMSINV($D55)*SQRT(Dmd_StdDev^2*Leadtime+LT_StdDev^2*Avg_Dmd^2)*Std_Cost*Inv_Cost+IF(365/BK$3+Safety_Stock/Avg_Dmd&gt;Plan_Shelf,(365/BK$3+Safety_Stock/Avg_Dmd-Plan_Shelf)*Avg_Dmd*Std_Cost*BK$3,0)+Avg_Dmd*365/BK$3/2*Std_Cost*Inv_Cost+BK$3*Setup</f>
        <v>28075.634230961576</v>
      </c>
      <c r="BL55" s="12">
        <f>(Sell_Price-Std_Cost)*(1-$D55)*Lost_Sale_Fact*Avg_Dmd*365+NORMSINV($D55)*SQRT(Dmd_StdDev^2*Leadtime+LT_StdDev^2*Avg_Dmd^2)*Std_Cost*Inv_Cost+IF(365/BL$3+Safety_Stock/Avg_Dmd&gt;Plan_Shelf,(365/BL$3+Safety_Stock/Avg_Dmd-Plan_Shelf)*Avg_Dmd*Std_Cost*BL$3,0)+Avg_Dmd*365/BL$3/2*Std_Cost*Inv_Cost+BL$3*Setup</f>
        <v>28167.894117967226</v>
      </c>
      <c r="BM55" s="12">
        <f>(Sell_Price-Std_Cost)*(1-$D55)*Lost_Sale_Fact*Avg_Dmd*365+NORMSINV($D55)*SQRT(Dmd_StdDev^2*Leadtime+LT_StdDev^2*Avg_Dmd^2)*Std_Cost*Inv_Cost+IF(365/BM$3+Safety_Stock/Avg_Dmd&gt;Plan_Shelf,(365/BM$3+Safety_Stock/Avg_Dmd-Plan_Shelf)*Avg_Dmd*Std_Cost*BM$3,0)+Avg_Dmd*365/BM$3/2*Std_Cost*Inv_Cost+BM$3*Setup</f>
        <v>28262.047123431705</v>
      </c>
      <c r="BN55" s="12">
        <f>(Sell_Price-Std_Cost)*(1-$D55)*Lost_Sale_Fact*Avg_Dmd*365+NORMSINV($D55)*SQRT(Dmd_StdDev^2*Leadtime+LT_StdDev^2*Avg_Dmd^2)*Std_Cost*Inv_Cost+IF(365/BN$3+Safety_Stock/Avg_Dmd&gt;Plan_Shelf,(365/BN$3+Safety_Stock/Avg_Dmd-Plan_Shelf)*Avg_Dmd*Std_Cost*BN$3,0)+Avg_Dmd*365/BN$3/2*Std_Cost*Inv_Cost+BN$3*Setup</f>
        <v>28358.001644848944</v>
      </c>
      <c r="BO55" s="12">
        <f>(Sell_Price-Std_Cost)*(1-$D55)*Lost_Sale_Fact*Avg_Dmd*365+NORMSINV($D55)*SQRT(Dmd_StdDev^2*Leadtime+LT_StdDev^2*Avg_Dmd^2)*Std_Cost*Inv_Cost+IF(365/BO$3+Safety_Stock/Avg_Dmd&gt;Plan_Shelf,(365/BO$3+Safety_Stock/Avg_Dmd-Plan_Shelf)*Avg_Dmd*Std_Cost*BO$3,0)+Avg_Dmd*365/BO$3/2*Std_Cost*Inv_Cost+BO$3*Setup</f>
        <v>28455.671895745003</v>
      </c>
      <c r="BP55" s="12">
        <f>(Sell_Price-Std_Cost)*(1-$D55)*Lost_Sale_Fact*Avg_Dmd*365+NORMSINV($D55)*SQRT(Dmd_StdDev^2*Leadtime+LT_StdDev^2*Avg_Dmd^2)*Std_Cost*Inv_Cost+IF(365/BP$3+Safety_Stock/Avg_Dmd&gt;Plan_Shelf,(365/BP$3+Safety_Stock/Avg_Dmd-Plan_Shelf)*Avg_Dmd*Std_Cost*BP$3,0)+Avg_Dmd*365/BP$3/2*Std_Cost*Inv_Cost+BP$3*Setup</f>
        <v>28554.977451300558</v>
      </c>
      <c r="BQ55" s="12">
        <f>(Sell_Price-Std_Cost)*(1-$D55)*Lost_Sale_Fact*Avg_Dmd*365+NORMSINV($D55)*SQRT(Dmd_StdDev^2*Leadtime+LT_StdDev^2*Avg_Dmd^2)*Std_Cost*Inv_Cost+IF(365/BQ$3+Safety_Stock/Avg_Dmd&gt;Plan_Shelf,(365/BQ$3+Safety_Stock/Avg_Dmd-Plan_Shelf)*Avg_Dmd*Std_Cost*BQ$3,0)+Avg_Dmd*365/BQ$3/2*Std_Cost*Inv_Cost+BQ$3*Setup</f>
        <v>28655.842835915941</v>
      </c>
      <c r="BR55" s="12">
        <f>(Sell_Price-Std_Cost)*(1-$D55)*Lost_Sale_Fact*Avg_Dmd*365+NORMSINV($D55)*SQRT(Dmd_StdDev^2*Leadtime+LT_StdDev^2*Avg_Dmd^2)*Std_Cost*Inv_Cost+IF(365/BR$3+Safety_Stock/Avg_Dmd&gt;Plan_Shelf,(365/BR$3+Safety_Stock/Avg_Dmd-Plan_Shelf)*Avg_Dmd*Std_Cost*BR$3,0)+Avg_Dmd*365/BR$3/2*Std_Cost*Inv_Cost+BR$3*Setup</f>
        <v>28758.197148270254</v>
      </c>
      <c r="BS55" s="12">
        <f>(Sell_Price-Std_Cost)*(1-$D55)*Lost_Sale_Fact*Avg_Dmd*365+NORMSINV($D55)*SQRT(Dmd_StdDev^2*Leadtime+LT_StdDev^2*Avg_Dmd^2)*Std_Cost*Inv_Cost+IF(365/BS$3+Safety_Stock/Avg_Dmd&gt;Plan_Shelf,(365/BS$3+Safety_Stock/Avg_Dmd-Plan_Shelf)*Avg_Dmd*Std_Cost*BS$3,0)+Avg_Dmd*365/BS$3/2*Std_Cost*Inv_Cost+BS$3*Setup</f>
        <v>28861.973719957274</v>
      </c>
      <c r="BT55" s="12">
        <f>(Sell_Price-Std_Cost)*(1-$D55)*Lost_Sale_Fact*Avg_Dmd*365+NORMSINV($D55)*SQRT(Dmd_StdDev^2*Leadtime+LT_StdDev^2*Avg_Dmd^2)*Std_Cost*Inv_Cost+IF(365/BT$3+Safety_Stock/Avg_Dmd&gt;Plan_Shelf,(365/BT$3+Safety_Stock/Avg_Dmd-Plan_Shelf)*Avg_Dmd*Std_Cost*BT$3,0)+Avg_Dmd*365/BT$3/2*Std_Cost*Inv_Cost+BT$3*Setup</f>
        <v>28967.109804241732</v>
      </c>
      <c r="BU55" s="12">
        <f>(Sell_Price-Std_Cost)*(1-$D55)*Lost_Sale_Fact*Avg_Dmd*365+NORMSINV($D55)*SQRT(Dmd_StdDev^2*Leadtime+LT_StdDev^2*Avg_Dmd^2)*Std_Cost*Inv_Cost+IF(365/BU$3+Safety_Stock/Avg_Dmd&gt;Plan_Shelf,(365/BU$3+Safety_Stock/Avg_Dmd-Plan_Shelf)*Avg_Dmd*Std_Cost*BU$3,0)+Avg_Dmd*365/BU$3/2*Std_Cost*Inv_Cost+BU$3*Setup</f>
        <v>29073.546291880266</v>
      </c>
      <c r="BV55" s="12">
        <f>(Sell_Price-Std_Cost)*(1-$D55)*Lost_Sale_Fact*Avg_Dmd*365+NORMSINV($D55)*SQRT(Dmd_StdDev^2*Leadtime+LT_StdDev^2*Avg_Dmd^2)*Std_Cost*Inv_Cost+IF(365/BV$3+Safety_Stock/Avg_Dmd&gt;Plan_Shelf,(365/BV$3+Safety_Stock/Avg_Dmd-Plan_Shelf)*Avg_Dmd*Std_Cost*BV$3,0)+Avg_Dmd*365/BV$3/2*Std_Cost*Inv_Cost+BV$3*Setup</f>
        <v>29181.227451300558</v>
      </c>
      <c r="BW55" s="12">
        <f>(Sell_Price-Std_Cost)*(1-$D55)*Lost_Sale_Fact*Avg_Dmd*365+NORMSINV($D55)*SQRT(Dmd_StdDev^2*Leadtime+LT_StdDev^2*Avg_Dmd^2)*Std_Cost*Inv_Cost+IF(365/BW$3+Safety_Stock/Avg_Dmd&gt;Plan_Shelf,(365/BW$3+Safety_Stock/Avg_Dmd-Plan_Shelf)*Avg_Dmd*Std_Cost*BW$3,0)+Avg_Dmd*365/BW$3/2*Std_Cost*Inv_Cost+BW$3*Setup</f>
        <v>29290.100690737178</v>
      </c>
      <c r="BX55" s="12">
        <f>(Sell_Price-Std_Cost)*(1-$D55)*Lost_Sale_Fact*Avg_Dmd*365+NORMSINV($D55)*SQRT(Dmd_StdDev^2*Leadtime+LT_StdDev^2*Avg_Dmd^2)*Std_Cost*Inv_Cost+IF(365/BX$3+Safety_Stock/Avg_Dmd&gt;Plan_Shelf,(365/BX$3+Safety_Stock/Avg_Dmd-Plan_Shelf)*Avg_Dmd*Std_Cost*BX$3,0)+Avg_Dmd*365/BX$3/2*Std_Cost*Inv_Cost+BX$3*Setup</f>
        <v>29400.116340189445</v>
      </c>
      <c r="BY55" s="12">
        <f>(Sell_Price-Std_Cost)*(1-$D55)*Lost_Sale_Fact*Avg_Dmd*365+NORMSINV($D55)*SQRT(Dmd_StdDev^2*Leadtime+LT_StdDev^2*Avg_Dmd^2)*Std_Cost*Inv_Cost+IF(365/BY$3+Safety_Stock/Avg_Dmd&gt;Plan_Shelf,(365/BY$3+Safety_Stock/Avg_Dmd-Plan_Shelf)*Avg_Dmd*Std_Cost*BY$3,0)+Avg_Dmd*365/BY$3/2*Std_Cost*Inv_Cost+BY$3*Setup</f>
        <v>29511.227451300558</v>
      </c>
      <c r="BZ55" s="12">
        <f>(Sell_Price-Std_Cost)*(1-$D55)*Lost_Sale_Fact*Avg_Dmd*365+NORMSINV($D55)*SQRT(Dmd_StdDev^2*Leadtime+LT_StdDev^2*Avg_Dmd^2)*Std_Cost*Inv_Cost+IF(365/BZ$3+Safety_Stock/Avg_Dmd&gt;Plan_Shelf,(365/BZ$3+Safety_Stock/Avg_Dmd-Plan_Shelf)*Avg_Dmd*Std_Cost*BZ$3,0)+Avg_Dmd*365/BZ$3/2*Std_Cost*Inv_Cost+BZ$3*Setup</f>
        <v>29623.389613462721</v>
      </c>
      <c r="CA55" s="12">
        <f>(Sell_Price-Std_Cost)*(1-$D55)*Lost_Sale_Fact*Avg_Dmd*365+NORMSINV($D55)*SQRT(Dmd_StdDev^2*Leadtime+LT_StdDev^2*Avg_Dmd^2)*Std_Cost*Inv_Cost+IF(365/CA$3+Safety_Stock/Avg_Dmd&gt;Plan_Shelf,(365/CA$3+Safety_Stock/Avg_Dmd-Plan_Shelf)*Avg_Dmd*Std_Cost*CA$3,0)+Avg_Dmd*365/CA$3/2*Std_Cost*Inv_Cost+CA$3*Setup</f>
        <v>29736.56078463389</v>
      </c>
      <c r="CB55" s="12">
        <f>(Sell_Price-Std_Cost)*(1-$D55)*Lost_Sale_Fact*Avg_Dmd*365+NORMSINV($D55)*SQRT(Dmd_StdDev^2*Leadtime+LT_StdDev^2*Avg_Dmd^2)*Std_Cost*Inv_Cost+IF(365/CB$3+Safety_Stock/Avg_Dmd&gt;Plan_Shelf,(365/CB$3+Safety_Stock/Avg_Dmd-Plan_Shelf)*Avg_Dmd*Std_Cost*CB$3,0)+Avg_Dmd*365/CB$3/2*Std_Cost*Inv_Cost+CB$3*Setup</f>
        <v>29850.701135511084</v>
      </c>
      <c r="CC55" s="12">
        <f>(Sell_Price-Std_Cost)*(1-$D55)*Lost_Sale_Fact*Avg_Dmd*365+NORMSINV($D55)*SQRT(Dmd_StdDev^2*Leadtime+LT_StdDev^2*Avg_Dmd^2)*Std_Cost*Inv_Cost+IF(365/CC$3+Safety_Stock/Avg_Dmd&gt;Plan_Shelf,(365/CC$3+Safety_Stock/Avg_Dmd-Plan_Shelf)*Avg_Dmd*Std_Cost*CC$3,0)+Avg_Dmd*365/CC$3/2*Std_Cost*Inv_Cost+CC$3*Setup</f>
        <v>29965.772905846014</v>
      </c>
      <c r="CD55" s="12">
        <f>(Sell_Price-Std_Cost)*(1-$D55)*Lost_Sale_Fact*Avg_Dmd*365+NORMSINV($D55)*SQRT(Dmd_StdDev^2*Leadtime+LT_StdDev^2*Avg_Dmd^2)*Std_Cost*Inv_Cost+IF(365/CD$3+Safety_Stock/Avg_Dmd&gt;Plan_Shelf,(365/CD$3+Safety_Stock/Avg_Dmd-Plan_Shelf)*Avg_Dmd*Std_Cost*CD$3,0)+Avg_Dmd*365/CD$3/2*Std_Cost*Inv_Cost+CD$3*Setup</f>
        <v>30081.740271813378</v>
      </c>
      <c r="CE55" s="12">
        <f>(Sell_Price-Std_Cost)*(1-$D55)*Lost_Sale_Fact*Avg_Dmd*365+NORMSINV($D55)*SQRT(Dmd_StdDev^2*Leadtime+LT_StdDev^2*Avg_Dmd^2)*Std_Cost*Inv_Cost+IF(365/CE$3+Safety_Stock/Avg_Dmd&gt;Plan_Shelf,(365/CE$3+Safety_Stock/Avg_Dmd-Plan_Shelf)*Avg_Dmd*Std_Cost*CE$3,0)+Avg_Dmd*365/CE$3/2*Std_Cost*Inv_Cost+CE$3*Setup</f>
        <v>30198.569223452458</v>
      </c>
      <c r="CF55" s="12">
        <f>(Sell_Price-Std_Cost)*(1-$D55)*Lost_Sale_Fact*Avg_Dmd*365+NORMSINV($D55)*SQRT(Dmd_StdDev^2*Leadtime+LT_StdDev^2*Avg_Dmd^2)*Std_Cost*Inv_Cost+IF(365/CF$3+Safety_Stock/Avg_Dmd&gt;Plan_Shelf,(365/CF$3+Safety_Stock/Avg_Dmd-Plan_Shelf)*Avg_Dmd*Std_Cost*CF$3,0)+Avg_Dmd*365/CF$3/2*Std_Cost*Inv_Cost+CF$3*Setup</f>
        <v>30316.227451300558</v>
      </c>
      <c r="CG55" s="12">
        <f>(Sell_Price-Std_Cost)*(1-$D55)*Lost_Sale_Fact*Avg_Dmd*365+NORMSINV($D55)*SQRT(Dmd_StdDev^2*Leadtime+LT_StdDev^2*Avg_Dmd^2)*Std_Cost*Inv_Cost+IF(365/CG$3+Safety_Stock/Avg_Dmd&gt;Plan_Shelf,(365/CG$3+Safety_Stock/Avg_Dmd-Plan_Shelf)*Avg_Dmd*Std_Cost*CG$3,0)+Avg_Dmd*365/CG$3/2*Std_Cost*Inv_Cost+CG$3*Setup</f>
        <v>30434.684241424013</v>
      </c>
      <c r="CH55" s="12">
        <f>(Sell_Price-Std_Cost)*(1-$D55)*Lost_Sale_Fact*Avg_Dmd*365+NORMSINV($D55)*SQRT(Dmd_StdDev^2*Leadtime+LT_StdDev^2*Avg_Dmd^2)*Std_Cost*Inv_Cost+IF(365/CH$3+Safety_Stock/Avg_Dmd&gt;Plan_Shelf,(365/CH$3+Safety_Stock/Avg_Dmd-Plan_Shelf)*Avg_Dmd*Std_Cost*CH$3,0)+Avg_Dmd*365/CH$3/2*Std_Cost*Inv_Cost+CH$3*Setup</f>
        <v>30553.910378129825</v>
      </c>
      <c r="CI55" s="12">
        <f>(Sell_Price-Std_Cost)*(1-$D55)*Lost_Sale_Fact*Avg_Dmd*365+NORMSINV($D55)*SQRT(Dmd_StdDev^2*Leadtime+LT_StdDev^2*Avg_Dmd^2)*Std_Cost*Inv_Cost+IF(365/CI$3+Safety_Stock/Avg_Dmd&gt;Plan_Shelf,(365/CI$3+Safety_Stock/Avg_Dmd-Plan_Shelf)*Avg_Dmd*Std_Cost*CI$3,0)+Avg_Dmd*365/CI$3/2*Std_Cost*Inv_Cost+CI$3*Setup</f>
        <v>30673.878053710196</v>
      </c>
      <c r="CJ55" s="12">
        <f>(Sell_Price-Std_Cost)*(1-$D55)*Lost_Sale_Fact*Avg_Dmd*365+NORMSINV($D55)*SQRT(Dmd_StdDev^2*Leadtime+LT_StdDev^2*Avg_Dmd^2)*Std_Cost*Inv_Cost+IF(365/CJ$3+Safety_Stock/Avg_Dmd&gt;Plan_Shelf,(365/CJ$3+Safety_Stock/Avg_Dmd-Plan_Shelf)*Avg_Dmd*Std_Cost*CJ$3,0)+Avg_Dmd*365/CJ$3/2*Std_Cost*Inv_Cost+CJ$3*Setup</f>
        <v>30794.56078463389</v>
      </c>
      <c r="CK55" s="12">
        <f>(Sell_Price-Std_Cost)*(1-$D55)*Lost_Sale_Fact*Avg_Dmd*365+NORMSINV($D55)*SQRT(Dmd_StdDev^2*Leadtime+LT_StdDev^2*Avg_Dmd^2)*Std_Cost*Inv_Cost+IF(365/CK$3+Safety_Stock/Avg_Dmd&gt;Plan_Shelf,(365/CK$3+Safety_Stock/Avg_Dmd-Plan_Shelf)*Avg_Dmd*Std_Cost*CK$3,0)+Avg_Dmd*365/CK$3/2*Std_Cost*Inv_Cost+CK$3*Setup</f>
        <v>30915.933333653498</v>
      </c>
      <c r="CL55" s="12">
        <f>(Sell_Price-Std_Cost)*(1-$D55)*Lost_Sale_Fact*Avg_Dmd*365+NORMSINV($D55)*SQRT(Dmd_StdDev^2*Leadtime+LT_StdDev^2*Avg_Dmd^2)*Std_Cost*Inv_Cost+IF(365/CL$3+Safety_Stock/Avg_Dmd&gt;Plan_Shelf,(365/CL$3+Safety_Stock/Avg_Dmd-Plan_Shelf)*Avg_Dmd*Std_Cost*CL$3,0)+Avg_Dmd*365/CL$3/2*Std_Cost*Inv_Cost+CL$3*Setup</f>
        <v>31037.971637347069</v>
      </c>
      <c r="CM55" s="12">
        <f>(Sell_Price-Std_Cost)*(1-$D55)*Lost_Sale_Fact*Avg_Dmd*365+NORMSINV($D55)*SQRT(Dmd_StdDev^2*Leadtime+LT_StdDev^2*Avg_Dmd^2)*Std_Cost*Inv_Cost+IF(365/CM$3+Safety_Stock/Avg_Dmd&gt;Plan_Shelf,(365/CM$3+Safety_Stock/Avg_Dmd-Plan_Shelf)*Avg_Dmd*Std_Cost*CM$3,0)+Avg_Dmd*365/CM$3/2*Std_Cost*Inv_Cost+CM$3*Setup</f>
        <v>31160.652738656878</v>
      </c>
      <c r="CN55" s="12">
        <f>(Sell_Price-Std_Cost)*(1-$D55)*Lost_Sale_Fact*Avg_Dmd*365+NORMSINV($D55)*SQRT(Dmd_StdDev^2*Leadtime+LT_StdDev^2*Avg_Dmd^2)*Std_Cost*Inv_Cost+IF(365/CN$3+Safety_Stock/Avg_Dmd&gt;Plan_Shelf,(365/CN$3+Safety_Stock/Avg_Dmd-Plan_Shelf)*Avg_Dmd*Std_Cost*CN$3,0)+Avg_Dmd*365/CN$3/2*Std_Cost*Inv_Cost+CN$3*Setup</f>
        <v>31283.95472402783</v>
      </c>
      <c r="CO55" s="12">
        <f>(Sell_Price-Std_Cost)*(1-$D55)*Lost_Sale_Fact*Avg_Dmd*365+NORMSINV($D55)*SQRT(Dmd_StdDev^2*Leadtime+LT_StdDev^2*Avg_Dmd^2)*Std_Cost*Inv_Cost+IF(365/CO$3+Safety_Stock/Avg_Dmd&gt;Plan_Shelf,(365/CO$3+Safety_Stock/Avg_Dmd-Plan_Shelf)*Avg_Dmd*Std_Cost*CO$3,0)+Avg_Dmd*365/CO$3/2*Std_Cost*Inv_Cost+CO$3*Setup</f>
        <v>31407.856664783703</v>
      </c>
      <c r="CP55" s="12">
        <f>(Sell_Price-Std_Cost)*(1-$D55)*Lost_Sale_Fact*Avg_Dmd*365+NORMSINV($D55)*SQRT(Dmd_StdDev^2*Leadtime+LT_StdDev^2*Avg_Dmd^2)*Std_Cost*Inv_Cost+IF(365/CP$3+Safety_Stock/Avg_Dmd&gt;Plan_Shelf,(365/CP$3+Safety_Stock/Avg_Dmd-Plan_Shelf)*Avg_Dmd*Std_Cost*CP$3,0)+Avg_Dmd*365/CP$3/2*Std_Cost*Inv_Cost+CP$3*Setup</f>
        <v>31532.338562411667</v>
      </c>
      <c r="CQ55" s="12">
        <f>(Sell_Price-Std_Cost)*(1-$D55)*Lost_Sale_Fact*Avg_Dmd*365+NORMSINV($D55)*SQRT(Dmd_StdDev^2*Leadtime+LT_StdDev^2*Avg_Dmd^2)*Std_Cost*Inv_Cost+IF(365/CQ$3+Safety_Stock/Avg_Dmd&gt;Plan_Shelf,(365/CQ$3+Safety_Stock/Avg_Dmd-Plan_Shelf)*Avg_Dmd*Std_Cost*CQ$3,0)+Avg_Dmd*365/CQ$3/2*Std_Cost*Inv_Cost+CQ$3*Setup</f>
        <v>31657.381297454405</v>
      </c>
      <c r="CR55" s="12">
        <f>(Sell_Price-Std_Cost)*(1-$D55)*Lost_Sale_Fact*Avg_Dmd*365+NORMSINV($D55)*SQRT(Dmd_StdDev^2*Leadtime+LT_StdDev^2*Avg_Dmd^2)*Std_Cost*Inv_Cost+IF(365/CR$3+Safety_Stock/Avg_Dmd&gt;Plan_Shelf,(365/CR$3+Safety_Stock/Avg_Dmd-Plan_Shelf)*Avg_Dmd*Std_Cost*CR$3,0)+Avg_Dmd*365/CR$3/2*Std_Cost*Inv_Cost+CR$3*Setup</f>
        <v>31782.966581735342</v>
      </c>
      <c r="CS55" s="12">
        <f>(Sell_Price-Std_Cost)*(1-$D55)*Lost_Sale_Fact*Avg_Dmd*365+NORMSINV($D55)*SQRT(Dmd_StdDev^2*Leadtime+LT_StdDev^2*Avg_Dmd^2)*Std_Cost*Inv_Cost+IF(365/CS$3+Safety_Stock/Avg_Dmd&gt;Plan_Shelf,(365/CS$3+Safety_Stock/Avg_Dmd-Plan_Shelf)*Avg_Dmd*Std_Cost*CS$3,0)+Avg_Dmd*365/CS$3/2*Std_Cost*Inv_Cost+CS$3*Setup</f>
        <v>31909.076913666147</v>
      </c>
      <c r="CT55" s="12">
        <f>(Sell_Price-Std_Cost)*(1-$D55)*Lost_Sale_Fact*Avg_Dmd*365+NORMSINV($D55)*SQRT(Dmd_StdDev^2*Leadtime+LT_StdDev^2*Avg_Dmd^2)*Std_Cost*Inv_Cost+IF(365/CT$3+Safety_Stock/Avg_Dmd&gt;Plan_Shelf,(365/CT$3+Safety_Stock/Avg_Dmd-Plan_Shelf)*Avg_Dmd*Std_Cost*CT$3,0)+Avg_Dmd*365/CT$3/2*Std_Cost*Inv_Cost+CT$3*Setup</f>
        <v>32035.69553640694</v>
      </c>
      <c r="CU55" s="12">
        <f>(Sell_Price-Std_Cost)*(1-$D55)*Lost_Sale_Fact*Avg_Dmd*365+NORMSINV($D55)*SQRT(Dmd_StdDev^2*Leadtime+LT_StdDev^2*Avg_Dmd^2)*Std_Cost*Inv_Cost+IF(365/CU$3+Safety_Stock/Avg_Dmd&gt;Plan_Shelf,(365/CU$3+Safety_Stock/Avg_Dmd-Plan_Shelf)*Avg_Dmd*Std_Cost*CU$3,0)+Avg_Dmd*365/CU$3/2*Std_Cost*Inv_Cost+CU$3*Setup</f>
        <v>32162.806398668978</v>
      </c>
      <c r="CV55" s="12">
        <f>(Sell_Price-Std_Cost)*(1-$D55)*Lost_Sale_Fact*Avg_Dmd*365+NORMSINV($D55)*SQRT(Dmd_StdDev^2*Leadtime+LT_StdDev^2*Avg_Dmd^2)*Std_Cost*Inv_Cost+IF(365/CV$3+Safety_Stock/Avg_Dmd&gt;Plan_Shelf,(365/CV$3+Safety_Stock/Avg_Dmd-Plan_Shelf)*Avg_Dmd*Std_Cost*CV$3,0)+Avg_Dmd*365/CV$3/2*Std_Cost*Inv_Cost+CV$3*Setup</f>
        <v>32290.394117967226</v>
      </c>
      <c r="CW55" s="12">
        <f>(Sell_Price-Std_Cost)*(1-$D55)*Lost_Sale_Fact*Avg_Dmd*365+NORMSINV($D55)*SQRT(Dmd_StdDev^2*Leadtime+LT_StdDev^2*Avg_Dmd^2)*Std_Cost*Inv_Cost+IF(365/CW$3+Safety_Stock/Avg_Dmd&gt;Plan_Shelf,(365/CW$3+Safety_Stock/Avg_Dmd-Plan_Shelf)*Avg_Dmd*Std_Cost*CW$3,0)+Avg_Dmd*365/CW$3/2*Std_Cost*Inv_Cost+CW$3*Setup</f>
        <v>32418.443946145919</v>
      </c>
      <c r="CX55" s="12">
        <f>(Sell_Price-Std_Cost)*(1-$D55)*Lost_Sale_Fact*Avg_Dmd*365+NORMSINV($D55)*SQRT(Dmd_StdDev^2*Leadtime+LT_StdDev^2*Avg_Dmd^2)*Std_Cost*Inv_Cost+IF(365/CX$3+Safety_Stock/Avg_Dmd&gt;Plan_Shelf,(365/CX$3+Safety_Stock/Avg_Dmd-Plan_Shelf)*Avg_Dmd*Std_Cost*CX$3,0)+Avg_Dmd*365/CX$3/2*Std_Cost*Inv_Cost+CX$3*Setup</f>
        <v>32546.941737014844</v>
      </c>
      <c r="CY55" s="12">
        <f>(Sell_Price-Std_Cost)*(1-$D55)*Lost_Sale_Fact*Avg_Dmd*365+NORMSINV($D55)*SQRT(Dmd_StdDev^2*Leadtime+LT_StdDev^2*Avg_Dmd^2)*Std_Cost*Inv_Cost+IF(365/CY$3+Safety_Stock/Avg_Dmd&gt;Plan_Shelf,(365/CY$3+Safety_Stock/Avg_Dmd-Plan_Shelf)*Avg_Dmd*Std_Cost*CY$3,0)+Avg_Dmd*365/CY$3/2*Std_Cost*Inv_Cost+CY$3*Setup</f>
        <v>32675.873915947021</v>
      </c>
      <c r="CZ55" s="12">
        <f>(Sell_Price-Std_Cost)*(1-$D55)*Lost_Sale_Fact*Avg_Dmd*365+NORMSINV($D55)*SQRT(Dmd_StdDev^2*Leadtime+LT_StdDev^2*Avg_Dmd^2)*Std_Cost*Inv_Cost+IF(365/CZ$3+Safety_Stock/Avg_Dmd&gt;Plan_Shelf,(365/CZ$3+Safety_Stock/Avg_Dmd-Plan_Shelf)*Avg_Dmd*Std_Cost*CZ$3,0)+Avg_Dmd*365/CZ$3/2*Std_Cost*Inv_Cost+CZ$3*Setup</f>
        <v>32805.227451300554</v>
      </c>
      <c r="DA55" s="28">
        <f t="shared" si="0"/>
        <v>26835.551775624881</v>
      </c>
      <c r="DB55" s="43">
        <f t="shared" si="1"/>
        <v>0.94799999999999995</v>
      </c>
    </row>
    <row r="56" spans="1:106" ht="14.1" customHeight="1" x14ac:dyDescent="0.25">
      <c r="A56" s="53"/>
      <c r="B56" s="52"/>
      <c r="C56" s="52"/>
      <c r="D56" s="9">
        <v>0.94699999999999995</v>
      </c>
      <c r="E56" s="12">
        <f>(Sell_Price-Std_Cost)*(1-$D56)*Lost_Sale_Fact*Avg_Dmd*365+NORMSINV($D56)*SQRT(Dmd_StdDev^2*Leadtime+LT_StdDev^2*Avg_Dmd^2)*Std_Cost*Inv_Cost+IF(365/E$3+Safety_Stock/Avg_Dmd&gt;Plan_Shelf,(365/E$3+Safety_Stock/Avg_Dmd-Plan_Shelf)*Avg_Dmd*Std_Cost*E$3,0)+Avg_Dmd*365/E$3/2*Std_Cost*Inv_Cost+E$3*Setup</f>
        <v>1327230.7012329386</v>
      </c>
      <c r="F56" s="12">
        <f>(Sell_Price-Std_Cost)*(1-$D56)*Lost_Sale_Fact*Avg_Dmd*365+NORMSINV($D56)*SQRT(Dmd_StdDev^2*Leadtime+LT_StdDev^2*Avg_Dmd^2)*Std_Cost*Inv_Cost+IF(365/F$3+Safety_Stock/Avg_Dmd&gt;Plan_Shelf,(365/F$3+Safety_Stock/Avg_Dmd-Plan_Shelf)*Avg_Dmd*Std_Cost*F$3,0)+Avg_Dmd*365/F$3/2*Std_Cost*Inv_Cost+F$3*Setup</f>
        <v>1164076.8640669312</v>
      </c>
      <c r="G56" s="12">
        <f>(Sell_Price-Std_Cost)*(1-$D56)*Lost_Sale_Fact*Avg_Dmd*365+NORMSINV($D56)*SQRT(Dmd_StdDev^2*Leadtime+LT_StdDev^2*Avg_Dmd^2)*Std_Cost*Inv_Cost+IF(365/G$3+Safety_Stock/Avg_Dmd&gt;Plan_Shelf,(365/G$3+Safety_Stock/Avg_Dmd-Plan_Shelf)*Avg_Dmd*Std_Cost*G$3,0)+Avg_Dmd*365/G$3/2*Std_Cost*Inv_Cost+G$3*Setup</f>
        <v>1069056.3602342568</v>
      </c>
      <c r="H56" s="12">
        <f>(Sell_Price-Std_Cost)*(1-$D56)*Lost_Sale_Fact*Avg_Dmd*365+NORMSINV($D56)*SQRT(Dmd_StdDev^2*Leadtime+LT_StdDev^2*Avg_Dmd^2)*Std_Cost*Inv_Cost+IF(365/H$3+Safety_Stock/Avg_Dmd&gt;Plan_Shelf,(365/H$3+Safety_Stock/Avg_Dmd-Plan_Shelf)*Avg_Dmd*Std_Cost*H$3,0)+Avg_Dmd*365/H$3/2*Std_Cost*Inv_Cost+H$3*Setup</f>
        <v>991069.18973491597</v>
      </c>
      <c r="I56" s="12">
        <f>(Sell_Price-Std_Cost)*(1-$D56)*Lost_Sale_Fact*Avg_Dmd*365+NORMSINV($D56)*SQRT(Dmd_StdDev^2*Leadtime+LT_StdDev^2*Avg_Dmd^2)*Std_Cost*Inv_Cost+IF(365/I$3+Safety_Stock/Avg_Dmd&gt;Plan_Shelf,(365/I$3+Safety_Stock/Avg_Dmd-Plan_Shelf)*Avg_Dmd*Std_Cost*I$3,0)+Avg_Dmd*365/I$3/2*Std_Cost*Inv_Cost+I$3*Setup</f>
        <v>919895.35256890836</v>
      </c>
      <c r="J56" s="12">
        <f>(Sell_Price-Std_Cost)*(1-$D56)*Lost_Sale_Fact*Avg_Dmd*365+NORMSINV($D56)*SQRT(Dmd_StdDev^2*Leadtime+LT_StdDev^2*Avg_Dmd^2)*Std_Cost*Inv_Cost+IF(365/J$3+Safety_Stock/Avg_Dmd&gt;Plan_Shelf,(365/J$3+Safety_Stock/Avg_Dmd-Plan_Shelf)*Avg_Dmd*Std_Cost*J$3,0)+Avg_Dmd*365/J$3/2*Std_Cost*Inv_Cost+J$3*Setup</f>
        <v>852128.18206956738</v>
      </c>
      <c r="K56" s="12">
        <f>(Sell_Price-Std_Cost)*(1-$D56)*Lost_Sale_Fact*Avg_Dmd*365+NORMSINV($D56)*SQRT(Dmd_StdDev^2*Leadtime+LT_StdDev^2*Avg_Dmd^2)*Std_Cost*Inv_Cost+IF(365/K$3+Safety_Stock/Avg_Dmd&gt;Plan_Shelf,(365/K$3+Safety_Stock/Avg_Dmd-Plan_Shelf)*Avg_Dmd*Std_Cost*K$3,0)+Avg_Dmd*365/K$3/2*Std_Cost*Inv_Cost+K$3*Setup</f>
        <v>786307.67823689326</v>
      </c>
      <c r="L56" s="12">
        <f>(Sell_Price-Std_Cost)*(1-$D56)*Lost_Sale_Fact*Avg_Dmd*365+NORMSINV($D56)*SQRT(Dmd_StdDev^2*Leadtime+LT_StdDev^2*Avg_Dmd^2)*Std_Cost*Inv_Cost+IF(365/L$3+Safety_Stock/Avg_Dmd&gt;Plan_Shelf,(365/L$3+Safety_Stock/Avg_Dmd-Plan_Shelf)*Avg_Dmd*Std_Cost*L$3,0)+Avg_Dmd*365/L$3/2*Std_Cost*Inv_Cost+L$3*Setup</f>
        <v>721703.84107088565</v>
      </c>
      <c r="M56" s="12">
        <f>(Sell_Price-Std_Cost)*(1-$D56)*Lost_Sale_Fact*Avg_Dmd*365+NORMSINV($D56)*SQRT(Dmd_StdDev^2*Leadtime+LT_StdDev^2*Avg_Dmd^2)*Std_Cost*Inv_Cost+IF(365/M$3+Safety_Stock/Avg_Dmd&gt;Plan_Shelf,(365/M$3+Safety_Stock/Avg_Dmd-Plan_Shelf)*Avg_Dmd*Std_Cost*M$3,0)+Avg_Dmd*365/M$3/2*Std_Cost*Inv_Cost+M$3*Setup</f>
        <v>657911.11501598929</v>
      </c>
      <c r="N56" s="12">
        <f>(Sell_Price-Std_Cost)*(1-$D56)*Lost_Sale_Fact*Avg_Dmd*365+NORMSINV($D56)*SQRT(Dmd_StdDev^2*Leadtime+LT_StdDev^2*Avg_Dmd^2)*Std_Cost*Inv_Cost+IF(365/N$3+Safety_Stock/Avg_Dmd&gt;Plan_Shelf,(365/N$3+Safety_Stock/Avg_Dmd-Plan_Shelf)*Avg_Dmd*Std_Cost*N$3,0)+Avg_Dmd*365/N$3/2*Std_Cost*Inv_Cost+N$3*Setup</f>
        <v>594686.16673887055</v>
      </c>
      <c r="O56" s="12">
        <f>(Sell_Price-Std_Cost)*(1-$D56)*Lost_Sale_Fact*Avg_Dmd*365+NORMSINV($D56)*SQRT(Dmd_StdDev^2*Leadtime+LT_StdDev^2*Avg_Dmd^2)*Std_Cost*Inv_Cost+IF(365/O$3+Safety_Stock/Avg_Dmd&gt;Plan_Shelf,(365/O$3+Safety_Stock/Avg_Dmd-Plan_Shelf)*Avg_Dmd*Std_Cost*O$3,0)+Avg_Dmd*365/O$3/2*Std_Cost*Inv_Cost+O$3*Setup</f>
        <v>531874.14775468106</v>
      </c>
      <c r="P56" s="12">
        <f>(Sell_Price-Std_Cost)*(1-$D56)*Lost_Sale_Fact*Avg_Dmd*365+NORMSINV($D56)*SQRT(Dmd_StdDev^2*Leadtime+LT_StdDev^2*Avg_Dmd^2)*Std_Cost*Inv_Cost+IF(365/P$3+Safety_Stock/Avg_Dmd&gt;Plan_Shelf,(365/P$3+Safety_Stock/Avg_Dmd-Plan_Shelf)*Avg_Dmd*Std_Cost*P$3,0)+Avg_Dmd*365/P$3/2*Std_Cost*Inv_Cost+P$3*Setup</f>
        <v>469371.82574018888</v>
      </c>
      <c r="Q56" s="12">
        <f>(Sell_Price-Std_Cost)*(1-$D56)*Lost_Sale_Fact*Avg_Dmd*365+NORMSINV($D56)*SQRT(Dmd_StdDev^2*Leadtime+LT_StdDev^2*Avg_Dmd^2)*Std_Cost*Inv_Cost+IF(365/Q$3+Safety_Stock/Avg_Dmd&gt;Plan_Shelf,(365/Q$3+Safety_Stock/Avg_Dmd-Plan_Shelf)*Avg_Dmd*Std_Cost*Q$3,0)+Avg_Dmd*365/Q$3/2*Std_Cost*Inv_Cost+Q$3*Setup</f>
        <v>407107.7321639249</v>
      </c>
      <c r="R56" s="12">
        <f>(Sell_Price-Std_Cost)*(1-$D56)*Lost_Sale_Fact*Avg_Dmd*365+NORMSINV($D56)*SQRT(Dmd_StdDev^2*Leadtime+LT_StdDev^2*Avg_Dmd^2)*Std_Cost*Inv_Cost+IF(365/R$3+Safety_Stock/Avg_Dmd&gt;Plan_Shelf,(365/R$3+Safety_Stock/Avg_Dmd-Plan_Shelf)*Avg_Dmd*Std_Cost*R$3,0)+Avg_Dmd*365/R$3/2*Std_Cost*Inv_Cost+R$3*Setup</f>
        <v>345030.81807484047</v>
      </c>
      <c r="S56" s="12">
        <f>(Sell_Price-Std_Cost)*(1-$D56)*Lost_Sale_Fact*Avg_Dmd*365+NORMSINV($D56)*SQRT(Dmd_StdDev^2*Leadtime+LT_StdDev^2*Avg_Dmd^2)*Std_Cost*Inv_Cost+IF(365/S$3+Safety_Stock/Avg_Dmd&gt;Plan_Shelf,(365/S$3+Safety_Stock/Avg_Dmd-Plan_Shelf)*Avg_Dmd*Std_Cost*S$3,0)+Avg_Dmd*365/S$3/2*Std_Cost*Inv_Cost+S$3*Setup</f>
        <v>283103.64757549949</v>
      </c>
      <c r="T56" s="12">
        <f>(Sell_Price-Std_Cost)*(1-$D56)*Lost_Sale_Fact*Avg_Dmd*365+NORMSINV($D56)*SQRT(Dmd_StdDev^2*Leadtime+LT_StdDev^2*Avg_Dmd^2)*Std_Cost*Inv_Cost+IF(365/T$3+Safety_Stock/Avg_Dmd&gt;Plan_Shelf,(365/T$3+Safety_Stock/Avg_Dmd-Plan_Shelf)*Avg_Dmd*Std_Cost*T$3,0)+Avg_Dmd*365/T$3/2*Std_Cost*Inv_Cost+T$3*Setup</f>
        <v>221298.14374282514</v>
      </c>
      <c r="U56" s="12">
        <f>(Sell_Price-Std_Cost)*(1-$D56)*Lost_Sale_Fact*Avg_Dmd*365+NORMSINV($D56)*SQRT(Dmd_StdDev^2*Leadtime+LT_StdDev^2*Avg_Dmd^2)*Std_Cost*Inv_Cost+IF(365/U$3+Safety_Stock/Avg_Dmd&gt;Plan_Shelf,(365/U$3+Safety_Stock/Avg_Dmd-Plan_Shelf)*Avg_Dmd*Std_Cost*U$3,0)+Avg_Dmd*365/U$3/2*Std_Cost*Inv_Cost+U$3*Setup</f>
        <v>159592.83598858217</v>
      </c>
      <c r="V56" s="12">
        <f>(Sell_Price-Std_Cost)*(1-$D56)*Lost_Sale_Fact*Avg_Dmd*365+NORMSINV($D56)*SQRT(Dmd_StdDev^2*Leadtime+LT_StdDev^2*Avg_Dmd^2)*Std_Cost*Inv_Cost+IF(365/V$3+Safety_Stock/Avg_Dmd&gt;Plan_Shelf,(365/V$3+Safety_Stock/Avg_Dmd-Plan_Shelf)*Avg_Dmd*Std_Cost*V$3,0)+Avg_Dmd*365/V$3/2*Std_Cost*Inv_Cost+V$3*Setup</f>
        <v>97971.0249663656</v>
      </c>
      <c r="W56" s="12">
        <f>(Sell_Price-Std_Cost)*(1-$D56)*Lost_Sale_Fact*Avg_Dmd*365+NORMSINV($D56)*SQRT(Dmd_StdDev^2*Leadtime+LT_StdDev^2*Avg_Dmd^2)*Std_Cost*Inv_Cost+IF(365/W$3+Safety_Stock/Avg_Dmd&gt;Plan_Shelf,(365/W$3+Safety_Stock/Avg_Dmd-Plan_Shelf)*Avg_Dmd*Std_Cost*W$3,0)+Avg_Dmd*365/W$3/2*Std_Cost*Inv_Cost+W$3*Setup</f>
        <v>36419.526981644471</v>
      </c>
      <c r="X56" s="12">
        <f>(Sell_Price-Std_Cost)*(1-$D56)*Lost_Sale_Fact*Avg_Dmd*365+NORMSINV($D56)*SQRT(Dmd_StdDev^2*Leadtime+LT_StdDev^2*Avg_Dmd^2)*Std_Cost*Inv_Cost+IF(365/X$3+Safety_Stock/Avg_Dmd&gt;Plan_Shelf,(365/X$3+Safety_Stock/Avg_Dmd-Plan_Shelf)*Avg_Dmd*Std_Cost*X$3,0)+Avg_Dmd*365/X$3/2*Std_Cost*Inv_Cost+X$3*Setup</f>
        <v>29004.538398946173</v>
      </c>
      <c r="Y56" s="12">
        <f>(Sell_Price-Std_Cost)*(1-$D56)*Lost_Sale_Fact*Avg_Dmd*365+NORMSINV($D56)*SQRT(Dmd_StdDev^2*Leadtime+LT_StdDev^2*Avg_Dmd^2)*Std_Cost*Inv_Cost+IF(365/Y$3+Safety_Stock/Avg_Dmd&gt;Plan_Shelf,(365/Y$3+Safety_Stock/Avg_Dmd-Plan_Shelf)*Avg_Dmd*Std_Cost*Y$3,0)+Avg_Dmd*365/Y$3/2*Std_Cost*Inv_Cost+Y$3*Setup</f>
        <v>28667.871732279506</v>
      </c>
      <c r="Z56" s="12">
        <f>(Sell_Price-Std_Cost)*(1-$D56)*Lost_Sale_Fact*Avg_Dmd*365+NORMSINV($D56)*SQRT(Dmd_StdDev^2*Leadtime+LT_StdDev^2*Avg_Dmd^2)*Std_Cost*Inv_Cost+IF(365/Z$3+Safety_Stock/Avg_Dmd&gt;Plan_Shelf,(365/Z$3+Safety_Stock/Avg_Dmd-Plan_Shelf)*Avg_Dmd*Std_Cost*Z$3,0)+Avg_Dmd*365/Z$3/2*Std_Cost*Inv_Cost+Z$3*Setup</f>
        <v>28375.447489855265</v>
      </c>
      <c r="AA56" s="12">
        <f>(Sell_Price-Std_Cost)*(1-$D56)*Lost_Sale_Fact*Avg_Dmd*365+NORMSINV($D56)*SQRT(Dmd_StdDev^2*Leadtime+LT_StdDev^2*Avg_Dmd^2)*Std_Cost*Inv_Cost+IF(365/AA$3+Safety_Stock/Avg_Dmd&gt;Plan_Shelf,(365/AA$3+Safety_Stock/Avg_Dmd-Plan_Shelf)*Avg_Dmd*Std_Cost*AA$3,0)+Avg_Dmd*365/AA$3/2*Std_Cost*Inv_Cost+AA$3*Setup</f>
        <v>28121.494920685305</v>
      </c>
      <c r="AB56" s="12">
        <f>(Sell_Price-Std_Cost)*(1-$D56)*Lost_Sale_Fact*Avg_Dmd*365+NORMSINV($D56)*SQRT(Dmd_StdDev^2*Leadtime+LT_StdDev^2*Avg_Dmd^2)*Std_Cost*Inv_Cost+IF(365/AB$3+Safety_Stock/Avg_Dmd&gt;Plan_Shelf,(365/AB$3+Safety_Stock/Avg_Dmd-Plan_Shelf)*Avg_Dmd*Std_Cost*AB$3,0)+Avg_Dmd*365/AB$3/2*Std_Cost*Inv_Cost+AB$3*Setup</f>
        <v>27901.205065612841</v>
      </c>
      <c r="AC56" s="12">
        <f>(Sell_Price-Std_Cost)*(1-$D56)*Lost_Sale_Fact*Avg_Dmd*365+NORMSINV($D56)*SQRT(Dmd_StdDev^2*Leadtime+LT_StdDev^2*Avg_Dmd^2)*Std_Cost*Inv_Cost+IF(365/AC$3+Safety_Stock/Avg_Dmd&gt;Plan_Shelf,(365/AC$3+Safety_Stock/Avg_Dmd-Plan_Shelf)*Avg_Dmd*Std_Cost*AC$3,0)+Avg_Dmd*365/AC$3/2*Std_Cost*Inv_Cost+AC$3*Setup</f>
        <v>27710.538398946173</v>
      </c>
      <c r="AD56" s="12">
        <f>(Sell_Price-Std_Cost)*(1-$D56)*Lost_Sale_Fact*Avg_Dmd*365+NORMSINV($D56)*SQRT(Dmd_StdDev^2*Leadtime+LT_StdDev^2*Avg_Dmd^2)*Std_Cost*Inv_Cost+IF(365/AD$3+Safety_Stock/Avg_Dmd&gt;Plan_Shelf,(365/AD$3+Safety_Stock/Avg_Dmd-Plan_Shelf)*Avg_Dmd*Std_Cost*AD$3,0)+Avg_Dmd*365/AD$3/2*Std_Cost*Inv_Cost+AD$3*Setup</f>
        <v>27546.076860484634</v>
      </c>
      <c r="AE56" s="12">
        <f>(Sell_Price-Std_Cost)*(1-$D56)*Lost_Sale_Fact*Avg_Dmd*365+NORMSINV($D56)*SQRT(Dmd_StdDev^2*Leadtime+LT_StdDev^2*Avg_Dmd^2)*Std_Cost*Inv_Cost+IF(365/AE$3+Safety_Stock/Avg_Dmd&gt;Plan_Shelf,(365/AE$3+Safety_Stock/Avg_Dmd-Plan_Shelf)*Avg_Dmd*Std_Cost*AE$3,0)+Avg_Dmd*365/AE$3/2*Std_Cost*Inv_Cost+AE$3*Setup</f>
        <v>27404.908769316542</v>
      </c>
      <c r="AF56" s="12">
        <f>(Sell_Price-Std_Cost)*(1-$D56)*Lost_Sale_Fact*Avg_Dmd*365+NORMSINV($D56)*SQRT(Dmd_StdDev^2*Leadtime+LT_StdDev^2*Avg_Dmd^2)*Std_Cost*Inv_Cost+IF(365/AF$3+Safety_Stock/Avg_Dmd&gt;Plan_Shelf,(365/AF$3+Safety_Stock/Avg_Dmd-Plan_Shelf)*Avg_Dmd*Std_Cost*AF$3,0)+Avg_Dmd*365/AF$3/2*Std_Cost*Inv_Cost+AF$3*Setup</f>
        <v>27284.538398946173</v>
      </c>
      <c r="AG56" s="12">
        <f>(Sell_Price-Std_Cost)*(1-$D56)*Lost_Sale_Fact*Avg_Dmd*365+NORMSINV($D56)*SQRT(Dmd_StdDev^2*Leadtime+LT_StdDev^2*Avg_Dmd^2)*Std_Cost*Inv_Cost+IF(365/AG$3+Safety_Stock/Avg_Dmd&gt;Plan_Shelf,(365/AG$3+Safety_Stock/Avg_Dmd-Plan_Shelf)*Avg_Dmd*Std_Cost*AG$3,0)+Avg_Dmd*365/AG$3/2*Std_Cost*Inv_Cost+AG$3*Setup</f>
        <v>27182.814261015137</v>
      </c>
      <c r="AH56" s="12">
        <f>(Sell_Price-Std_Cost)*(1-$D56)*Lost_Sale_Fact*Avg_Dmd*365+NORMSINV($D56)*SQRT(Dmd_StdDev^2*Leadtime+LT_StdDev^2*Avg_Dmd^2)*Std_Cost*Inv_Cost+IF(365/AH$3+Safety_Stock/Avg_Dmd&gt;Plan_Shelf,(365/AH$3+Safety_Stock/Avg_Dmd-Plan_Shelf)*Avg_Dmd*Std_Cost*AH$3,0)+Avg_Dmd*365/AH$3/2*Std_Cost*Inv_Cost+AH$3*Setup</f>
        <v>27097.871732279506</v>
      </c>
      <c r="AI56" s="12">
        <f>(Sell_Price-Std_Cost)*(1-$D56)*Lost_Sale_Fact*Avg_Dmd*365+NORMSINV($D56)*SQRT(Dmd_StdDev^2*Leadtime+LT_StdDev^2*Avg_Dmd^2)*Std_Cost*Inv_Cost+IF(365/AI$3+Safety_Stock/Avg_Dmd&gt;Plan_Shelf,(365/AI$3+Safety_Stock/Avg_Dmd-Plan_Shelf)*Avg_Dmd*Std_Cost*AI$3,0)+Avg_Dmd*365/AI$3/2*Std_Cost*Inv_Cost+AI$3*Setup</f>
        <v>27028.08678604295</v>
      </c>
      <c r="AJ56" s="12">
        <f>(Sell_Price-Std_Cost)*(1-$D56)*Lost_Sale_Fact*Avg_Dmd*365+NORMSINV($D56)*SQRT(Dmd_StdDev^2*Leadtime+LT_StdDev^2*Avg_Dmd^2)*Std_Cost*Inv_Cost+IF(365/AJ$3+Safety_Stock/Avg_Dmd&gt;Plan_Shelf,(365/AJ$3+Safety_Stock/Avg_Dmd-Plan_Shelf)*Avg_Dmd*Std_Cost*AJ$3,0)+Avg_Dmd*365/AJ$3/2*Std_Cost*Inv_Cost+AJ$3*Setup</f>
        <v>26972.038398946173</v>
      </c>
      <c r="AK56" s="12">
        <f>(Sell_Price-Std_Cost)*(1-$D56)*Lost_Sale_Fact*Avg_Dmd*365+NORMSINV($D56)*SQRT(Dmd_StdDev^2*Leadtime+LT_StdDev^2*Avg_Dmd^2)*Std_Cost*Inv_Cost+IF(365/AK$3+Safety_Stock/Avg_Dmd&gt;Plan_Shelf,(365/AK$3+Safety_Stock/Avg_Dmd-Plan_Shelf)*Avg_Dmd*Std_Cost*AK$3,0)+Avg_Dmd*365/AK$3/2*Std_Cost*Inv_Cost+AK$3*Setup</f>
        <v>26928.477792885566</v>
      </c>
      <c r="AL56" s="12">
        <f>(Sell_Price-Std_Cost)*(1-$D56)*Lost_Sale_Fact*Avg_Dmd*365+NORMSINV($D56)*SQRT(Dmd_StdDev^2*Leadtime+LT_StdDev^2*Avg_Dmd^2)*Std_Cost*Inv_Cost+IF(365/AL$3+Safety_Stock/Avg_Dmd&gt;Plan_Shelf,(365/AL$3+Safety_Stock/Avg_Dmd-Plan_Shelf)*Avg_Dmd*Std_Cost*AL$3,0)+Avg_Dmd*365/AL$3/2*Std_Cost*Inv_Cost+AL$3*Setup</f>
        <v>26896.303104828527</v>
      </c>
      <c r="AM56" s="12">
        <f>(Sell_Price-Std_Cost)*(1-$D56)*Lost_Sale_Fact*Avg_Dmd*365+NORMSINV($D56)*SQRT(Dmd_StdDev^2*Leadtime+LT_StdDev^2*Avg_Dmd^2)*Std_Cost*Inv_Cost+IF(365/AM$3+Safety_Stock/Avg_Dmd&gt;Plan_Shelf,(365/AM$3+Safety_Stock/Avg_Dmd-Plan_Shelf)*Avg_Dmd*Std_Cost*AM$3,0)+Avg_Dmd*365/AM$3/2*Std_Cost*Inv_Cost+AM$3*Setup</f>
        <v>26874.538398946173</v>
      </c>
      <c r="AN56" s="12">
        <f>(Sell_Price-Std_Cost)*(1-$D56)*Lost_Sale_Fact*Avg_Dmd*365+NORMSINV($D56)*SQRT(Dmd_StdDev^2*Leadtime+LT_StdDev^2*Avg_Dmd^2)*Std_Cost*Inv_Cost+IF(365/AN$3+Safety_Stock/Avg_Dmd&gt;Plan_Shelf,(365/AN$3+Safety_Stock/Avg_Dmd-Plan_Shelf)*Avg_Dmd*Std_Cost*AN$3,0)+Avg_Dmd*365/AN$3/2*Std_Cost*Inv_Cost+AN$3*Setup</f>
        <v>26862.316176723951</v>
      </c>
      <c r="AO56" s="12">
        <f>(Sell_Price-Std_Cost)*(1-$D56)*Lost_Sale_Fact*Avg_Dmd*365+NORMSINV($D56)*SQRT(Dmd_StdDev^2*Leadtime+LT_StdDev^2*Avg_Dmd^2)*Std_Cost*Inv_Cost+IF(365/AO$3+Safety_Stock/Avg_Dmd&gt;Plan_Shelf,(365/AO$3+Safety_Stock/Avg_Dmd-Plan_Shelf)*Avg_Dmd*Std_Cost*AO$3,0)+Avg_Dmd*365/AO$3/2*Std_Cost*Inv_Cost+AO$3*Setup</f>
        <v>26858.862723270497</v>
      </c>
      <c r="AP56" s="12">
        <f>(Sell_Price-Std_Cost)*(1-$D56)*Lost_Sale_Fact*Avg_Dmd*365+NORMSINV($D56)*SQRT(Dmd_StdDev^2*Leadtime+LT_StdDev^2*Avg_Dmd^2)*Std_Cost*Inv_Cost+IF(365/AP$3+Safety_Stock/Avg_Dmd&gt;Plan_Shelf,(365/AP$3+Safety_Stock/Avg_Dmd-Plan_Shelf)*Avg_Dmd*Std_Cost*AP$3,0)+Avg_Dmd*365/AP$3/2*Std_Cost*Inv_Cost+AP$3*Setup</f>
        <v>26863.485767367227</v>
      </c>
      <c r="AQ56" s="12">
        <f>(Sell_Price-Std_Cost)*(1-$D56)*Lost_Sale_Fact*Avg_Dmd*365+NORMSINV($D56)*SQRT(Dmd_StdDev^2*Leadtime+LT_StdDev^2*Avg_Dmd^2)*Std_Cost*Inv_Cost+IF(365/AQ$3+Safety_Stock/Avg_Dmd&gt;Plan_Shelf,(365/AQ$3+Safety_Stock/Avg_Dmd-Plan_Shelf)*Avg_Dmd*Std_Cost*AQ$3,0)+Avg_Dmd*365/AQ$3/2*Std_Cost*Inv_Cost+AQ$3*Setup</f>
        <v>26875.564039971814</v>
      </c>
      <c r="AR56" s="12">
        <f>(Sell_Price-Std_Cost)*(1-$D56)*Lost_Sale_Fact*Avg_Dmd*365+NORMSINV($D56)*SQRT(Dmd_StdDev^2*Leadtime+LT_StdDev^2*Avg_Dmd^2)*Std_Cost*Inv_Cost+IF(365/AR$3+Safety_Stock/Avg_Dmd&gt;Plan_Shelf,(365/AR$3+Safety_Stock/Avg_Dmd-Plan_Shelf)*Avg_Dmd*Std_Cost*AR$3,0)+Avg_Dmd*365/AR$3/2*Std_Cost*Inv_Cost+AR$3*Setup</f>
        <v>26894.538398946173</v>
      </c>
      <c r="AS56" s="12">
        <f>(Sell_Price-Std_Cost)*(1-$D56)*Lost_Sale_Fact*Avg_Dmd*365+NORMSINV($D56)*SQRT(Dmd_StdDev^2*Leadtime+LT_StdDev^2*Avg_Dmd^2)*Std_Cost*Inv_Cost+IF(365/AS$3+Safety_Stock/Avg_Dmd&gt;Plan_Shelf,(365/AS$3+Safety_Stock/Avg_Dmd-Plan_Shelf)*Avg_Dmd*Std_Cost*AS$3,0)+Avg_Dmd*365/AS$3/2*Std_Cost*Inv_Cost+AS$3*Setup</f>
        <v>26919.904252604709</v>
      </c>
      <c r="AT56" s="12">
        <f>(Sell_Price-Std_Cost)*(1-$D56)*Lost_Sale_Fact*Avg_Dmd*365+NORMSINV($D56)*SQRT(Dmd_StdDev^2*Leadtime+LT_StdDev^2*Avg_Dmd^2)*Std_Cost*Inv_Cost+IF(365/AT$3+Safety_Stock/Avg_Dmd&gt;Plan_Shelf,(365/AT$3+Safety_Stock/Avg_Dmd-Plan_Shelf)*Avg_Dmd*Std_Cost*AT$3,0)+Avg_Dmd*365/AT$3/2*Std_Cost*Inv_Cost+AT$3*Setup</f>
        <v>26951.205065612841</v>
      </c>
      <c r="AU56" s="12">
        <f>(Sell_Price-Std_Cost)*(1-$D56)*Lost_Sale_Fact*Avg_Dmd*365+NORMSINV($D56)*SQRT(Dmd_StdDev^2*Leadtime+LT_StdDev^2*Avg_Dmd^2)*Std_Cost*Inv_Cost+IF(365/AU$3+Safety_Stock/Avg_Dmd&gt;Plan_Shelf,(365/AU$3+Safety_Stock/Avg_Dmd-Plan_Shelf)*Avg_Dmd*Std_Cost*AU$3,0)+Avg_Dmd*365/AU$3/2*Std_Cost*Inv_Cost+AU$3*Setup</f>
        <v>26988.026771039196</v>
      </c>
      <c r="AV56" s="12">
        <f>(Sell_Price-Std_Cost)*(1-$D56)*Lost_Sale_Fact*Avg_Dmd*365+NORMSINV($D56)*SQRT(Dmd_StdDev^2*Leadtime+LT_StdDev^2*Avg_Dmd^2)*Std_Cost*Inv_Cost+IF(365/AV$3+Safety_Stock/Avg_Dmd&gt;Plan_Shelf,(365/AV$3+Safety_Stock/Avg_Dmd-Plan_Shelf)*Avg_Dmd*Std_Cost*AV$3,0)+Avg_Dmd*365/AV$3/2*Std_Cost*Inv_Cost+AV$3*Setup</f>
        <v>27029.992944400718</v>
      </c>
      <c r="AW56" s="12">
        <f>(Sell_Price-Std_Cost)*(1-$D56)*Lost_Sale_Fact*Avg_Dmd*365+NORMSINV($D56)*SQRT(Dmd_StdDev^2*Leadtime+LT_StdDev^2*Avg_Dmd^2)*Std_Cost*Inv_Cost+IF(365/AW$3+Safety_Stock/Avg_Dmd&gt;Plan_Shelf,(365/AW$3+Safety_Stock/Avg_Dmd-Plan_Shelf)*Avg_Dmd*Std_Cost*AW$3,0)+Avg_Dmd*365/AW$3/2*Std_Cost*Inv_Cost+AW$3*Setup</f>
        <v>27076.760621168396</v>
      </c>
      <c r="AX56" s="12">
        <f>(Sell_Price-Std_Cost)*(1-$D56)*Lost_Sale_Fact*Avg_Dmd*365+NORMSINV($D56)*SQRT(Dmd_StdDev^2*Leadtime+LT_StdDev^2*Avg_Dmd^2)*Std_Cost*Inv_Cost+IF(365/AX$3+Safety_Stock/Avg_Dmd&gt;Plan_Shelf,(365/AX$3+Safety_Stock/Avg_Dmd-Plan_Shelf)*Avg_Dmd*Std_Cost*AX$3,0)+Avg_Dmd*365/AX$3/2*Std_Cost*Inv_Cost+AX$3*Setup</f>
        <v>27128.016659815738</v>
      </c>
      <c r="AY56" s="12">
        <f>(Sell_Price-Std_Cost)*(1-$D56)*Lost_Sale_Fact*Avg_Dmd*365+NORMSINV($D56)*SQRT(Dmd_StdDev^2*Leadtime+LT_StdDev^2*Avg_Dmd^2)*Std_Cost*Inv_Cost+IF(365/AY$3+Safety_Stock/Avg_Dmd&gt;Plan_Shelf,(365/AY$3+Safety_Stock/Avg_Dmd-Plan_Shelf)*Avg_Dmd*Std_Cost*AY$3,0)+Avg_Dmd*365/AY$3/2*Std_Cost*Inv_Cost+AY$3*Setup</f>
        <v>27183.474569158941</v>
      </c>
      <c r="AZ56" s="12">
        <f>(Sell_Price-Std_Cost)*(1-$D56)*Lost_Sale_Fact*Avg_Dmd*365+NORMSINV($D56)*SQRT(Dmd_StdDev^2*Leadtime+LT_StdDev^2*Avg_Dmd^2)*Std_Cost*Inv_Cost+IF(365/AZ$3+Safety_Stock/Avg_Dmd&gt;Plan_Shelf,(365/AZ$3+Safety_Stock/Avg_Dmd-Plan_Shelf)*Avg_Dmd*Std_Cost*AZ$3,0)+Avg_Dmd*365/AZ$3/2*Std_Cost*Inv_Cost+AZ$3*Setup</f>
        <v>27242.871732279506</v>
      </c>
      <c r="BA56" s="12">
        <f>(Sell_Price-Std_Cost)*(1-$D56)*Lost_Sale_Fact*Avg_Dmd*365+NORMSINV($D56)*SQRT(Dmd_StdDev^2*Leadtime+LT_StdDev^2*Avg_Dmd^2)*Std_Cost*Inv_Cost+IF(365/BA$3+Safety_Stock/Avg_Dmd&gt;Plan_Shelf,(365/BA$3+Safety_Stock/Avg_Dmd-Plan_Shelf)*Avg_Dmd*Std_Cost*BA$3,0)+Avg_Dmd*365/BA$3/2*Std_Cost*Inv_Cost+BA$3*Setup</f>
        <v>27305.966970374746</v>
      </c>
      <c r="BB56" s="12">
        <f>(Sell_Price-Std_Cost)*(1-$D56)*Lost_Sale_Fact*Avg_Dmd*365+NORMSINV($D56)*SQRT(Dmd_StdDev^2*Leadtime+LT_StdDev^2*Avg_Dmd^2)*Std_Cost*Inv_Cost+IF(365/BB$3+Safety_Stock/Avg_Dmd&gt;Plan_Shelf,(365/BB$3+Safety_Stock/Avg_Dmd-Plan_Shelf)*Avg_Dmd*Std_Cost*BB$3,0)+Avg_Dmd*365/BB$3/2*Std_Cost*Inv_Cost+BB$3*Setup</f>
        <v>27372.538398946173</v>
      </c>
      <c r="BC56" s="12">
        <f>(Sell_Price-Std_Cost)*(1-$D56)*Lost_Sale_Fact*Avg_Dmd*365+NORMSINV($D56)*SQRT(Dmd_StdDev^2*Leadtime+LT_StdDev^2*Avg_Dmd^2)*Std_Cost*Inv_Cost+IF(365/BC$3+Safety_Stock/Avg_Dmd&gt;Plan_Shelf,(365/BC$3+Safety_Stock/Avg_Dmd-Plan_Shelf)*Avg_Dmd*Std_Cost*BC$3,0)+Avg_Dmd*365/BC$3/2*Std_Cost*Inv_Cost+BC$3*Setup</f>
        <v>27442.381536201076</v>
      </c>
      <c r="BD56" s="12">
        <f>(Sell_Price-Std_Cost)*(1-$D56)*Lost_Sale_Fact*Avg_Dmd*365+NORMSINV($D56)*SQRT(Dmd_StdDev^2*Leadtime+LT_StdDev^2*Avg_Dmd^2)*Std_Cost*Inv_Cost+IF(365/BD$3+Safety_Stock/Avg_Dmd&gt;Plan_Shelf,(365/BD$3+Safety_Stock/Avg_Dmd-Plan_Shelf)*Avg_Dmd*Std_Cost*BD$3,0)+Avg_Dmd*365/BD$3/2*Std_Cost*Inv_Cost+BD$3*Setup</f>
        <v>27515.307629715404</v>
      </c>
      <c r="BE56" s="12">
        <f>(Sell_Price-Std_Cost)*(1-$D56)*Lost_Sale_Fact*Avg_Dmd*365+NORMSINV($D56)*SQRT(Dmd_StdDev^2*Leadtime+LT_StdDev^2*Avg_Dmd^2)*Std_Cost*Inv_Cost+IF(365/BE$3+Safety_Stock/Avg_Dmd&gt;Plan_Shelf,(365/BE$3+Safety_Stock/Avg_Dmd-Plan_Shelf)*Avg_Dmd*Std_Cost*BE$3,0)+Avg_Dmd*365/BE$3/2*Std_Cost*Inv_Cost+BE$3*Setup</f>
        <v>27591.142172531079</v>
      </c>
      <c r="BF56" s="12">
        <f>(Sell_Price-Std_Cost)*(1-$D56)*Lost_Sale_Fact*Avg_Dmd*365+NORMSINV($D56)*SQRT(Dmd_StdDev^2*Leadtime+LT_StdDev^2*Avg_Dmd^2)*Std_Cost*Inv_Cost+IF(365/BF$3+Safety_Stock/Avg_Dmd&gt;Plan_Shelf,(365/BF$3+Safety_Stock/Avg_Dmd-Plan_Shelf)*Avg_Dmd*Std_Cost*BF$3,0)+Avg_Dmd*365/BF$3/2*Std_Cost*Inv_Cost+BF$3*Setup</f>
        <v>27669.72358413136</v>
      </c>
      <c r="BG56" s="12">
        <f>(Sell_Price-Std_Cost)*(1-$D56)*Lost_Sale_Fact*Avg_Dmd*365+NORMSINV($D56)*SQRT(Dmd_StdDev^2*Leadtime+LT_StdDev^2*Avg_Dmd^2)*Std_Cost*Inv_Cost+IF(365/BG$3+Safety_Stock/Avg_Dmd&gt;Plan_Shelf,(365/BG$3+Safety_Stock/Avg_Dmd-Plan_Shelf)*Avg_Dmd*Std_Cost*BG$3,0)+Avg_Dmd*365/BG$3/2*Std_Cost*Inv_Cost+BG$3*Setup</f>
        <v>27750.902035309809</v>
      </c>
      <c r="BH56" s="12">
        <f>(Sell_Price-Std_Cost)*(1-$D56)*Lost_Sale_Fact*Avg_Dmd*365+NORMSINV($D56)*SQRT(Dmd_StdDev^2*Leadtime+LT_StdDev^2*Avg_Dmd^2)*Std_Cost*Inv_Cost+IF(365/BH$3+Safety_Stock/Avg_Dmd&gt;Plan_Shelf,(365/BH$3+Safety_Stock/Avg_Dmd-Plan_Shelf)*Avg_Dmd*Std_Cost*BH$3,0)+Avg_Dmd*365/BH$3/2*Std_Cost*Inv_Cost+BH$3*Setup</f>
        <v>27834.538398946173</v>
      </c>
      <c r="BI56" s="12">
        <f>(Sell_Price-Std_Cost)*(1-$D56)*Lost_Sale_Fact*Avg_Dmd*365+NORMSINV($D56)*SQRT(Dmd_StdDev^2*Leadtime+LT_StdDev^2*Avg_Dmd^2)*Std_Cost*Inv_Cost+IF(365/BI$3+Safety_Stock/Avg_Dmd&gt;Plan_Shelf,(365/BI$3+Safety_Stock/Avg_Dmd-Plan_Shelf)*Avg_Dmd*Std_Cost*BI$3,0)+Avg_Dmd*365/BI$3/2*Std_Cost*Inv_Cost+BI$3*Setup</f>
        <v>27920.503311226876</v>
      </c>
      <c r="BJ56" s="12">
        <f>(Sell_Price-Std_Cost)*(1-$D56)*Lost_Sale_Fact*Avg_Dmd*365+NORMSINV($D56)*SQRT(Dmd_StdDev^2*Leadtime+LT_StdDev^2*Avg_Dmd^2)*Std_Cost*Inv_Cost+IF(365/BJ$3+Safety_Stock/Avg_Dmd&gt;Plan_Shelf,(365/BJ$3+Safety_Stock/Avg_Dmd-Plan_Shelf)*Avg_Dmd*Std_Cost*BJ$3,0)+Avg_Dmd*365/BJ$3/2*Std_Cost*Inv_Cost+BJ$3*Setup</f>
        <v>28008.676329980655</v>
      </c>
      <c r="BK56" s="12">
        <f>(Sell_Price-Std_Cost)*(1-$D56)*Lost_Sale_Fact*Avg_Dmd*365+NORMSINV($D56)*SQRT(Dmd_StdDev^2*Leadtime+LT_StdDev^2*Avg_Dmd^2)*Std_Cost*Inv_Cost+IF(365/BK$3+Safety_Stock/Avg_Dmd&gt;Plan_Shelf,(365/BK$3+Safety_Stock/Avg_Dmd-Plan_Shelf)*Avg_Dmd*Std_Cost*BK$3,0)+Avg_Dmd*365/BK$3/2*Std_Cost*Inv_Cost+BK$3*Setup</f>
        <v>28098.945178607191</v>
      </c>
      <c r="BL56" s="12">
        <f>(Sell_Price-Std_Cost)*(1-$D56)*Lost_Sale_Fact*Avg_Dmd*365+NORMSINV($D56)*SQRT(Dmd_StdDev^2*Leadtime+LT_StdDev^2*Avg_Dmd^2)*Std_Cost*Inv_Cost+IF(365/BL$3+Safety_Stock/Avg_Dmd&gt;Plan_Shelf,(365/BL$3+Safety_Stock/Avg_Dmd-Plan_Shelf)*Avg_Dmd*Std_Cost*BL$3,0)+Avg_Dmd*365/BL$3/2*Std_Cost*Inv_Cost+BL$3*Setup</f>
        <v>28191.205065612841</v>
      </c>
      <c r="BM56" s="12">
        <f>(Sell_Price-Std_Cost)*(1-$D56)*Lost_Sale_Fact*Avg_Dmd*365+NORMSINV($D56)*SQRT(Dmd_StdDev^2*Leadtime+LT_StdDev^2*Avg_Dmd^2)*Std_Cost*Inv_Cost+IF(365/BM$3+Safety_Stock/Avg_Dmd&gt;Plan_Shelf,(365/BM$3+Safety_Stock/Avg_Dmd-Plan_Shelf)*Avg_Dmd*Std_Cost*BM$3,0)+Avg_Dmd*365/BM$3/2*Std_Cost*Inv_Cost+BM$3*Setup</f>
        <v>28285.35807107732</v>
      </c>
      <c r="BN56" s="12">
        <f>(Sell_Price-Std_Cost)*(1-$D56)*Lost_Sale_Fact*Avg_Dmd*365+NORMSINV($D56)*SQRT(Dmd_StdDev^2*Leadtime+LT_StdDev^2*Avg_Dmd^2)*Std_Cost*Inv_Cost+IF(365/BN$3+Safety_Stock/Avg_Dmd&gt;Plan_Shelf,(365/BN$3+Safety_Stock/Avg_Dmd-Plan_Shelf)*Avg_Dmd*Std_Cost*BN$3,0)+Avg_Dmd*365/BN$3/2*Std_Cost*Inv_Cost+BN$3*Setup</f>
        <v>28381.31259249456</v>
      </c>
      <c r="BO56" s="12">
        <f>(Sell_Price-Std_Cost)*(1-$D56)*Lost_Sale_Fact*Avg_Dmd*365+NORMSINV($D56)*SQRT(Dmd_StdDev^2*Leadtime+LT_StdDev^2*Avg_Dmd^2)*Std_Cost*Inv_Cost+IF(365/BO$3+Safety_Stock/Avg_Dmd&gt;Plan_Shelf,(365/BO$3+Safety_Stock/Avg_Dmd-Plan_Shelf)*Avg_Dmd*Std_Cost*BO$3,0)+Avg_Dmd*365/BO$3/2*Std_Cost*Inv_Cost+BO$3*Setup</f>
        <v>28478.982843390619</v>
      </c>
      <c r="BP56" s="12">
        <f>(Sell_Price-Std_Cost)*(1-$D56)*Lost_Sale_Fact*Avg_Dmd*365+NORMSINV($D56)*SQRT(Dmd_StdDev^2*Leadtime+LT_StdDev^2*Avg_Dmd^2)*Std_Cost*Inv_Cost+IF(365/BP$3+Safety_Stock/Avg_Dmd&gt;Plan_Shelf,(365/BP$3+Safety_Stock/Avg_Dmd-Plan_Shelf)*Avg_Dmd*Std_Cost*BP$3,0)+Avg_Dmd*365/BP$3/2*Std_Cost*Inv_Cost+BP$3*Setup</f>
        <v>28578.288398946173</v>
      </c>
      <c r="BQ56" s="12">
        <f>(Sell_Price-Std_Cost)*(1-$D56)*Lost_Sale_Fact*Avg_Dmd*365+NORMSINV($D56)*SQRT(Dmd_StdDev^2*Leadtime+LT_StdDev^2*Avg_Dmd^2)*Std_Cost*Inv_Cost+IF(365/BQ$3+Safety_Stock/Avg_Dmd&gt;Plan_Shelf,(365/BQ$3+Safety_Stock/Avg_Dmd-Plan_Shelf)*Avg_Dmd*Std_Cost*BQ$3,0)+Avg_Dmd*365/BQ$3/2*Std_Cost*Inv_Cost+BQ$3*Setup</f>
        <v>28679.153783561556</v>
      </c>
      <c r="BR56" s="12">
        <f>(Sell_Price-Std_Cost)*(1-$D56)*Lost_Sale_Fact*Avg_Dmd*365+NORMSINV($D56)*SQRT(Dmd_StdDev^2*Leadtime+LT_StdDev^2*Avg_Dmd^2)*Std_Cost*Inv_Cost+IF(365/BR$3+Safety_Stock/Avg_Dmd&gt;Plan_Shelf,(365/BR$3+Safety_Stock/Avg_Dmd-Plan_Shelf)*Avg_Dmd*Std_Cost*BR$3,0)+Avg_Dmd*365/BR$3/2*Std_Cost*Inv_Cost+BR$3*Setup</f>
        <v>28781.508095915869</v>
      </c>
      <c r="BS56" s="12">
        <f>(Sell_Price-Std_Cost)*(1-$D56)*Lost_Sale_Fact*Avg_Dmd*365+NORMSINV($D56)*SQRT(Dmd_StdDev^2*Leadtime+LT_StdDev^2*Avg_Dmd^2)*Std_Cost*Inv_Cost+IF(365/BS$3+Safety_Stock/Avg_Dmd&gt;Plan_Shelf,(365/BS$3+Safety_Stock/Avg_Dmd-Plan_Shelf)*Avg_Dmd*Std_Cost*BS$3,0)+Avg_Dmd*365/BS$3/2*Std_Cost*Inv_Cost+BS$3*Setup</f>
        <v>28885.284667602889</v>
      </c>
      <c r="BT56" s="12">
        <f>(Sell_Price-Std_Cost)*(1-$D56)*Lost_Sale_Fact*Avg_Dmd*365+NORMSINV($D56)*SQRT(Dmd_StdDev^2*Leadtime+LT_StdDev^2*Avg_Dmd^2)*Std_Cost*Inv_Cost+IF(365/BT$3+Safety_Stock/Avg_Dmd&gt;Plan_Shelf,(365/BT$3+Safety_Stock/Avg_Dmd-Plan_Shelf)*Avg_Dmd*Std_Cost*BT$3,0)+Avg_Dmd*365/BT$3/2*Std_Cost*Inv_Cost+BT$3*Setup</f>
        <v>28990.420751887348</v>
      </c>
      <c r="BU56" s="12">
        <f>(Sell_Price-Std_Cost)*(1-$D56)*Lost_Sale_Fact*Avg_Dmd*365+NORMSINV($D56)*SQRT(Dmd_StdDev^2*Leadtime+LT_StdDev^2*Avg_Dmd^2)*Std_Cost*Inv_Cost+IF(365/BU$3+Safety_Stock/Avg_Dmd&gt;Plan_Shelf,(365/BU$3+Safety_Stock/Avg_Dmd-Plan_Shelf)*Avg_Dmd*Std_Cost*BU$3,0)+Avg_Dmd*365/BU$3/2*Std_Cost*Inv_Cost+BU$3*Setup</f>
        <v>29096.857239525882</v>
      </c>
      <c r="BV56" s="12">
        <f>(Sell_Price-Std_Cost)*(1-$D56)*Lost_Sale_Fact*Avg_Dmd*365+NORMSINV($D56)*SQRT(Dmd_StdDev^2*Leadtime+LT_StdDev^2*Avg_Dmd^2)*Std_Cost*Inv_Cost+IF(365/BV$3+Safety_Stock/Avg_Dmd&gt;Plan_Shelf,(365/BV$3+Safety_Stock/Avg_Dmd-Plan_Shelf)*Avg_Dmd*Std_Cost*BV$3,0)+Avg_Dmd*365/BV$3/2*Std_Cost*Inv_Cost+BV$3*Setup</f>
        <v>29204.538398946173</v>
      </c>
      <c r="BW56" s="12">
        <f>(Sell_Price-Std_Cost)*(1-$D56)*Lost_Sale_Fact*Avg_Dmd*365+NORMSINV($D56)*SQRT(Dmd_StdDev^2*Leadtime+LT_StdDev^2*Avg_Dmd^2)*Std_Cost*Inv_Cost+IF(365/BW$3+Safety_Stock/Avg_Dmd&gt;Plan_Shelf,(365/BW$3+Safety_Stock/Avg_Dmd-Plan_Shelf)*Avg_Dmd*Std_Cost*BW$3,0)+Avg_Dmd*365/BW$3/2*Std_Cost*Inv_Cost+BW$3*Setup</f>
        <v>29313.411638382793</v>
      </c>
      <c r="BX56" s="12">
        <f>(Sell_Price-Std_Cost)*(1-$D56)*Lost_Sale_Fact*Avg_Dmd*365+NORMSINV($D56)*SQRT(Dmd_StdDev^2*Leadtime+LT_StdDev^2*Avg_Dmd^2)*Std_Cost*Inv_Cost+IF(365/BX$3+Safety_Stock/Avg_Dmd&gt;Plan_Shelf,(365/BX$3+Safety_Stock/Avg_Dmd-Plan_Shelf)*Avg_Dmd*Std_Cost*BX$3,0)+Avg_Dmd*365/BX$3/2*Std_Cost*Inv_Cost+BX$3*Setup</f>
        <v>29423.42728783506</v>
      </c>
      <c r="BY56" s="12">
        <f>(Sell_Price-Std_Cost)*(1-$D56)*Lost_Sale_Fact*Avg_Dmd*365+NORMSINV($D56)*SQRT(Dmd_StdDev^2*Leadtime+LT_StdDev^2*Avg_Dmd^2)*Std_Cost*Inv_Cost+IF(365/BY$3+Safety_Stock/Avg_Dmd&gt;Plan_Shelf,(365/BY$3+Safety_Stock/Avg_Dmd-Plan_Shelf)*Avg_Dmd*Std_Cost*BY$3,0)+Avg_Dmd*365/BY$3/2*Std_Cost*Inv_Cost+BY$3*Setup</f>
        <v>29534.538398946173</v>
      </c>
      <c r="BZ56" s="12">
        <f>(Sell_Price-Std_Cost)*(1-$D56)*Lost_Sale_Fact*Avg_Dmd*365+NORMSINV($D56)*SQRT(Dmd_StdDev^2*Leadtime+LT_StdDev^2*Avg_Dmd^2)*Std_Cost*Inv_Cost+IF(365/BZ$3+Safety_Stock/Avg_Dmd&gt;Plan_Shelf,(365/BZ$3+Safety_Stock/Avg_Dmd-Plan_Shelf)*Avg_Dmd*Std_Cost*BZ$3,0)+Avg_Dmd*365/BZ$3/2*Std_Cost*Inv_Cost+BZ$3*Setup</f>
        <v>29646.700561108337</v>
      </c>
      <c r="CA56" s="12">
        <f>(Sell_Price-Std_Cost)*(1-$D56)*Lost_Sale_Fact*Avg_Dmd*365+NORMSINV($D56)*SQRT(Dmd_StdDev^2*Leadtime+LT_StdDev^2*Avg_Dmd^2)*Std_Cost*Inv_Cost+IF(365/CA$3+Safety_Stock/Avg_Dmd&gt;Plan_Shelf,(365/CA$3+Safety_Stock/Avg_Dmd-Plan_Shelf)*Avg_Dmd*Std_Cost*CA$3,0)+Avg_Dmd*365/CA$3/2*Std_Cost*Inv_Cost+CA$3*Setup</f>
        <v>29759.871732279506</v>
      </c>
      <c r="CB56" s="12">
        <f>(Sell_Price-Std_Cost)*(1-$D56)*Lost_Sale_Fact*Avg_Dmd*365+NORMSINV($D56)*SQRT(Dmd_StdDev^2*Leadtime+LT_StdDev^2*Avg_Dmd^2)*Std_Cost*Inv_Cost+IF(365/CB$3+Safety_Stock/Avg_Dmd&gt;Plan_Shelf,(365/CB$3+Safety_Stock/Avg_Dmd-Plan_Shelf)*Avg_Dmd*Std_Cost*CB$3,0)+Avg_Dmd*365/CB$3/2*Std_Cost*Inv_Cost+CB$3*Setup</f>
        <v>29874.0120831567</v>
      </c>
      <c r="CC56" s="12">
        <f>(Sell_Price-Std_Cost)*(1-$D56)*Lost_Sale_Fact*Avg_Dmd*365+NORMSINV($D56)*SQRT(Dmd_StdDev^2*Leadtime+LT_StdDev^2*Avg_Dmd^2)*Std_Cost*Inv_Cost+IF(365/CC$3+Safety_Stock/Avg_Dmd&gt;Plan_Shelf,(365/CC$3+Safety_Stock/Avg_Dmd-Plan_Shelf)*Avg_Dmd*Std_Cost*CC$3,0)+Avg_Dmd*365/CC$3/2*Std_Cost*Inv_Cost+CC$3*Setup</f>
        <v>29989.083853491629</v>
      </c>
      <c r="CD56" s="12">
        <f>(Sell_Price-Std_Cost)*(1-$D56)*Lost_Sale_Fact*Avg_Dmd*365+NORMSINV($D56)*SQRT(Dmd_StdDev^2*Leadtime+LT_StdDev^2*Avg_Dmd^2)*Std_Cost*Inv_Cost+IF(365/CD$3+Safety_Stock/Avg_Dmd&gt;Plan_Shelf,(365/CD$3+Safety_Stock/Avg_Dmd-Plan_Shelf)*Avg_Dmd*Std_Cost*CD$3,0)+Avg_Dmd*365/CD$3/2*Std_Cost*Inv_Cost+CD$3*Setup</f>
        <v>30105.051219458994</v>
      </c>
      <c r="CE56" s="12">
        <f>(Sell_Price-Std_Cost)*(1-$D56)*Lost_Sale_Fact*Avg_Dmd*365+NORMSINV($D56)*SQRT(Dmd_StdDev^2*Leadtime+LT_StdDev^2*Avg_Dmd^2)*Std_Cost*Inv_Cost+IF(365/CE$3+Safety_Stock/Avg_Dmd&gt;Plan_Shelf,(365/CE$3+Safety_Stock/Avg_Dmd-Plan_Shelf)*Avg_Dmd*Std_Cost*CE$3,0)+Avg_Dmd*365/CE$3/2*Std_Cost*Inv_Cost+CE$3*Setup</f>
        <v>30221.880171098073</v>
      </c>
      <c r="CF56" s="12">
        <f>(Sell_Price-Std_Cost)*(1-$D56)*Lost_Sale_Fact*Avg_Dmd*365+NORMSINV($D56)*SQRT(Dmd_StdDev^2*Leadtime+LT_StdDev^2*Avg_Dmd^2)*Std_Cost*Inv_Cost+IF(365/CF$3+Safety_Stock/Avg_Dmd&gt;Plan_Shelf,(365/CF$3+Safety_Stock/Avg_Dmd-Plan_Shelf)*Avg_Dmd*Std_Cost*CF$3,0)+Avg_Dmd*365/CF$3/2*Std_Cost*Inv_Cost+CF$3*Setup</f>
        <v>30339.538398946173</v>
      </c>
      <c r="CG56" s="12">
        <f>(Sell_Price-Std_Cost)*(1-$D56)*Lost_Sale_Fact*Avg_Dmd*365+NORMSINV($D56)*SQRT(Dmd_StdDev^2*Leadtime+LT_StdDev^2*Avg_Dmd^2)*Std_Cost*Inv_Cost+IF(365/CG$3+Safety_Stock/Avg_Dmd&gt;Plan_Shelf,(365/CG$3+Safety_Stock/Avg_Dmd-Plan_Shelf)*Avg_Dmd*Std_Cost*CG$3,0)+Avg_Dmd*365/CG$3/2*Std_Cost*Inv_Cost+CG$3*Setup</f>
        <v>30457.995189069628</v>
      </c>
      <c r="CH56" s="12">
        <f>(Sell_Price-Std_Cost)*(1-$D56)*Lost_Sale_Fact*Avg_Dmd*365+NORMSINV($D56)*SQRT(Dmd_StdDev^2*Leadtime+LT_StdDev^2*Avg_Dmd^2)*Std_Cost*Inv_Cost+IF(365/CH$3+Safety_Stock/Avg_Dmd&gt;Plan_Shelf,(365/CH$3+Safety_Stock/Avg_Dmd-Plan_Shelf)*Avg_Dmd*Std_Cost*CH$3,0)+Avg_Dmd*365/CH$3/2*Std_Cost*Inv_Cost+CH$3*Setup</f>
        <v>30577.221325775441</v>
      </c>
      <c r="CI56" s="12">
        <f>(Sell_Price-Std_Cost)*(1-$D56)*Lost_Sale_Fact*Avg_Dmd*365+NORMSINV($D56)*SQRT(Dmd_StdDev^2*Leadtime+LT_StdDev^2*Avg_Dmd^2)*Std_Cost*Inv_Cost+IF(365/CI$3+Safety_Stock/Avg_Dmd&gt;Plan_Shelf,(365/CI$3+Safety_Stock/Avg_Dmd-Plan_Shelf)*Avg_Dmd*Std_Cost*CI$3,0)+Avg_Dmd*365/CI$3/2*Std_Cost*Inv_Cost+CI$3*Setup</f>
        <v>30697.189001355811</v>
      </c>
      <c r="CJ56" s="12">
        <f>(Sell_Price-Std_Cost)*(1-$D56)*Lost_Sale_Fact*Avg_Dmd*365+NORMSINV($D56)*SQRT(Dmd_StdDev^2*Leadtime+LT_StdDev^2*Avg_Dmd^2)*Std_Cost*Inv_Cost+IF(365/CJ$3+Safety_Stock/Avg_Dmd&gt;Plan_Shelf,(365/CJ$3+Safety_Stock/Avg_Dmd-Plan_Shelf)*Avg_Dmd*Std_Cost*CJ$3,0)+Avg_Dmd*365/CJ$3/2*Std_Cost*Inv_Cost+CJ$3*Setup</f>
        <v>30817.871732279506</v>
      </c>
      <c r="CK56" s="12">
        <f>(Sell_Price-Std_Cost)*(1-$D56)*Lost_Sale_Fact*Avg_Dmd*365+NORMSINV($D56)*SQRT(Dmd_StdDev^2*Leadtime+LT_StdDev^2*Avg_Dmd^2)*Std_Cost*Inv_Cost+IF(365/CK$3+Safety_Stock/Avg_Dmd&gt;Plan_Shelf,(365/CK$3+Safety_Stock/Avg_Dmd-Plan_Shelf)*Avg_Dmd*Std_Cost*CK$3,0)+Avg_Dmd*365/CK$3/2*Std_Cost*Inv_Cost+CK$3*Setup</f>
        <v>30939.244281299114</v>
      </c>
      <c r="CL56" s="12">
        <f>(Sell_Price-Std_Cost)*(1-$D56)*Lost_Sale_Fact*Avg_Dmd*365+NORMSINV($D56)*SQRT(Dmd_StdDev^2*Leadtime+LT_StdDev^2*Avg_Dmd^2)*Std_Cost*Inv_Cost+IF(365/CL$3+Safety_Stock/Avg_Dmd&gt;Plan_Shelf,(365/CL$3+Safety_Stock/Avg_Dmd-Plan_Shelf)*Avg_Dmd*Std_Cost*CL$3,0)+Avg_Dmd*365/CL$3/2*Std_Cost*Inv_Cost+CL$3*Setup</f>
        <v>31061.282584992685</v>
      </c>
      <c r="CM56" s="12">
        <f>(Sell_Price-Std_Cost)*(1-$D56)*Lost_Sale_Fact*Avg_Dmd*365+NORMSINV($D56)*SQRT(Dmd_StdDev^2*Leadtime+LT_StdDev^2*Avg_Dmd^2)*Std_Cost*Inv_Cost+IF(365/CM$3+Safety_Stock/Avg_Dmd&gt;Plan_Shelf,(365/CM$3+Safety_Stock/Avg_Dmd-Plan_Shelf)*Avg_Dmd*Std_Cost*CM$3,0)+Avg_Dmd*365/CM$3/2*Std_Cost*Inv_Cost+CM$3*Setup</f>
        <v>31183.963686302493</v>
      </c>
      <c r="CN56" s="12">
        <f>(Sell_Price-Std_Cost)*(1-$D56)*Lost_Sale_Fact*Avg_Dmd*365+NORMSINV($D56)*SQRT(Dmd_StdDev^2*Leadtime+LT_StdDev^2*Avg_Dmd^2)*Std_Cost*Inv_Cost+IF(365/CN$3+Safety_Stock/Avg_Dmd&gt;Plan_Shelf,(365/CN$3+Safety_Stock/Avg_Dmd-Plan_Shelf)*Avg_Dmd*Std_Cost*CN$3,0)+Avg_Dmd*365/CN$3/2*Std_Cost*Inv_Cost+CN$3*Setup</f>
        <v>31307.265671673445</v>
      </c>
      <c r="CO56" s="12">
        <f>(Sell_Price-Std_Cost)*(1-$D56)*Lost_Sale_Fact*Avg_Dmd*365+NORMSINV($D56)*SQRT(Dmd_StdDev^2*Leadtime+LT_StdDev^2*Avg_Dmd^2)*Std_Cost*Inv_Cost+IF(365/CO$3+Safety_Stock/Avg_Dmd&gt;Plan_Shelf,(365/CO$3+Safety_Stock/Avg_Dmd-Plan_Shelf)*Avg_Dmd*Std_Cost*CO$3,0)+Avg_Dmd*365/CO$3/2*Std_Cost*Inv_Cost+CO$3*Setup</f>
        <v>31431.167612429319</v>
      </c>
      <c r="CP56" s="12">
        <f>(Sell_Price-Std_Cost)*(1-$D56)*Lost_Sale_Fact*Avg_Dmd*365+NORMSINV($D56)*SQRT(Dmd_StdDev^2*Leadtime+LT_StdDev^2*Avg_Dmd^2)*Std_Cost*Inv_Cost+IF(365/CP$3+Safety_Stock/Avg_Dmd&gt;Plan_Shelf,(365/CP$3+Safety_Stock/Avg_Dmd-Plan_Shelf)*Avg_Dmd*Std_Cost*CP$3,0)+Avg_Dmd*365/CP$3/2*Std_Cost*Inv_Cost+CP$3*Setup</f>
        <v>31555.649510057283</v>
      </c>
      <c r="CQ56" s="12">
        <f>(Sell_Price-Std_Cost)*(1-$D56)*Lost_Sale_Fact*Avg_Dmd*365+NORMSINV($D56)*SQRT(Dmd_StdDev^2*Leadtime+LT_StdDev^2*Avg_Dmd^2)*Std_Cost*Inv_Cost+IF(365/CQ$3+Safety_Stock/Avg_Dmd&gt;Plan_Shelf,(365/CQ$3+Safety_Stock/Avg_Dmd-Plan_Shelf)*Avg_Dmd*Std_Cost*CQ$3,0)+Avg_Dmd*365/CQ$3/2*Std_Cost*Inv_Cost+CQ$3*Setup</f>
        <v>31680.692245100021</v>
      </c>
      <c r="CR56" s="12">
        <f>(Sell_Price-Std_Cost)*(1-$D56)*Lost_Sale_Fact*Avg_Dmd*365+NORMSINV($D56)*SQRT(Dmd_StdDev^2*Leadtime+LT_StdDev^2*Avg_Dmd^2)*Std_Cost*Inv_Cost+IF(365/CR$3+Safety_Stock/Avg_Dmd&gt;Plan_Shelf,(365/CR$3+Safety_Stock/Avg_Dmd-Plan_Shelf)*Avg_Dmd*Std_Cost*CR$3,0)+Avg_Dmd*365/CR$3/2*Std_Cost*Inv_Cost+CR$3*Setup</f>
        <v>31806.277529380957</v>
      </c>
      <c r="CS56" s="12">
        <f>(Sell_Price-Std_Cost)*(1-$D56)*Lost_Sale_Fact*Avg_Dmd*365+NORMSINV($D56)*SQRT(Dmd_StdDev^2*Leadtime+LT_StdDev^2*Avg_Dmd^2)*Std_Cost*Inv_Cost+IF(365/CS$3+Safety_Stock/Avg_Dmd&gt;Plan_Shelf,(365/CS$3+Safety_Stock/Avg_Dmd-Plan_Shelf)*Avg_Dmd*Std_Cost*CS$3,0)+Avg_Dmd*365/CS$3/2*Std_Cost*Inv_Cost+CS$3*Setup</f>
        <v>31932.387861311763</v>
      </c>
      <c r="CT56" s="12">
        <f>(Sell_Price-Std_Cost)*(1-$D56)*Lost_Sale_Fact*Avg_Dmd*365+NORMSINV($D56)*SQRT(Dmd_StdDev^2*Leadtime+LT_StdDev^2*Avg_Dmd^2)*Std_Cost*Inv_Cost+IF(365/CT$3+Safety_Stock/Avg_Dmd&gt;Plan_Shelf,(365/CT$3+Safety_Stock/Avg_Dmd-Plan_Shelf)*Avg_Dmd*Std_Cost*CT$3,0)+Avg_Dmd*365/CT$3/2*Std_Cost*Inv_Cost+CT$3*Setup</f>
        <v>32059.006484052556</v>
      </c>
      <c r="CU56" s="12">
        <f>(Sell_Price-Std_Cost)*(1-$D56)*Lost_Sale_Fact*Avg_Dmd*365+NORMSINV($D56)*SQRT(Dmd_StdDev^2*Leadtime+LT_StdDev^2*Avg_Dmd^2)*Std_Cost*Inv_Cost+IF(365/CU$3+Safety_Stock/Avg_Dmd&gt;Plan_Shelf,(365/CU$3+Safety_Stock/Avg_Dmd-Plan_Shelf)*Avg_Dmd*Std_Cost*CU$3,0)+Avg_Dmd*365/CU$3/2*Std_Cost*Inv_Cost+CU$3*Setup</f>
        <v>32186.117346314593</v>
      </c>
      <c r="CV56" s="12">
        <f>(Sell_Price-Std_Cost)*(1-$D56)*Lost_Sale_Fact*Avg_Dmd*365+NORMSINV($D56)*SQRT(Dmd_StdDev^2*Leadtime+LT_StdDev^2*Avg_Dmd^2)*Std_Cost*Inv_Cost+IF(365/CV$3+Safety_Stock/Avg_Dmd&gt;Plan_Shelf,(365/CV$3+Safety_Stock/Avg_Dmd-Plan_Shelf)*Avg_Dmd*Std_Cost*CV$3,0)+Avg_Dmd*365/CV$3/2*Std_Cost*Inv_Cost+CV$3*Setup</f>
        <v>32313.705065612841</v>
      </c>
      <c r="CW56" s="12">
        <f>(Sell_Price-Std_Cost)*(1-$D56)*Lost_Sale_Fact*Avg_Dmd*365+NORMSINV($D56)*SQRT(Dmd_StdDev^2*Leadtime+LT_StdDev^2*Avg_Dmd^2)*Std_Cost*Inv_Cost+IF(365/CW$3+Safety_Stock/Avg_Dmd&gt;Plan_Shelf,(365/CW$3+Safety_Stock/Avg_Dmd-Plan_Shelf)*Avg_Dmd*Std_Cost*CW$3,0)+Avg_Dmd*365/CW$3/2*Std_Cost*Inv_Cost+CW$3*Setup</f>
        <v>32441.754893791534</v>
      </c>
      <c r="CX56" s="12">
        <f>(Sell_Price-Std_Cost)*(1-$D56)*Lost_Sale_Fact*Avg_Dmd*365+NORMSINV($D56)*SQRT(Dmd_StdDev^2*Leadtime+LT_StdDev^2*Avg_Dmd^2)*Std_Cost*Inv_Cost+IF(365/CX$3+Safety_Stock/Avg_Dmd&gt;Plan_Shelf,(365/CX$3+Safety_Stock/Avg_Dmd-Plan_Shelf)*Avg_Dmd*Std_Cost*CX$3,0)+Avg_Dmd*365/CX$3/2*Std_Cost*Inv_Cost+CX$3*Setup</f>
        <v>32570.25268466046</v>
      </c>
      <c r="CY56" s="12">
        <f>(Sell_Price-Std_Cost)*(1-$D56)*Lost_Sale_Fact*Avg_Dmd*365+NORMSINV($D56)*SQRT(Dmd_StdDev^2*Leadtime+LT_StdDev^2*Avg_Dmd^2)*Std_Cost*Inv_Cost+IF(365/CY$3+Safety_Stock/Avg_Dmd&gt;Plan_Shelf,(365/CY$3+Safety_Stock/Avg_Dmd-Plan_Shelf)*Avg_Dmd*Std_Cost*CY$3,0)+Avg_Dmd*365/CY$3/2*Std_Cost*Inv_Cost+CY$3*Setup</f>
        <v>32699.184863592636</v>
      </c>
      <c r="CZ56" s="12">
        <f>(Sell_Price-Std_Cost)*(1-$D56)*Lost_Sale_Fact*Avg_Dmd*365+NORMSINV($D56)*SQRT(Dmd_StdDev^2*Leadtime+LT_StdDev^2*Avg_Dmd^2)*Std_Cost*Inv_Cost+IF(365/CZ$3+Safety_Stock/Avg_Dmd&gt;Plan_Shelf,(365/CZ$3+Safety_Stock/Avg_Dmd-Plan_Shelf)*Avg_Dmd*Std_Cost*CZ$3,0)+Avg_Dmd*365/CZ$3/2*Std_Cost*Inv_Cost+CZ$3*Setup</f>
        <v>32828.53839894617</v>
      </c>
      <c r="DA56" s="28">
        <f t="shared" si="0"/>
        <v>26858.862723270497</v>
      </c>
      <c r="DB56" s="43">
        <f t="shared" si="1"/>
        <v>0.94699999999999995</v>
      </c>
    </row>
    <row r="57" spans="1:106" ht="14.1" customHeight="1" x14ac:dyDescent="0.25">
      <c r="A57" s="53"/>
      <c r="B57" s="52"/>
      <c r="C57" s="52"/>
      <c r="D57" s="9">
        <v>0.94599999999999995</v>
      </c>
      <c r="E57" s="12">
        <f>(Sell_Price-Std_Cost)*(1-$D57)*Lost_Sale_Fact*Avg_Dmd*365+NORMSINV($D57)*SQRT(Dmd_StdDev^2*Leadtime+LT_StdDev^2*Avg_Dmd^2)*Std_Cost*Inv_Cost+IF(365/E$3+Safety_Stock/Avg_Dmd&gt;Plan_Shelf,(365/E$3+Safety_Stock/Avg_Dmd-Plan_Shelf)*Avg_Dmd*Std_Cost*E$3,0)+Avg_Dmd*365/E$3/2*Std_Cost*Inv_Cost+E$3*Setup</f>
        <v>1327254.9670779265</v>
      </c>
      <c r="F57" s="12">
        <f>(Sell_Price-Std_Cost)*(1-$D57)*Lost_Sale_Fact*Avg_Dmd*365+NORMSINV($D57)*SQRT(Dmd_StdDev^2*Leadtime+LT_StdDev^2*Avg_Dmd^2)*Std_Cost*Inv_Cost+IF(365/F$3+Safety_Stock/Avg_Dmd&gt;Plan_Shelf,(365/F$3+Safety_Stock/Avg_Dmd-Plan_Shelf)*Avg_Dmd*Std_Cost*F$3,0)+Avg_Dmd*365/F$3/2*Std_Cost*Inv_Cost+F$3*Setup</f>
        <v>1164101.1299119189</v>
      </c>
      <c r="G57" s="12">
        <f>(Sell_Price-Std_Cost)*(1-$D57)*Lost_Sale_Fact*Avg_Dmd*365+NORMSINV($D57)*SQRT(Dmd_StdDev^2*Leadtime+LT_StdDev^2*Avg_Dmd^2)*Std_Cost*Inv_Cost+IF(365/G$3+Safety_Stock/Avg_Dmd&gt;Plan_Shelf,(365/G$3+Safety_Stock/Avg_Dmd-Plan_Shelf)*Avg_Dmd*Std_Cost*G$3,0)+Avg_Dmd*365/G$3/2*Std_Cost*Inv_Cost+G$3*Setup</f>
        <v>1069080.6260792445</v>
      </c>
      <c r="H57" s="12">
        <f>(Sell_Price-Std_Cost)*(1-$D57)*Lost_Sale_Fact*Avg_Dmd*365+NORMSINV($D57)*SQRT(Dmd_StdDev^2*Leadtime+LT_StdDev^2*Avg_Dmd^2)*Std_Cost*Inv_Cost+IF(365/H$3+Safety_Stock/Avg_Dmd&gt;Plan_Shelf,(365/H$3+Safety_Stock/Avg_Dmd-Plan_Shelf)*Avg_Dmd*Std_Cost*H$3,0)+Avg_Dmd*365/H$3/2*Std_Cost*Inv_Cost+H$3*Setup</f>
        <v>991093.45557990379</v>
      </c>
      <c r="I57" s="12">
        <f>(Sell_Price-Std_Cost)*(1-$D57)*Lost_Sale_Fact*Avg_Dmd*365+NORMSINV($D57)*SQRT(Dmd_StdDev^2*Leadtime+LT_StdDev^2*Avg_Dmd^2)*Std_Cost*Inv_Cost+IF(365/I$3+Safety_Stock/Avg_Dmd&gt;Plan_Shelf,(365/I$3+Safety_Stock/Avg_Dmd-Plan_Shelf)*Avg_Dmd*Std_Cost*I$3,0)+Avg_Dmd*365/I$3/2*Std_Cost*Inv_Cost+I$3*Setup</f>
        <v>919919.61841389618</v>
      </c>
      <c r="J57" s="12">
        <f>(Sell_Price-Std_Cost)*(1-$D57)*Lost_Sale_Fact*Avg_Dmd*365+NORMSINV($D57)*SQRT(Dmd_StdDev^2*Leadtime+LT_StdDev^2*Avg_Dmd^2)*Std_Cost*Inv_Cost+IF(365/J$3+Safety_Stock/Avg_Dmd&gt;Plan_Shelf,(365/J$3+Safety_Stock/Avg_Dmd-Plan_Shelf)*Avg_Dmd*Std_Cost*J$3,0)+Avg_Dmd*365/J$3/2*Std_Cost*Inv_Cost+J$3*Setup</f>
        <v>852152.4479145552</v>
      </c>
      <c r="K57" s="12">
        <f>(Sell_Price-Std_Cost)*(1-$D57)*Lost_Sale_Fact*Avg_Dmd*365+NORMSINV($D57)*SQRT(Dmd_StdDev^2*Leadtime+LT_StdDev^2*Avg_Dmd^2)*Std_Cost*Inv_Cost+IF(365/K$3+Safety_Stock/Avg_Dmd&gt;Plan_Shelf,(365/K$3+Safety_Stock/Avg_Dmd-Plan_Shelf)*Avg_Dmd*Std_Cost*K$3,0)+Avg_Dmd*365/K$3/2*Std_Cost*Inv_Cost+K$3*Setup</f>
        <v>786331.94408188108</v>
      </c>
      <c r="L57" s="12">
        <f>(Sell_Price-Std_Cost)*(1-$D57)*Lost_Sale_Fact*Avg_Dmd*365+NORMSINV($D57)*SQRT(Dmd_StdDev^2*Leadtime+LT_StdDev^2*Avg_Dmd^2)*Std_Cost*Inv_Cost+IF(365/L$3+Safety_Stock/Avg_Dmd&gt;Plan_Shelf,(365/L$3+Safety_Stock/Avg_Dmd-Plan_Shelf)*Avg_Dmd*Std_Cost*L$3,0)+Avg_Dmd*365/L$3/2*Std_Cost*Inv_Cost+L$3*Setup</f>
        <v>721728.10691587348</v>
      </c>
      <c r="M57" s="12">
        <f>(Sell_Price-Std_Cost)*(1-$D57)*Lost_Sale_Fact*Avg_Dmd*365+NORMSINV($D57)*SQRT(Dmd_StdDev^2*Leadtime+LT_StdDev^2*Avg_Dmd^2)*Std_Cost*Inv_Cost+IF(365/M$3+Safety_Stock/Avg_Dmd&gt;Plan_Shelf,(365/M$3+Safety_Stock/Avg_Dmd-Plan_Shelf)*Avg_Dmd*Std_Cost*M$3,0)+Avg_Dmd*365/M$3/2*Std_Cost*Inv_Cost+M$3*Setup</f>
        <v>657935.38086097711</v>
      </c>
      <c r="N57" s="12">
        <f>(Sell_Price-Std_Cost)*(1-$D57)*Lost_Sale_Fact*Avg_Dmd*365+NORMSINV($D57)*SQRT(Dmd_StdDev^2*Leadtime+LT_StdDev^2*Avg_Dmd^2)*Std_Cost*Inv_Cost+IF(365/N$3+Safety_Stock/Avg_Dmd&gt;Plan_Shelf,(365/N$3+Safety_Stock/Avg_Dmd-Plan_Shelf)*Avg_Dmd*Std_Cost*N$3,0)+Avg_Dmd*365/N$3/2*Std_Cost*Inv_Cost+N$3*Setup</f>
        <v>594710.43258385838</v>
      </c>
      <c r="O57" s="12">
        <f>(Sell_Price-Std_Cost)*(1-$D57)*Lost_Sale_Fact*Avg_Dmd*365+NORMSINV($D57)*SQRT(Dmd_StdDev^2*Leadtime+LT_StdDev^2*Avg_Dmd^2)*Std_Cost*Inv_Cost+IF(365/O$3+Safety_Stock/Avg_Dmd&gt;Plan_Shelf,(365/O$3+Safety_Stock/Avg_Dmd-Plan_Shelf)*Avg_Dmd*Std_Cost*O$3,0)+Avg_Dmd*365/O$3/2*Std_Cost*Inv_Cost+O$3*Setup</f>
        <v>531898.41359966889</v>
      </c>
      <c r="P57" s="12">
        <f>(Sell_Price-Std_Cost)*(1-$D57)*Lost_Sale_Fact*Avg_Dmd*365+NORMSINV($D57)*SQRT(Dmd_StdDev^2*Leadtime+LT_StdDev^2*Avg_Dmd^2)*Std_Cost*Inv_Cost+IF(365/P$3+Safety_Stock/Avg_Dmd&gt;Plan_Shelf,(365/P$3+Safety_Stock/Avg_Dmd-Plan_Shelf)*Avg_Dmd*Std_Cost*P$3,0)+Avg_Dmd*365/P$3/2*Std_Cost*Inv_Cost+P$3*Setup</f>
        <v>469396.09158517671</v>
      </c>
      <c r="Q57" s="12">
        <f>(Sell_Price-Std_Cost)*(1-$D57)*Lost_Sale_Fact*Avg_Dmd*365+NORMSINV($D57)*SQRT(Dmd_StdDev^2*Leadtime+LT_StdDev^2*Avg_Dmd^2)*Std_Cost*Inv_Cost+IF(365/Q$3+Safety_Stock/Avg_Dmd&gt;Plan_Shelf,(365/Q$3+Safety_Stock/Avg_Dmd-Plan_Shelf)*Avg_Dmd*Std_Cost*Q$3,0)+Avg_Dmd*365/Q$3/2*Std_Cost*Inv_Cost+Q$3*Setup</f>
        <v>407131.99800891272</v>
      </c>
      <c r="R57" s="12">
        <f>(Sell_Price-Std_Cost)*(1-$D57)*Lost_Sale_Fact*Avg_Dmd*365+NORMSINV($D57)*SQRT(Dmd_StdDev^2*Leadtime+LT_StdDev^2*Avg_Dmd^2)*Std_Cost*Inv_Cost+IF(365/R$3+Safety_Stock/Avg_Dmd&gt;Plan_Shelf,(365/R$3+Safety_Stock/Avg_Dmd-Plan_Shelf)*Avg_Dmd*Std_Cost*R$3,0)+Avg_Dmd*365/R$3/2*Std_Cost*Inv_Cost+R$3*Setup</f>
        <v>345055.08391982829</v>
      </c>
      <c r="S57" s="12">
        <f>(Sell_Price-Std_Cost)*(1-$D57)*Lost_Sale_Fact*Avg_Dmd*365+NORMSINV($D57)*SQRT(Dmd_StdDev^2*Leadtime+LT_StdDev^2*Avg_Dmd^2)*Std_Cost*Inv_Cost+IF(365/S$3+Safety_Stock/Avg_Dmd&gt;Plan_Shelf,(365/S$3+Safety_Stock/Avg_Dmd-Plan_Shelf)*Avg_Dmd*Std_Cost*S$3,0)+Avg_Dmd*365/S$3/2*Std_Cost*Inv_Cost+S$3*Setup</f>
        <v>283127.91342048731</v>
      </c>
      <c r="T57" s="12">
        <f>(Sell_Price-Std_Cost)*(1-$D57)*Lost_Sale_Fact*Avg_Dmd*365+NORMSINV($D57)*SQRT(Dmd_StdDev^2*Leadtime+LT_StdDev^2*Avg_Dmd^2)*Std_Cost*Inv_Cost+IF(365/T$3+Safety_Stock/Avg_Dmd&gt;Plan_Shelf,(365/T$3+Safety_Stock/Avg_Dmd-Plan_Shelf)*Avg_Dmd*Std_Cost*T$3,0)+Avg_Dmd*365/T$3/2*Std_Cost*Inv_Cost+T$3*Setup</f>
        <v>221322.40958781299</v>
      </c>
      <c r="U57" s="12">
        <f>(Sell_Price-Std_Cost)*(1-$D57)*Lost_Sale_Fact*Avg_Dmd*365+NORMSINV($D57)*SQRT(Dmd_StdDev^2*Leadtime+LT_StdDev^2*Avg_Dmd^2)*Std_Cost*Inv_Cost+IF(365/U$3+Safety_Stock/Avg_Dmd&gt;Plan_Shelf,(365/U$3+Safety_Stock/Avg_Dmd-Plan_Shelf)*Avg_Dmd*Std_Cost*U$3,0)+Avg_Dmd*365/U$3/2*Std_Cost*Inv_Cost+U$3*Setup</f>
        <v>159617.10183357002</v>
      </c>
      <c r="V57" s="12">
        <f>(Sell_Price-Std_Cost)*(1-$D57)*Lost_Sale_Fact*Avg_Dmd*365+NORMSINV($D57)*SQRT(Dmd_StdDev^2*Leadtime+LT_StdDev^2*Avg_Dmd^2)*Std_Cost*Inv_Cost+IF(365/V$3+Safety_Stock/Avg_Dmd&gt;Plan_Shelf,(365/V$3+Safety_Stock/Avg_Dmd-Plan_Shelf)*Avg_Dmd*Std_Cost*V$3,0)+Avg_Dmd*365/V$3/2*Std_Cost*Inv_Cost+V$3*Setup</f>
        <v>97995.290811353421</v>
      </c>
      <c r="W57" s="12">
        <f>(Sell_Price-Std_Cost)*(1-$D57)*Lost_Sale_Fact*Avg_Dmd*365+NORMSINV($D57)*SQRT(Dmd_StdDev^2*Leadtime+LT_StdDev^2*Avg_Dmd^2)*Std_Cost*Inv_Cost+IF(365/W$3+Safety_Stock/Avg_Dmd&gt;Plan_Shelf,(365/W$3+Safety_Stock/Avg_Dmd-Plan_Shelf)*Avg_Dmd*Std_Cost*W$3,0)+Avg_Dmd*365/W$3/2*Std_Cost*Inv_Cost+W$3*Setup</f>
        <v>36443.792826632307</v>
      </c>
      <c r="X57" s="12">
        <f>(Sell_Price-Std_Cost)*(1-$D57)*Lost_Sale_Fact*Avg_Dmd*365+NORMSINV($D57)*SQRT(Dmd_StdDev^2*Leadtime+LT_StdDev^2*Avg_Dmd^2)*Std_Cost*Inv_Cost+IF(365/X$3+Safety_Stock/Avg_Dmd&gt;Plan_Shelf,(365/X$3+Safety_Stock/Avg_Dmd-Plan_Shelf)*Avg_Dmd*Std_Cost*X$3,0)+Avg_Dmd*365/X$3/2*Std_Cost*Inv_Cost+X$3*Setup</f>
        <v>29028.80424393401</v>
      </c>
      <c r="Y57" s="12">
        <f>(Sell_Price-Std_Cost)*(1-$D57)*Lost_Sale_Fact*Avg_Dmd*365+NORMSINV($D57)*SQRT(Dmd_StdDev^2*Leadtime+LT_StdDev^2*Avg_Dmd^2)*Std_Cost*Inv_Cost+IF(365/Y$3+Safety_Stock/Avg_Dmd&gt;Plan_Shelf,(365/Y$3+Safety_Stock/Avg_Dmd-Plan_Shelf)*Avg_Dmd*Std_Cost*Y$3,0)+Avg_Dmd*365/Y$3/2*Std_Cost*Inv_Cost+Y$3*Setup</f>
        <v>28692.137577267342</v>
      </c>
      <c r="Z57" s="12">
        <f>(Sell_Price-Std_Cost)*(1-$D57)*Lost_Sale_Fact*Avg_Dmd*365+NORMSINV($D57)*SQRT(Dmd_StdDev^2*Leadtime+LT_StdDev^2*Avg_Dmd^2)*Std_Cost*Inv_Cost+IF(365/Z$3+Safety_Stock/Avg_Dmd&gt;Plan_Shelf,(365/Z$3+Safety_Stock/Avg_Dmd-Plan_Shelf)*Avg_Dmd*Std_Cost*Z$3,0)+Avg_Dmd*365/Z$3/2*Std_Cost*Inv_Cost+Z$3*Setup</f>
        <v>28399.713334843102</v>
      </c>
      <c r="AA57" s="12">
        <f>(Sell_Price-Std_Cost)*(1-$D57)*Lost_Sale_Fact*Avg_Dmd*365+NORMSINV($D57)*SQRT(Dmd_StdDev^2*Leadtime+LT_StdDev^2*Avg_Dmd^2)*Std_Cost*Inv_Cost+IF(365/AA$3+Safety_Stock/Avg_Dmd&gt;Plan_Shelf,(365/AA$3+Safety_Stock/Avg_Dmd-Plan_Shelf)*Avg_Dmd*Std_Cost*AA$3,0)+Avg_Dmd*365/AA$3/2*Std_Cost*Inv_Cost+AA$3*Setup</f>
        <v>28145.760765673142</v>
      </c>
      <c r="AB57" s="12">
        <f>(Sell_Price-Std_Cost)*(1-$D57)*Lost_Sale_Fact*Avg_Dmd*365+NORMSINV($D57)*SQRT(Dmd_StdDev^2*Leadtime+LT_StdDev^2*Avg_Dmd^2)*Std_Cost*Inv_Cost+IF(365/AB$3+Safety_Stock/Avg_Dmd&gt;Plan_Shelf,(365/AB$3+Safety_Stock/Avg_Dmd-Plan_Shelf)*Avg_Dmd*Std_Cost*AB$3,0)+Avg_Dmd*365/AB$3/2*Std_Cost*Inv_Cost+AB$3*Setup</f>
        <v>27925.470910600678</v>
      </c>
      <c r="AC57" s="12">
        <f>(Sell_Price-Std_Cost)*(1-$D57)*Lost_Sale_Fact*Avg_Dmd*365+NORMSINV($D57)*SQRT(Dmd_StdDev^2*Leadtime+LT_StdDev^2*Avg_Dmd^2)*Std_Cost*Inv_Cost+IF(365/AC$3+Safety_Stock/Avg_Dmd&gt;Plan_Shelf,(365/AC$3+Safety_Stock/Avg_Dmd-Plan_Shelf)*Avg_Dmd*Std_Cost*AC$3,0)+Avg_Dmd*365/AC$3/2*Std_Cost*Inv_Cost+AC$3*Setup</f>
        <v>27734.80424393401</v>
      </c>
      <c r="AD57" s="12">
        <f>(Sell_Price-Std_Cost)*(1-$D57)*Lost_Sale_Fact*Avg_Dmd*365+NORMSINV($D57)*SQRT(Dmd_StdDev^2*Leadtime+LT_StdDev^2*Avg_Dmd^2)*Std_Cost*Inv_Cost+IF(365/AD$3+Safety_Stock/Avg_Dmd&gt;Plan_Shelf,(365/AD$3+Safety_Stock/Avg_Dmd-Plan_Shelf)*Avg_Dmd*Std_Cost*AD$3,0)+Avg_Dmd*365/AD$3/2*Std_Cost*Inv_Cost+AD$3*Setup</f>
        <v>27570.342705472471</v>
      </c>
      <c r="AE57" s="12">
        <f>(Sell_Price-Std_Cost)*(1-$D57)*Lost_Sale_Fact*Avg_Dmd*365+NORMSINV($D57)*SQRT(Dmd_StdDev^2*Leadtime+LT_StdDev^2*Avg_Dmd^2)*Std_Cost*Inv_Cost+IF(365/AE$3+Safety_Stock/Avg_Dmd&gt;Plan_Shelf,(365/AE$3+Safety_Stock/Avg_Dmd-Plan_Shelf)*Avg_Dmd*Std_Cost*AE$3,0)+Avg_Dmd*365/AE$3/2*Std_Cost*Inv_Cost+AE$3*Setup</f>
        <v>27429.174614304378</v>
      </c>
      <c r="AF57" s="12">
        <f>(Sell_Price-Std_Cost)*(1-$D57)*Lost_Sale_Fact*Avg_Dmd*365+NORMSINV($D57)*SQRT(Dmd_StdDev^2*Leadtime+LT_StdDev^2*Avg_Dmd^2)*Std_Cost*Inv_Cost+IF(365/AF$3+Safety_Stock/Avg_Dmd&gt;Plan_Shelf,(365/AF$3+Safety_Stock/Avg_Dmd-Plan_Shelf)*Avg_Dmd*Std_Cost*AF$3,0)+Avg_Dmd*365/AF$3/2*Std_Cost*Inv_Cost+AF$3*Setup</f>
        <v>27308.80424393401</v>
      </c>
      <c r="AG57" s="12">
        <f>(Sell_Price-Std_Cost)*(1-$D57)*Lost_Sale_Fact*Avg_Dmd*365+NORMSINV($D57)*SQRT(Dmd_StdDev^2*Leadtime+LT_StdDev^2*Avg_Dmd^2)*Std_Cost*Inv_Cost+IF(365/AG$3+Safety_Stock/Avg_Dmd&gt;Plan_Shelf,(365/AG$3+Safety_Stock/Avg_Dmd-Plan_Shelf)*Avg_Dmd*Std_Cost*AG$3,0)+Avg_Dmd*365/AG$3/2*Std_Cost*Inv_Cost+AG$3*Setup</f>
        <v>27207.080106002973</v>
      </c>
      <c r="AH57" s="12">
        <f>(Sell_Price-Std_Cost)*(1-$D57)*Lost_Sale_Fact*Avg_Dmd*365+NORMSINV($D57)*SQRT(Dmd_StdDev^2*Leadtime+LT_StdDev^2*Avg_Dmd^2)*Std_Cost*Inv_Cost+IF(365/AH$3+Safety_Stock/Avg_Dmd&gt;Plan_Shelf,(365/AH$3+Safety_Stock/Avg_Dmd-Plan_Shelf)*Avg_Dmd*Std_Cost*AH$3,0)+Avg_Dmd*365/AH$3/2*Std_Cost*Inv_Cost+AH$3*Setup</f>
        <v>27122.137577267342</v>
      </c>
      <c r="AI57" s="12">
        <f>(Sell_Price-Std_Cost)*(1-$D57)*Lost_Sale_Fact*Avg_Dmd*365+NORMSINV($D57)*SQRT(Dmd_StdDev^2*Leadtime+LT_StdDev^2*Avg_Dmd^2)*Std_Cost*Inv_Cost+IF(365/AI$3+Safety_Stock/Avg_Dmd&gt;Plan_Shelf,(365/AI$3+Safety_Stock/Avg_Dmd-Plan_Shelf)*Avg_Dmd*Std_Cost*AI$3,0)+Avg_Dmd*365/AI$3/2*Std_Cost*Inv_Cost+AI$3*Setup</f>
        <v>27052.352631030786</v>
      </c>
      <c r="AJ57" s="12">
        <f>(Sell_Price-Std_Cost)*(1-$D57)*Lost_Sale_Fact*Avg_Dmd*365+NORMSINV($D57)*SQRT(Dmd_StdDev^2*Leadtime+LT_StdDev^2*Avg_Dmd^2)*Std_Cost*Inv_Cost+IF(365/AJ$3+Safety_Stock/Avg_Dmd&gt;Plan_Shelf,(365/AJ$3+Safety_Stock/Avg_Dmd-Plan_Shelf)*Avg_Dmd*Std_Cost*AJ$3,0)+Avg_Dmd*365/AJ$3/2*Std_Cost*Inv_Cost+AJ$3*Setup</f>
        <v>26996.30424393401</v>
      </c>
      <c r="AK57" s="12">
        <f>(Sell_Price-Std_Cost)*(1-$D57)*Lost_Sale_Fact*Avg_Dmd*365+NORMSINV($D57)*SQRT(Dmd_StdDev^2*Leadtime+LT_StdDev^2*Avg_Dmd^2)*Std_Cost*Inv_Cost+IF(365/AK$3+Safety_Stock/Avg_Dmd&gt;Plan_Shelf,(365/AK$3+Safety_Stock/Avg_Dmd-Plan_Shelf)*Avg_Dmd*Std_Cost*AK$3,0)+Avg_Dmd*365/AK$3/2*Std_Cost*Inv_Cost+AK$3*Setup</f>
        <v>26952.743637873402</v>
      </c>
      <c r="AL57" s="12">
        <f>(Sell_Price-Std_Cost)*(1-$D57)*Lost_Sale_Fact*Avg_Dmd*365+NORMSINV($D57)*SQRT(Dmd_StdDev^2*Leadtime+LT_StdDev^2*Avg_Dmd^2)*Std_Cost*Inv_Cost+IF(365/AL$3+Safety_Stock/Avg_Dmd&gt;Plan_Shelf,(365/AL$3+Safety_Stock/Avg_Dmd-Plan_Shelf)*Avg_Dmd*Std_Cost*AL$3,0)+Avg_Dmd*365/AL$3/2*Std_Cost*Inv_Cost+AL$3*Setup</f>
        <v>26920.568949816363</v>
      </c>
      <c r="AM57" s="12">
        <f>(Sell_Price-Std_Cost)*(1-$D57)*Lost_Sale_Fact*Avg_Dmd*365+NORMSINV($D57)*SQRT(Dmd_StdDev^2*Leadtime+LT_StdDev^2*Avg_Dmd^2)*Std_Cost*Inv_Cost+IF(365/AM$3+Safety_Stock/Avg_Dmd&gt;Plan_Shelf,(365/AM$3+Safety_Stock/Avg_Dmd-Plan_Shelf)*Avg_Dmd*Std_Cost*AM$3,0)+Avg_Dmd*365/AM$3/2*Std_Cost*Inv_Cost+AM$3*Setup</f>
        <v>26898.80424393401</v>
      </c>
      <c r="AN57" s="12">
        <f>(Sell_Price-Std_Cost)*(1-$D57)*Lost_Sale_Fact*Avg_Dmd*365+NORMSINV($D57)*SQRT(Dmd_StdDev^2*Leadtime+LT_StdDev^2*Avg_Dmd^2)*Std_Cost*Inv_Cost+IF(365/AN$3+Safety_Stock/Avg_Dmd&gt;Plan_Shelf,(365/AN$3+Safety_Stock/Avg_Dmd-Plan_Shelf)*Avg_Dmd*Std_Cost*AN$3,0)+Avg_Dmd*365/AN$3/2*Std_Cost*Inv_Cost+AN$3*Setup</f>
        <v>26886.582021711787</v>
      </c>
      <c r="AO57" s="12">
        <f>(Sell_Price-Std_Cost)*(1-$D57)*Lost_Sale_Fact*Avg_Dmd*365+NORMSINV($D57)*SQRT(Dmd_StdDev^2*Leadtime+LT_StdDev^2*Avg_Dmd^2)*Std_Cost*Inv_Cost+IF(365/AO$3+Safety_Stock/Avg_Dmd&gt;Plan_Shelf,(365/AO$3+Safety_Stock/Avg_Dmd-Plan_Shelf)*Avg_Dmd*Std_Cost*AO$3,0)+Avg_Dmd*365/AO$3/2*Std_Cost*Inv_Cost+AO$3*Setup</f>
        <v>26883.128568258333</v>
      </c>
      <c r="AP57" s="12">
        <f>(Sell_Price-Std_Cost)*(1-$D57)*Lost_Sale_Fact*Avg_Dmd*365+NORMSINV($D57)*SQRT(Dmd_StdDev^2*Leadtime+LT_StdDev^2*Avg_Dmd^2)*Std_Cost*Inv_Cost+IF(365/AP$3+Safety_Stock/Avg_Dmd&gt;Plan_Shelf,(365/AP$3+Safety_Stock/Avg_Dmd-Plan_Shelf)*Avg_Dmd*Std_Cost*AP$3,0)+Avg_Dmd*365/AP$3/2*Std_Cost*Inv_Cost+AP$3*Setup</f>
        <v>26887.751612355063</v>
      </c>
      <c r="AQ57" s="12">
        <f>(Sell_Price-Std_Cost)*(1-$D57)*Lost_Sale_Fact*Avg_Dmd*365+NORMSINV($D57)*SQRT(Dmd_StdDev^2*Leadtime+LT_StdDev^2*Avg_Dmd^2)*Std_Cost*Inv_Cost+IF(365/AQ$3+Safety_Stock/Avg_Dmd&gt;Plan_Shelf,(365/AQ$3+Safety_Stock/Avg_Dmd-Plan_Shelf)*Avg_Dmd*Std_Cost*AQ$3,0)+Avg_Dmd*365/AQ$3/2*Std_Cost*Inv_Cost+AQ$3*Setup</f>
        <v>26899.82988495965</v>
      </c>
      <c r="AR57" s="12">
        <f>(Sell_Price-Std_Cost)*(1-$D57)*Lost_Sale_Fact*Avg_Dmd*365+NORMSINV($D57)*SQRT(Dmd_StdDev^2*Leadtime+LT_StdDev^2*Avg_Dmd^2)*Std_Cost*Inv_Cost+IF(365/AR$3+Safety_Stock/Avg_Dmd&gt;Plan_Shelf,(365/AR$3+Safety_Stock/Avg_Dmd-Plan_Shelf)*Avg_Dmd*Std_Cost*AR$3,0)+Avg_Dmd*365/AR$3/2*Std_Cost*Inv_Cost+AR$3*Setup</f>
        <v>26918.80424393401</v>
      </c>
      <c r="AS57" s="12">
        <f>(Sell_Price-Std_Cost)*(1-$D57)*Lost_Sale_Fact*Avg_Dmd*365+NORMSINV($D57)*SQRT(Dmd_StdDev^2*Leadtime+LT_StdDev^2*Avg_Dmd^2)*Std_Cost*Inv_Cost+IF(365/AS$3+Safety_Stock/Avg_Dmd&gt;Plan_Shelf,(365/AS$3+Safety_Stock/Avg_Dmd-Plan_Shelf)*Avg_Dmd*Std_Cost*AS$3,0)+Avg_Dmd*365/AS$3/2*Std_Cost*Inv_Cost+AS$3*Setup</f>
        <v>26944.170097592545</v>
      </c>
      <c r="AT57" s="12">
        <f>(Sell_Price-Std_Cost)*(1-$D57)*Lost_Sale_Fact*Avg_Dmd*365+NORMSINV($D57)*SQRT(Dmd_StdDev^2*Leadtime+LT_StdDev^2*Avg_Dmd^2)*Std_Cost*Inv_Cost+IF(365/AT$3+Safety_Stock/Avg_Dmd&gt;Plan_Shelf,(365/AT$3+Safety_Stock/Avg_Dmd-Plan_Shelf)*Avg_Dmd*Std_Cost*AT$3,0)+Avg_Dmd*365/AT$3/2*Std_Cost*Inv_Cost+AT$3*Setup</f>
        <v>26975.470910600678</v>
      </c>
      <c r="AU57" s="12">
        <f>(Sell_Price-Std_Cost)*(1-$D57)*Lost_Sale_Fact*Avg_Dmd*365+NORMSINV($D57)*SQRT(Dmd_StdDev^2*Leadtime+LT_StdDev^2*Avg_Dmd^2)*Std_Cost*Inv_Cost+IF(365/AU$3+Safety_Stock/Avg_Dmd&gt;Plan_Shelf,(365/AU$3+Safety_Stock/Avg_Dmd-Plan_Shelf)*Avg_Dmd*Std_Cost*AU$3,0)+Avg_Dmd*365/AU$3/2*Std_Cost*Inv_Cost+AU$3*Setup</f>
        <v>27012.292616027033</v>
      </c>
      <c r="AV57" s="12">
        <f>(Sell_Price-Std_Cost)*(1-$D57)*Lost_Sale_Fact*Avg_Dmd*365+NORMSINV($D57)*SQRT(Dmd_StdDev^2*Leadtime+LT_StdDev^2*Avg_Dmd^2)*Std_Cost*Inv_Cost+IF(365/AV$3+Safety_Stock/Avg_Dmd&gt;Plan_Shelf,(365/AV$3+Safety_Stock/Avg_Dmd-Plan_Shelf)*Avg_Dmd*Std_Cost*AV$3,0)+Avg_Dmd*365/AV$3/2*Std_Cost*Inv_Cost+AV$3*Setup</f>
        <v>27054.258789388554</v>
      </c>
      <c r="AW57" s="12">
        <f>(Sell_Price-Std_Cost)*(1-$D57)*Lost_Sale_Fact*Avg_Dmd*365+NORMSINV($D57)*SQRT(Dmd_StdDev^2*Leadtime+LT_StdDev^2*Avg_Dmd^2)*Std_Cost*Inv_Cost+IF(365/AW$3+Safety_Stock/Avg_Dmd&gt;Plan_Shelf,(365/AW$3+Safety_Stock/Avg_Dmd-Plan_Shelf)*Avg_Dmd*Std_Cost*AW$3,0)+Avg_Dmd*365/AW$3/2*Std_Cost*Inv_Cost+AW$3*Setup</f>
        <v>27101.026466156232</v>
      </c>
      <c r="AX57" s="12">
        <f>(Sell_Price-Std_Cost)*(1-$D57)*Lost_Sale_Fact*Avg_Dmd*365+NORMSINV($D57)*SQRT(Dmd_StdDev^2*Leadtime+LT_StdDev^2*Avg_Dmd^2)*Std_Cost*Inv_Cost+IF(365/AX$3+Safety_Stock/Avg_Dmd&gt;Plan_Shelf,(365/AX$3+Safety_Stock/Avg_Dmd-Plan_Shelf)*Avg_Dmd*Std_Cost*AX$3,0)+Avg_Dmd*365/AX$3/2*Std_Cost*Inv_Cost+AX$3*Setup</f>
        <v>27152.282504803574</v>
      </c>
      <c r="AY57" s="12">
        <f>(Sell_Price-Std_Cost)*(1-$D57)*Lost_Sale_Fact*Avg_Dmd*365+NORMSINV($D57)*SQRT(Dmd_StdDev^2*Leadtime+LT_StdDev^2*Avg_Dmd^2)*Std_Cost*Inv_Cost+IF(365/AY$3+Safety_Stock/Avg_Dmd&gt;Plan_Shelf,(365/AY$3+Safety_Stock/Avg_Dmd-Plan_Shelf)*Avg_Dmd*Std_Cost*AY$3,0)+Avg_Dmd*365/AY$3/2*Std_Cost*Inv_Cost+AY$3*Setup</f>
        <v>27207.740414146778</v>
      </c>
      <c r="AZ57" s="12">
        <f>(Sell_Price-Std_Cost)*(1-$D57)*Lost_Sale_Fact*Avg_Dmd*365+NORMSINV($D57)*SQRT(Dmd_StdDev^2*Leadtime+LT_StdDev^2*Avg_Dmd^2)*Std_Cost*Inv_Cost+IF(365/AZ$3+Safety_Stock/Avg_Dmd&gt;Plan_Shelf,(365/AZ$3+Safety_Stock/Avg_Dmd-Plan_Shelf)*Avg_Dmd*Std_Cost*AZ$3,0)+Avg_Dmd*365/AZ$3/2*Std_Cost*Inv_Cost+AZ$3*Setup</f>
        <v>27267.137577267342</v>
      </c>
      <c r="BA57" s="12">
        <f>(Sell_Price-Std_Cost)*(1-$D57)*Lost_Sale_Fact*Avg_Dmd*365+NORMSINV($D57)*SQRT(Dmd_StdDev^2*Leadtime+LT_StdDev^2*Avg_Dmd^2)*Std_Cost*Inv_Cost+IF(365/BA$3+Safety_Stock/Avg_Dmd&gt;Plan_Shelf,(365/BA$3+Safety_Stock/Avg_Dmd-Plan_Shelf)*Avg_Dmd*Std_Cost*BA$3,0)+Avg_Dmd*365/BA$3/2*Std_Cost*Inv_Cost+BA$3*Setup</f>
        <v>27330.232815362582</v>
      </c>
      <c r="BB57" s="12">
        <f>(Sell_Price-Std_Cost)*(1-$D57)*Lost_Sale_Fact*Avg_Dmd*365+NORMSINV($D57)*SQRT(Dmd_StdDev^2*Leadtime+LT_StdDev^2*Avg_Dmd^2)*Std_Cost*Inv_Cost+IF(365/BB$3+Safety_Stock/Avg_Dmd&gt;Plan_Shelf,(365/BB$3+Safety_Stock/Avg_Dmd-Plan_Shelf)*Avg_Dmd*Std_Cost*BB$3,0)+Avg_Dmd*365/BB$3/2*Std_Cost*Inv_Cost+BB$3*Setup</f>
        <v>27396.80424393401</v>
      </c>
      <c r="BC57" s="12">
        <f>(Sell_Price-Std_Cost)*(1-$D57)*Lost_Sale_Fact*Avg_Dmd*365+NORMSINV($D57)*SQRT(Dmd_StdDev^2*Leadtime+LT_StdDev^2*Avg_Dmd^2)*Std_Cost*Inv_Cost+IF(365/BC$3+Safety_Stock/Avg_Dmd&gt;Plan_Shelf,(365/BC$3+Safety_Stock/Avg_Dmd-Plan_Shelf)*Avg_Dmd*Std_Cost*BC$3,0)+Avg_Dmd*365/BC$3/2*Std_Cost*Inv_Cost+BC$3*Setup</f>
        <v>27466.647381188912</v>
      </c>
      <c r="BD57" s="12">
        <f>(Sell_Price-Std_Cost)*(1-$D57)*Lost_Sale_Fact*Avg_Dmd*365+NORMSINV($D57)*SQRT(Dmd_StdDev^2*Leadtime+LT_StdDev^2*Avg_Dmd^2)*Std_Cost*Inv_Cost+IF(365/BD$3+Safety_Stock/Avg_Dmd&gt;Plan_Shelf,(365/BD$3+Safety_Stock/Avg_Dmd-Plan_Shelf)*Avg_Dmd*Std_Cost*BD$3,0)+Avg_Dmd*365/BD$3/2*Std_Cost*Inv_Cost+BD$3*Setup</f>
        <v>27539.57347470324</v>
      </c>
      <c r="BE57" s="12">
        <f>(Sell_Price-Std_Cost)*(1-$D57)*Lost_Sale_Fact*Avg_Dmd*365+NORMSINV($D57)*SQRT(Dmd_StdDev^2*Leadtime+LT_StdDev^2*Avg_Dmd^2)*Std_Cost*Inv_Cost+IF(365/BE$3+Safety_Stock/Avg_Dmd&gt;Plan_Shelf,(365/BE$3+Safety_Stock/Avg_Dmd-Plan_Shelf)*Avg_Dmd*Std_Cost*BE$3,0)+Avg_Dmd*365/BE$3/2*Std_Cost*Inv_Cost+BE$3*Setup</f>
        <v>27615.408017518916</v>
      </c>
      <c r="BF57" s="12">
        <f>(Sell_Price-Std_Cost)*(1-$D57)*Lost_Sale_Fact*Avg_Dmd*365+NORMSINV($D57)*SQRT(Dmd_StdDev^2*Leadtime+LT_StdDev^2*Avg_Dmd^2)*Std_Cost*Inv_Cost+IF(365/BF$3+Safety_Stock/Avg_Dmd&gt;Plan_Shelf,(365/BF$3+Safety_Stock/Avg_Dmd-Plan_Shelf)*Avg_Dmd*Std_Cost*BF$3,0)+Avg_Dmd*365/BF$3/2*Std_Cost*Inv_Cost+BF$3*Setup</f>
        <v>27693.989429119196</v>
      </c>
      <c r="BG57" s="12">
        <f>(Sell_Price-Std_Cost)*(1-$D57)*Lost_Sale_Fact*Avg_Dmd*365+NORMSINV($D57)*SQRT(Dmd_StdDev^2*Leadtime+LT_StdDev^2*Avg_Dmd^2)*Std_Cost*Inv_Cost+IF(365/BG$3+Safety_Stock/Avg_Dmd&gt;Plan_Shelf,(365/BG$3+Safety_Stock/Avg_Dmd-Plan_Shelf)*Avg_Dmd*Std_Cost*BG$3,0)+Avg_Dmd*365/BG$3/2*Std_Cost*Inv_Cost+BG$3*Setup</f>
        <v>27775.167880297646</v>
      </c>
      <c r="BH57" s="12">
        <f>(Sell_Price-Std_Cost)*(1-$D57)*Lost_Sale_Fact*Avg_Dmd*365+NORMSINV($D57)*SQRT(Dmd_StdDev^2*Leadtime+LT_StdDev^2*Avg_Dmd^2)*Std_Cost*Inv_Cost+IF(365/BH$3+Safety_Stock/Avg_Dmd&gt;Plan_Shelf,(365/BH$3+Safety_Stock/Avg_Dmd-Plan_Shelf)*Avg_Dmd*Std_Cost*BH$3,0)+Avg_Dmd*365/BH$3/2*Std_Cost*Inv_Cost+BH$3*Setup</f>
        <v>27858.80424393401</v>
      </c>
      <c r="BI57" s="12">
        <f>(Sell_Price-Std_Cost)*(1-$D57)*Lost_Sale_Fact*Avg_Dmd*365+NORMSINV($D57)*SQRT(Dmd_StdDev^2*Leadtime+LT_StdDev^2*Avg_Dmd^2)*Std_Cost*Inv_Cost+IF(365/BI$3+Safety_Stock/Avg_Dmd&gt;Plan_Shelf,(365/BI$3+Safety_Stock/Avg_Dmd-Plan_Shelf)*Avg_Dmd*Std_Cost*BI$3,0)+Avg_Dmd*365/BI$3/2*Std_Cost*Inv_Cost+BI$3*Setup</f>
        <v>27944.769156214712</v>
      </c>
      <c r="BJ57" s="12">
        <f>(Sell_Price-Std_Cost)*(1-$D57)*Lost_Sale_Fact*Avg_Dmd*365+NORMSINV($D57)*SQRT(Dmd_StdDev^2*Leadtime+LT_StdDev^2*Avg_Dmd^2)*Std_Cost*Inv_Cost+IF(365/BJ$3+Safety_Stock/Avg_Dmd&gt;Plan_Shelf,(365/BJ$3+Safety_Stock/Avg_Dmd-Plan_Shelf)*Avg_Dmd*Std_Cost*BJ$3,0)+Avg_Dmd*365/BJ$3/2*Std_Cost*Inv_Cost+BJ$3*Setup</f>
        <v>28032.942174968492</v>
      </c>
      <c r="BK57" s="12">
        <f>(Sell_Price-Std_Cost)*(1-$D57)*Lost_Sale_Fact*Avg_Dmd*365+NORMSINV($D57)*SQRT(Dmd_StdDev^2*Leadtime+LT_StdDev^2*Avg_Dmd^2)*Std_Cost*Inv_Cost+IF(365/BK$3+Safety_Stock/Avg_Dmd&gt;Plan_Shelf,(365/BK$3+Safety_Stock/Avg_Dmd-Plan_Shelf)*Avg_Dmd*Std_Cost*BK$3,0)+Avg_Dmd*365/BK$3/2*Std_Cost*Inv_Cost+BK$3*Setup</f>
        <v>28123.211023595028</v>
      </c>
      <c r="BL57" s="12">
        <f>(Sell_Price-Std_Cost)*(1-$D57)*Lost_Sale_Fact*Avg_Dmd*365+NORMSINV($D57)*SQRT(Dmd_StdDev^2*Leadtime+LT_StdDev^2*Avg_Dmd^2)*Std_Cost*Inv_Cost+IF(365/BL$3+Safety_Stock/Avg_Dmd&gt;Plan_Shelf,(365/BL$3+Safety_Stock/Avg_Dmd-Plan_Shelf)*Avg_Dmd*Std_Cost*BL$3,0)+Avg_Dmd*365/BL$3/2*Std_Cost*Inv_Cost+BL$3*Setup</f>
        <v>28215.470910600678</v>
      </c>
      <c r="BM57" s="12">
        <f>(Sell_Price-Std_Cost)*(1-$D57)*Lost_Sale_Fact*Avg_Dmd*365+NORMSINV($D57)*SQRT(Dmd_StdDev^2*Leadtime+LT_StdDev^2*Avg_Dmd^2)*Std_Cost*Inv_Cost+IF(365/BM$3+Safety_Stock/Avg_Dmd&gt;Plan_Shelf,(365/BM$3+Safety_Stock/Avg_Dmd-Plan_Shelf)*Avg_Dmd*Std_Cost*BM$3,0)+Avg_Dmd*365/BM$3/2*Std_Cost*Inv_Cost+BM$3*Setup</f>
        <v>28309.623916065157</v>
      </c>
      <c r="BN57" s="12">
        <f>(Sell_Price-Std_Cost)*(1-$D57)*Lost_Sale_Fact*Avg_Dmd*365+NORMSINV($D57)*SQRT(Dmd_StdDev^2*Leadtime+LT_StdDev^2*Avg_Dmd^2)*Std_Cost*Inv_Cost+IF(365/BN$3+Safety_Stock/Avg_Dmd&gt;Plan_Shelf,(365/BN$3+Safety_Stock/Avg_Dmd-Plan_Shelf)*Avg_Dmd*Std_Cost*BN$3,0)+Avg_Dmd*365/BN$3/2*Std_Cost*Inv_Cost+BN$3*Setup</f>
        <v>28405.578437482396</v>
      </c>
      <c r="BO57" s="12">
        <f>(Sell_Price-Std_Cost)*(1-$D57)*Lost_Sale_Fact*Avg_Dmd*365+NORMSINV($D57)*SQRT(Dmd_StdDev^2*Leadtime+LT_StdDev^2*Avg_Dmd^2)*Std_Cost*Inv_Cost+IF(365/BO$3+Safety_Stock/Avg_Dmd&gt;Plan_Shelf,(365/BO$3+Safety_Stock/Avg_Dmd-Plan_Shelf)*Avg_Dmd*Std_Cost*BO$3,0)+Avg_Dmd*365/BO$3/2*Std_Cost*Inv_Cost+BO$3*Setup</f>
        <v>28503.248688378455</v>
      </c>
      <c r="BP57" s="12">
        <f>(Sell_Price-Std_Cost)*(1-$D57)*Lost_Sale_Fact*Avg_Dmd*365+NORMSINV($D57)*SQRT(Dmd_StdDev^2*Leadtime+LT_StdDev^2*Avg_Dmd^2)*Std_Cost*Inv_Cost+IF(365/BP$3+Safety_Stock/Avg_Dmd&gt;Plan_Shelf,(365/BP$3+Safety_Stock/Avg_Dmd-Plan_Shelf)*Avg_Dmd*Std_Cost*BP$3,0)+Avg_Dmd*365/BP$3/2*Std_Cost*Inv_Cost+BP$3*Setup</f>
        <v>28602.55424393401</v>
      </c>
      <c r="BQ57" s="12">
        <f>(Sell_Price-Std_Cost)*(1-$D57)*Lost_Sale_Fact*Avg_Dmd*365+NORMSINV($D57)*SQRT(Dmd_StdDev^2*Leadtime+LT_StdDev^2*Avg_Dmd^2)*Std_Cost*Inv_Cost+IF(365/BQ$3+Safety_Stock/Avg_Dmd&gt;Plan_Shelf,(365/BQ$3+Safety_Stock/Avg_Dmd-Plan_Shelf)*Avg_Dmd*Std_Cost*BQ$3,0)+Avg_Dmd*365/BQ$3/2*Std_Cost*Inv_Cost+BQ$3*Setup</f>
        <v>28703.419628549393</v>
      </c>
      <c r="BR57" s="12">
        <f>(Sell_Price-Std_Cost)*(1-$D57)*Lost_Sale_Fact*Avg_Dmd*365+NORMSINV($D57)*SQRT(Dmd_StdDev^2*Leadtime+LT_StdDev^2*Avg_Dmd^2)*Std_Cost*Inv_Cost+IF(365/BR$3+Safety_Stock/Avg_Dmd&gt;Plan_Shelf,(365/BR$3+Safety_Stock/Avg_Dmd-Plan_Shelf)*Avg_Dmd*Std_Cost*BR$3,0)+Avg_Dmd*365/BR$3/2*Std_Cost*Inv_Cost+BR$3*Setup</f>
        <v>28805.773940903706</v>
      </c>
      <c r="BS57" s="12">
        <f>(Sell_Price-Std_Cost)*(1-$D57)*Lost_Sale_Fact*Avg_Dmd*365+NORMSINV($D57)*SQRT(Dmd_StdDev^2*Leadtime+LT_StdDev^2*Avg_Dmd^2)*Std_Cost*Inv_Cost+IF(365/BS$3+Safety_Stock/Avg_Dmd&gt;Plan_Shelf,(365/BS$3+Safety_Stock/Avg_Dmd-Plan_Shelf)*Avg_Dmd*Std_Cost*BS$3,0)+Avg_Dmd*365/BS$3/2*Std_Cost*Inv_Cost+BS$3*Setup</f>
        <v>28909.550512590726</v>
      </c>
      <c r="BT57" s="12">
        <f>(Sell_Price-Std_Cost)*(1-$D57)*Lost_Sale_Fact*Avg_Dmd*365+NORMSINV($D57)*SQRT(Dmd_StdDev^2*Leadtime+LT_StdDev^2*Avg_Dmd^2)*Std_Cost*Inv_Cost+IF(365/BT$3+Safety_Stock/Avg_Dmd&gt;Plan_Shelf,(365/BT$3+Safety_Stock/Avg_Dmd-Plan_Shelf)*Avg_Dmd*Std_Cost*BT$3,0)+Avg_Dmd*365/BT$3/2*Std_Cost*Inv_Cost+BT$3*Setup</f>
        <v>29014.686596875184</v>
      </c>
      <c r="BU57" s="12">
        <f>(Sell_Price-Std_Cost)*(1-$D57)*Lost_Sale_Fact*Avg_Dmd*365+NORMSINV($D57)*SQRT(Dmd_StdDev^2*Leadtime+LT_StdDev^2*Avg_Dmd^2)*Std_Cost*Inv_Cost+IF(365/BU$3+Safety_Stock/Avg_Dmd&gt;Plan_Shelf,(365/BU$3+Safety_Stock/Avg_Dmd-Plan_Shelf)*Avg_Dmd*Std_Cost*BU$3,0)+Avg_Dmd*365/BU$3/2*Std_Cost*Inv_Cost+BU$3*Setup</f>
        <v>29121.123084513718</v>
      </c>
      <c r="BV57" s="12">
        <f>(Sell_Price-Std_Cost)*(1-$D57)*Lost_Sale_Fact*Avg_Dmd*365+NORMSINV($D57)*SQRT(Dmd_StdDev^2*Leadtime+LT_StdDev^2*Avg_Dmd^2)*Std_Cost*Inv_Cost+IF(365/BV$3+Safety_Stock/Avg_Dmd&gt;Plan_Shelf,(365/BV$3+Safety_Stock/Avg_Dmd-Plan_Shelf)*Avg_Dmd*Std_Cost*BV$3,0)+Avg_Dmd*365/BV$3/2*Std_Cost*Inv_Cost+BV$3*Setup</f>
        <v>29228.80424393401</v>
      </c>
      <c r="BW57" s="12">
        <f>(Sell_Price-Std_Cost)*(1-$D57)*Lost_Sale_Fact*Avg_Dmd*365+NORMSINV($D57)*SQRT(Dmd_StdDev^2*Leadtime+LT_StdDev^2*Avg_Dmd^2)*Std_Cost*Inv_Cost+IF(365/BW$3+Safety_Stock/Avg_Dmd&gt;Plan_Shelf,(365/BW$3+Safety_Stock/Avg_Dmd-Plan_Shelf)*Avg_Dmd*Std_Cost*BW$3,0)+Avg_Dmd*365/BW$3/2*Std_Cost*Inv_Cost+BW$3*Setup</f>
        <v>29337.677483370629</v>
      </c>
      <c r="BX57" s="12">
        <f>(Sell_Price-Std_Cost)*(1-$D57)*Lost_Sale_Fact*Avg_Dmd*365+NORMSINV($D57)*SQRT(Dmd_StdDev^2*Leadtime+LT_StdDev^2*Avg_Dmd^2)*Std_Cost*Inv_Cost+IF(365/BX$3+Safety_Stock/Avg_Dmd&gt;Plan_Shelf,(365/BX$3+Safety_Stock/Avg_Dmd-Plan_Shelf)*Avg_Dmd*Std_Cost*BX$3,0)+Avg_Dmd*365/BX$3/2*Std_Cost*Inv_Cost+BX$3*Setup</f>
        <v>29447.693132822897</v>
      </c>
      <c r="BY57" s="12">
        <f>(Sell_Price-Std_Cost)*(1-$D57)*Lost_Sale_Fact*Avg_Dmd*365+NORMSINV($D57)*SQRT(Dmd_StdDev^2*Leadtime+LT_StdDev^2*Avg_Dmd^2)*Std_Cost*Inv_Cost+IF(365/BY$3+Safety_Stock/Avg_Dmd&gt;Plan_Shelf,(365/BY$3+Safety_Stock/Avg_Dmd-Plan_Shelf)*Avg_Dmd*Std_Cost*BY$3,0)+Avg_Dmd*365/BY$3/2*Std_Cost*Inv_Cost+BY$3*Setup</f>
        <v>29558.80424393401</v>
      </c>
      <c r="BZ57" s="12">
        <f>(Sell_Price-Std_Cost)*(1-$D57)*Lost_Sale_Fact*Avg_Dmd*365+NORMSINV($D57)*SQRT(Dmd_StdDev^2*Leadtime+LT_StdDev^2*Avg_Dmd^2)*Std_Cost*Inv_Cost+IF(365/BZ$3+Safety_Stock/Avg_Dmd&gt;Plan_Shelf,(365/BZ$3+Safety_Stock/Avg_Dmd-Plan_Shelf)*Avg_Dmd*Std_Cost*BZ$3,0)+Avg_Dmd*365/BZ$3/2*Std_Cost*Inv_Cost+BZ$3*Setup</f>
        <v>29670.966406096173</v>
      </c>
      <c r="CA57" s="12">
        <f>(Sell_Price-Std_Cost)*(1-$D57)*Lost_Sale_Fact*Avg_Dmd*365+NORMSINV($D57)*SQRT(Dmd_StdDev^2*Leadtime+LT_StdDev^2*Avg_Dmd^2)*Std_Cost*Inv_Cost+IF(365/CA$3+Safety_Stock/Avg_Dmd&gt;Plan_Shelf,(365/CA$3+Safety_Stock/Avg_Dmd-Plan_Shelf)*Avg_Dmd*Std_Cost*CA$3,0)+Avg_Dmd*365/CA$3/2*Std_Cost*Inv_Cost+CA$3*Setup</f>
        <v>29784.137577267342</v>
      </c>
      <c r="CB57" s="12">
        <f>(Sell_Price-Std_Cost)*(1-$D57)*Lost_Sale_Fact*Avg_Dmd*365+NORMSINV($D57)*SQRT(Dmd_StdDev^2*Leadtime+LT_StdDev^2*Avg_Dmd^2)*Std_Cost*Inv_Cost+IF(365/CB$3+Safety_Stock/Avg_Dmd&gt;Plan_Shelf,(365/CB$3+Safety_Stock/Avg_Dmd-Plan_Shelf)*Avg_Dmd*Std_Cost*CB$3,0)+Avg_Dmd*365/CB$3/2*Std_Cost*Inv_Cost+CB$3*Setup</f>
        <v>29898.277928144536</v>
      </c>
      <c r="CC57" s="12">
        <f>(Sell_Price-Std_Cost)*(1-$D57)*Lost_Sale_Fact*Avg_Dmd*365+NORMSINV($D57)*SQRT(Dmd_StdDev^2*Leadtime+LT_StdDev^2*Avg_Dmd^2)*Std_Cost*Inv_Cost+IF(365/CC$3+Safety_Stock/Avg_Dmd&gt;Plan_Shelf,(365/CC$3+Safety_Stock/Avg_Dmd-Plan_Shelf)*Avg_Dmd*Std_Cost*CC$3,0)+Avg_Dmd*365/CC$3/2*Std_Cost*Inv_Cost+CC$3*Setup</f>
        <v>30013.349698479466</v>
      </c>
      <c r="CD57" s="12">
        <f>(Sell_Price-Std_Cost)*(1-$D57)*Lost_Sale_Fact*Avg_Dmd*365+NORMSINV($D57)*SQRT(Dmd_StdDev^2*Leadtime+LT_StdDev^2*Avg_Dmd^2)*Std_Cost*Inv_Cost+IF(365/CD$3+Safety_Stock/Avg_Dmd&gt;Plan_Shelf,(365/CD$3+Safety_Stock/Avg_Dmd-Plan_Shelf)*Avg_Dmd*Std_Cost*CD$3,0)+Avg_Dmd*365/CD$3/2*Std_Cost*Inv_Cost+CD$3*Setup</f>
        <v>30129.31706444683</v>
      </c>
      <c r="CE57" s="12">
        <f>(Sell_Price-Std_Cost)*(1-$D57)*Lost_Sale_Fact*Avg_Dmd*365+NORMSINV($D57)*SQRT(Dmd_StdDev^2*Leadtime+LT_StdDev^2*Avg_Dmd^2)*Std_Cost*Inv_Cost+IF(365/CE$3+Safety_Stock/Avg_Dmd&gt;Plan_Shelf,(365/CE$3+Safety_Stock/Avg_Dmd-Plan_Shelf)*Avg_Dmd*Std_Cost*CE$3,0)+Avg_Dmd*365/CE$3/2*Std_Cost*Inv_Cost+CE$3*Setup</f>
        <v>30246.14601608591</v>
      </c>
      <c r="CF57" s="12">
        <f>(Sell_Price-Std_Cost)*(1-$D57)*Lost_Sale_Fact*Avg_Dmd*365+NORMSINV($D57)*SQRT(Dmd_StdDev^2*Leadtime+LT_StdDev^2*Avg_Dmd^2)*Std_Cost*Inv_Cost+IF(365/CF$3+Safety_Stock/Avg_Dmd&gt;Plan_Shelf,(365/CF$3+Safety_Stock/Avg_Dmd-Plan_Shelf)*Avg_Dmd*Std_Cost*CF$3,0)+Avg_Dmd*365/CF$3/2*Std_Cost*Inv_Cost+CF$3*Setup</f>
        <v>30363.80424393401</v>
      </c>
      <c r="CG57" s="12">
        <f>(Sell_Price-Std_Cost)*(1-$D57)*Lost_Sale_Fact*Avg_Dmd*365+NORMSINV($D57)*SQRT(Dmd_StdDev^2*Leadtime+LT_StdDev^2*Avg_Dmd^2)*Std_Cost*Inv_Cost+IF(365/CG$3+Safety_Stock/Avg_Dmd&gt;Plan_Shelf,(365/CG$3+Safety_Stock/Avg_Dmd-Plan_Shelf)*Avg_Dmd*Std_Cost*CG$3,0)+Avg_Dmd*365/CG$3/2*Std_Cost*Inv_Cost+CG$3*Setup</f>
        <v>30482.261034057465</v>
      </c>
      <c r="CH57" s="12">
        <f>(Sell_Price-Std_Cost)*(1-$D57)*Lost_Sale_Fact*Avg_Dmd*365+NORMSINV($D57)*SQRT(Dmd_StdDev^2*Leadtime+LT_StdDev^2*Avg_Dmd^2)*Std_Cost*Inv_Cost+IF(365/CH$3+Safety_Stock/Avg_Dmd&gt;Plan_Shelf,(365/CH$3+Safety_Stock/Avg_Dmd-Plan_Shelf)*Avg_Dmd*Std_Cost*CH$3,0)+Avg_Dmd*365/CH$3/2*Std_Cost*Inv_Cost+CH$3*Setup</f>
        <v>30601.487170763277</v>
      </c>
      <c r="CI57" s="12">
        <f>(Sell_Price-Std_Cost)*(1-$D57)*Lost_Sale_Fact*Avg_Dmd*365+NORMSINV($D57)*SQRT(Dmd_StdDev^2*Leadtime+LT_StdDev^2*Avg_Dmd^2)*Std_Cost*Inv_Cost+IF(365/CI$3+Safety_Stock/Avg_Dmd&gt;Plan_Shelf,(365/CI$3+Safety_Stock/Avg_Dmd-Plan_Shelf)*Avg_Dmd*Std_Cost*CI$3,0)+Avg_Dmd*365/CI$3/2*Std_Cost*Inv_Cost+CI$3*Setup</f>
        <v>30721.454846343648</v>
      </c>
      <c r="CJ57" s="12">
        <f>(Sell_Price-Std_Cost)*(1-$D57)*Lost_Sale_Fact*Avg_Dmd*365+NORMSINV($D57)*SQRT(Dmd_StdDev^2*Leadtime+LT_StdDev^2*Avg_Dmd^2)*Std_Cost*Inv_Cost+IF(365/CJ$3+Safety_Stock/Avg_Dmd&gt;Plan_Shelf,(365/CJ$3+Safety_Stock/Avg_Dmd-Plan_Shelf)*Avg_Dmd*Std_Cost*CJ$3,0)+Avg_Dmd*365/CJ$3/2*Std_Cost*Inv_Cost+CJ$3*Setup</f>
        <v>30842.137577267342</v>
      </c>
      <c r="CK57" s="12">
        <f>(Sell_Price-Std_Cost)*(1-$D57)*Lost_Sale_Fact*Avg_Dmd*365+NORMSINV($D57)*SQRT(Dmd_StdDev^2*Leadtime+LT_StdDev^2*Avg_Dmd^2)*Std_Cost*Inv_Cost+IF(365/CK$3+Safety_Stock/Avg_Dmd&gt;Plan_Shelf,(365/CK$3+Safety_Stock/Avg_Dmd-Plan_Shelf)*Avg_Dmd*Std_Cost*CK$3,0)+Avg_Dmd*365/CK$3/2*Std_Cost*Inv_Cost+CK$3*Setup</f>
        <v>30963.51012628695</v>
      </c>
      <c r="CL57" s="12">
        <f>(Sell_Price-Std_Cost)*(1-$D57)*Lost_Sale_Fact*Avg_Dmd*365+NORMSINV($D57)*SQRT(Dmd_StdDev^2*Leadtime+LT_StdDev^2*Avg_Dmd^2)*Std_Cost*Inv_Cost+IF(365/CL$3+Safety_Stock/Avg_Dmd&gt;Plan_Shelf,(365/CL$3+Safety_Stock/Avg_Dmd-Plan_Shelf)*Avg_Dmd*Std_Cost*CL$3,0)+Avg_Dmd*365/CL$3/2*Std_Cost*Inv_Cost+CL$3*Setup</f>
        <v>31085.548429980521</v>
      </c>
      <c r="CM57" s="12">
        <f>(Sell_Price-Std_Cost)*(1-$D57)*Lost_Sale_Fact*Avg_Dmd*365+NORMSINV($D57)*SQRT(Dmd_StdDev^2*Leadtime+LT_StdDev^2*Avg_Dmd^2)*Std_Cost*Inv_Cost+IF(365/CM$3+Safety_Stock/Avg_Dmd&gt;Plan_Shelf,(365/CM$3+Safety_Stock/Avg_Dmd-Plan_Shelf)*Avg_Dmd*Std_Cost*CM$3,0)+Avg_Dmd*365/CM$3/2*Std_Cost*Inv_Cost+CM$3*Setup</f>
        <v>31208.22953129033</v>
      </c>
      <c r="CN57" s="12">
        <f>(Sell_Price-Std_Cost)*(1-$D57)*Lost_Sale_Fact*Avg_Dmd*365+NORMSINV($D57)*SQRT(Dmd_StdDev^2*Leadtime+LT_StdDev^2*Avg_Dmd^2)*Std_Cost*Inv_Cost+IF(365/CN$3+Safety_Stock/Avg_Dmd&gt;Plan_Shelf,(365/CN$3+Safety_Stock/Avg_Dmd-Plan_Shelf)*Avg_Dmd*Std_Cost*CN$3,0)+Avg_Dmd*365/CN$3/2*Std_Cost*Inv_Cost+CN$3*Setup</f>
        <v>31331.531516661282</v>
      </c>
      <c r="CO57" s="12">
        <f>(Sell_Price-Std_Cost)*(1-$D57)*Lost_Sale_Fact*Avg_Dmd*365+NORMSINV($D57)*SQRT(Dmd_StdDev^2*Leadtime+LT_StdDev^2*Avg_Dmd^2)*Std_Cost*Inv_Cost+IF(365/CO$3+Safety_Stock/Avg_Dmd&gt;Plan_Shelf,(365/CO$3+Safety_Stock/Avg_Dmd-Plan_Shelf)*Avg_Dmd*Std_Cost*CO$3,0)+Avg_Dmd*365/CO$3/2*Std_Cost*Inv_Cost+CO$3*Setup</f>
        <v>31455.433457417155</v>
      </c>
      <c r="CP57" s="12">
        <f>(Sell_Price-Std_Cost)*(1-$D57)*Lost_Sale_Fact*Avg_Dmd*365+NORMSINV($D57)*SQRT(Dmd_StdDev^2*Leadtime+LT_StdDev^2*Avg_Dmd^2)*Std_Cost*Inv_Cost+IF(365/CP$3+Safety_Stock/Avg_Dmd&gt;Plan_Shelf,(365/CP$3+Safety_Stock/Avg_Dmd-Plan_Shelf)*Avg_Dmd*Std_Cost*CP$3,0)+Avg_Dmd*365/CP$3/2*Std_Cost*Inv_Cost+CP$3*Setup</f>
        <v>31579.915355045119</v>
      </c>
      <c r="CQ57" s="12">
        <f>(Sell_Price-Std_Cost)*(1-$D57)*Lost_Sale_Fact*Avg_Dmd*365+NORMSINV($D57)*SQRT(Dmd_StdDev^2*Leadtime+LT_StdDev^2*Avg_Dmd^2)*Std_Cost*Inv_Cost+IF(365/CQ$3+Safety_Stock/Avg_Dmd&gt;Plan_Shelf,(365/CQ$3+Safety_Stock/Avg_Dmd-Plan_Shelf)*Avg_Dmd*Std_Cost*CQ$3,0)+Avg_Dmd*365/CQ$3/2*Std_Cost*Inv_Cost+CQ$3*Setup</f>
        <v>31704.958090087857</v>
      </c>
      <c r="CR57" s="12">
        <f>(Sell_Price-Std_Cost)*(1-$D57)*Lost_Sale_Fact*Avg_Dmd*365+NORMSINV($D57)*SQRT(Dmd_StdDev^2*Leadtime+LT_StdDev^2*Avg_Dmd^2)*Std_Cost*Inv_Cost+IF(365/CR$3+Safety_Stock/Avg_Dmd&gt;Plan_Shelf,(365/CR$3+Safety_Stock/Avg_Dmd-Plan_Shelf)*Avg_Dmd*Std_Cost*CR$3,0)+Avg_Dmd*365/CR$3/2*Std_Cost*Inv_Cost+CR$3*Setup</f>
        <v>31830.543374368794</v>
      </c>
      <c r="CS57" s="12">
        <f>(Sell_Price-Std_Cost)*(1-$D57)*Lost_Sale_Fact*Avg_Dmd*365+NORMSINV($D57)*SQRT(Dmd_StdDev^2*Leadtime+LT_StdDev^2*Avg_Dmd^2)*Std_Cost*Inv_Cost+IF(365/CS$3+Safety_Stock/Avg_Dmd&gt;Plan_Shelf,(365/CS$3+Safety_Stock/Avg_Dmd-Plan_Shelf)*Avg_Dmd*Std_Cost*CS$3,0)+Avg_Dmd*365/CS$3/2*Std_Cost*Inv_Cost+CS$3*Setup</f>
        <v>31956.653706299599</v>
      </c>
      <c r="CT57" s="12">
        <f>(Sell_Price-Std_Cost)*(1-$D57)*Lost_Sale_Fact*Avg_Dmd*365+NORMSINV($D57)*SQRT(Dmd_StdDev^2*Leadtime+LT_StdDev^2*Avg_Dmd^2)*Std_Cost*Inv_Cost+IF(365/CT$3+Safety_Stock/Avg_Dmd&gt;Plan_Shelf,(365/CT$3+Safety_Stock/Avg_Dmd-Plan_Shelf)*Avg_Dmd*Std_Cost*CT$3,0)+Avg_Dmd*365/CT$3/2*Std_Cost*Inv_Cost+CT$3*Setup</f>
        <v>32083.272329040392</v>
      </c>
      <c r="CU57" s="12">
        <f>(Sell_Price-Std_Cost)*(1-$D57)*Lost_Sale_Fact*Avg_Dmd*365+NORMSINV($D57)*SQRT(Dmd_StdDev^2*Leadtime+LT_StdDev^2*Avg_Dmd^2)*Std_Cost*Inv_Cost+IF(365/CU$3+Safety_Stock/Avg_Dmd&gt;Plan_Shelf,(365/CU$3+Safety_Stock/Avg_Dmd-Plan_Shelf)*Avg_Dmd*Std_Cost*CU$3,0)+Avg_Dmd*365/CU$3/2*Std_Cost*Inv_Cost+CU$3*Setup</f>
        <v>32210.38319130243</v>
      </c>
      <c r="CV57" s="12">
        <f>(Sell_Price-Std_Cost)*(1-$D57)*Lost_Sale_Fact*Avg_Dmd*365+NORMSINV($D57)*SQRT(Dmd_StdDev^2*Leadtime+LT_StdDev^2*Avg_Dmd^2)*Std_Cost*Inv_Cost+IF(365/CV$3+Safety_Stock/Avg_Dmd&gt;Plan_Shelf,(365/CV$3+Safety_Stock/Avg_Dmd-Plan_Shelf)*Avg_Dmd*Std_Cost*CV$3,0)+Avg_Dmd*365/CV$3/2*Std_Cost*Inv_Cost+CV$3*Setup</f>
        <v>32337.970910600678</v>
      </c>
      <c r="CW57" s="12">
        <f>(Sell_Price-Std_Cost)*(1-$D57)*Lost_Sale_Fact*Avg_Dmd*365+NORMSINV($D57)*SQRT(Dmd_StdDev^2*Leadtime+LT_StdDev^2*Avg_Dmd^2)*Std_Cost*Inv_Cost+IF(365/CW$3+Safety_Stock/Avg_Dmd&gt;Plan_Shelf,(365/CW$3+Safety_Stock/Avg_Dmd-Plan_Shelf)*Avg_Dmd*Std_Cost*CW$3,0)+Avg_Dmd*365/CW$3/2*Std_Cost*Inv_Cost+CW$3*Setup</f>
        <v>32466.020738779371</v>
      </c>
      <c r="CX57" s="12">
        <f>(Sell_Price-Std_Cost)*(1-$D57)*Lost_Sale_Fact*Avg_Dmd*365+NORMSINV($D57)*SQRT(Dmd_StdDev^2*Leadtime+LT_StdDev^2*Avg_Dmd^2)*Std_Cost*Inv_Cost+IF(365/CX$3+Safety_Stock/Avg_Dmd&gt;Plan_Shelf,(365/CX$3+Safety_Stock/Avg_Dmd-Plan_Shelf)*Avg_Dmd*Std_Cost*CX$3,0)+Avg_Dmd*365/CX$3/2*Std_Cost*Inv_Cost+CX$3*Setup</f>
        <v>32594.518529648296</v>
      </c>
      <c r="CY57" s="12">
        <f>(Sell_Price-Std_Cost)*(1-$D57)*Lost_Sale_Fact*Avg_Dmd*365+NORMSINV($D57)*SQRT(Dmd_StdDev^2*Leadtime+LT_StdDev^2*Avg_Dmd^2)*Std_Cost*Inv_Cost+IF(365/CY$3+Safety_Stock/Avg_Dmd&gt;Plan_Shelf,(365/CY$3+Safety_Stock/Avg_Dmd-Plan_Shelf)*Avg_Dmd*Std_Cost*CY$3,0)+Avg_Dmd*365/CY$3/2*Std_Cost*Inv_Cost+CY$3*Setup</f>
        <v>32723.450708580473</v>
      </c>
      <c r="CZ57" s="12">
        <f>(Sell_Price-Std_Cost)*(1-$D57)*Lost_Sale_Fact*Avg_Dmd*365+NORMSINV($D57)*SQRT(Dmd_StdDev^2*Leadtime+LT_StdDev^2*Avg_Dmd^2)*Std_Cost*Inv_Cost+IF(365/CZ$3+Safety_Stock/Avg_Dmd&gt;Plan_Shelf,(365/CZ$3+Safety_Stock/Avg_Dmd-Plan_Shelf)*Avg_Dmd*Std_Cost*CZ$3,0)+Avg_Dmd*365/CZ$3/2*Std_Cost*Inv_Cost+CZ$3*Setup</f>
        <v>32852.804243934006</v>
      </c>
      <c r="DA57" s="28">
        <f t="shared" si="0"/>
        <v>26883.128568258333</v>
      </c>
      <c r="DB57" s="43">
        <f t="shared" si="1"/>
        <v>0.94599999999999995</v>
      </c>
    </row>
    <row r="58" spans="1:106" ht="14.1" customHeight="1" x14ac:dyDescent="0.25">
      <c r="A58" s="53"/>
      <c r="B58" s="52"/>
      <c r="C58" s="52"/>
      <c r="D58" s="9">
        <v>0.94499999999999995</v>
      </c>
      <c r="E58" s="12">
        <f>(Sell_Price-Std_Cost)*(1-$D58)*Lost_Sale_Fact*Avg_Dmd*365+NORMSINV($D58)*SQRT(Dmd_StdDev^2*Leadtime+LT_StdDev^2*Avg_Dmd^2)*Std_Cost*Inv_Cost+IF(365/E$3+Safety_Stock/Avg_Dmd&gt;Plan_Shelf,(365/E$3+Safety_Stock/Avg_Dmd-Plan_Shelf)*Avg_Dmd*Std_Cost*E$3,0)+Avg_Dmd*365/E$3/2*Std_Cost*Inv_Cost+E$3*Setup</f>
        <v>1327280.1546751852</v>
      </c>
      <c r="F58" s="12">
        <f>(Sell_Price-Std_Cost)*(1-$D58)*Lost_Sale_Fact*Avg_Dmd*365+NORMSINV($D58)*SQRT(Dmd_StdDev^2*Leadtime+LT_StdDev^2*Avg_Dmd^2)*Std_Cost*Inv_Cost+IF(365/F$3+Safety_Stock/Avg_Dmd&gt;Plan_Shelf,(365/F$3+Safety_Stock/Avg_Dmd-Plan_Shelf)*Avg_Dmd*Std_Cost*F$3,0)+Avg_Dmd*365/F$3/2*Std_Cost*Inv_Cost+F$3*Setup</f>
        <v>1164126.3175091776</v>
      </c>
      <c r="G58" s="12">
        <f>(Sell_Price-Std_Cost)*(1-$D58)*Lost_Sale_Fact*Avg_Dmd*365+NORMSINV($D58)*SQRT(Dmd_StdDev^2*Leadtime+LT_StdDev^2*Avg_Dmd^2)*Std_Cost*Inv_Cost+IF(365/G$3+Safety_Stock/Avg_Dmd&gt;Plan_Shelf,(365/G$3+Safety_Stock/Avg_Dmd-Plan_Shelf)*Avg_Dmd*Std_Cost*G$3,0)+Avg_Dmd*365/G$3/2*Std_Cost*Inv_Cost+G$3*Setup</f>
        <v>1069105.8136765035</v>
      </c>
      <c r="H58" s="12">
        <f>(Sell_Price-Std_Cost)*(1-$D58)*Lost_Sale_Fact*Avg_Dmd*365+NORMSINV($D58)*SQRT(Dmd_StdDev^2*Leadtime+LT_StdDev^2*Avg_Dmd^2)*Std_Cost*Inv_Cost+IF(365/H$3+Safety_Stock/Avg_Dmd&gt;Plan_Shelf,(365/H$3+Safety_Stock/Avg_Dmd-Plan_Shelf)*Avg_Dmd*Std_Cost*H$3,0)+Avg_Dmd*365/H$3/2*Std_Cost*Inv_Cost+H$3*Setup</f>
        <v>991118.64317716262</v>
      </c>
      <c r="I58" s="12">
        <f>(Sell_Price-Std_Cost)*(1-$D58)*Lost_Sale_Fact*Avg_Dmd*365+NORMSINV($D58)*SQRT(Dmd_StdDev^2*Leadtime+LT_StdDev^2*Avg_Dmd^2)*Std_Cost*Inv_Cost+IF(365/I$3+Safety_Stock/Avg_Dmd&gt;Plan_Shelf,(365/I$3+Safety_Stock/Avg_Dmd-Plan_Shelf)*Avg_Dmd*Std_Cost*I$3,0)+Avg_Dmd*365/I$3/2*Std_Cost*Inv_Cost+I$3*Setup</f>
        <v>919944.80601115501</v>
      </c>
      <c r="J58" s="12">
        <f>(Sell_Price-Std_Cost)*(1-$D58)*Lost_Sale_Fact*Avg_Dmd*365+NORMSINV($D58)*SQRT(Dmd_StdDev^2*Leadtime+LT_StdDev^2*Avg_Dmd^2)*Std_Cost*Inv_Cost+IF(365/J$3+Safety_Stock/Avg_Dmd&gt;Plan_Shelf,(365/J$3+Safety_Stock/Avg_Dmd-Plan_Shelf)*Avg_Dmd*Std_Cost*J$3,0)+Avg_Dmd*365/J$3/2*Std_Cost*Inv_Cost+J$3*Setup</f>
        <v>852177.63551181403</v>
      </c>
      <c r="K58" s="12">
        <f>(Sell_Price-Std_Cost)*(1-$D58)*Lost_Sale_Fact*Avg_Dmd*365+NORMSINV($D58)*SQRT(Dmd_StdDev^2*Leadtime+LT_StdDev^2*Avg_Dmd^2)*Std_Cost*Inv_Cost+IF(365/K$3+Safety_Stock/Avg_Dmd&gt;Plan_Shelf,(365/K$3+Safety_Stock/Avg_Dmd-Plan_Shelf)*Avg_Dmd*Std_Cost*K$3,0)+Avg_Dmd*365/K$3/2*Std_Cost*Inv_Cost+K$3*Setup</f>
        <v>786357.13167913991</v>
      </c>
      <c r="L58" s="12">
        <f>(Sell_Price-Std_Cost)*(1-$D58)*Lost_Sale_Fact*Avg_Dmd*365+NORMSINV($D58)*SQRT(Dmd_StdDev^2*Leadtime+LT_StdDev^2*Avg_Dmd^2)*Std_Cost*Inv_Cost+IF(365/L$3+Safety_Stock/Avg_Dmd&gt;Plan_Shelf,(365/L$3+Safety_Stock/Avg_Dmd-Plan_Shelf)*Avg_Dmd*Std_Cost*L$3,0)+Avg_Dmd*365/L$3/2*Std_Cost*Inv_Cost+L$3*Setup</f>
        <v>721753.29451313231</v>
      </c>
      <c r="M58" s="12">
        <f>(Sell_Price-Std_Cost)*(1-$D58)*Lost_Sale_Fact*Avg_Dmd*365+NORMSINV($D58)*SQRT(Dmd_StdDev^2*Leadtime+LT_StdDev^2*Avg_Dmd^2)*Std_Cost*Inv_Cost+IF(365/M$3+Safety_Stock/Avg_Dmd&gt;Plan_Shelf,(365/M$3+Safety_Stock/Avg_Dmd-Plan_Shelf)*Avg_Dmd*Std_Cost*M$3,0)+Avg_Dmd*365/M$3/2*Std_Cost*Inv_Cost+M$3*Setup</f>
        <v>657960.56845823594</v>
      </c>
      <c r="N58" s="12">
        <f>(Sell_Price-Std_Cost)*(1-$D58)*Lost_Sale_Fact*Avg_Dmd*365+NORMSINV($D58)*SQRT(Dmd_StdDev^2*Leadtime+LT_StdDev^2*Avg_Dmd^2)*Std_Cost*Inv_Cost+IF(365/N$3+Safety_Stock/Avg_Dmd&gt;Plan_Shelf,(365/N$3+Safety_Stock/Avg_Dmd-Plan_Shelf)*Avg_Dmd*Std_Cost*N$3,0)+Avg_Dmd*365/N$3/2*Std_Cost*Inv_Cost+N$3*Setup</f>
        <v>594735.62018111721</v>
      </c>
      <c r="O58" s="12">
        <f>(Sell_Price-Std_Cost)*(1-$D58)*Lost_Sale_Fact*Avg_Dmd*365+NORMSINV($D58)*SQRT(Dmd_StdDev^2*Leadtime+LT_StdDev^2*Avg_Dmd^2)*Std_Cost*Inv_Cost+IF(365/O$3+Safety_Stock/Avg_Dmd&gt;Plan_Shelf,(365/O$3+Safety_Stock/Avg_Dmd-Plan_Shelf)*Avg_Dmd*Std_Cost*O$3,0)+Avg_Dmd*365/O$3/2*Std_Cost*Inv_Cost+O$3*Setup</f>
        <v>531923.60119692772</v>
      </c>
      <c r="P58" s="12">
        <f>(Sell_Price-Std_Cost)*(1-$D58)*Lost_Sale_Fact*Avg_Dmd*365+NORMSINV($D58)*SQRT(Dmd_StdDev^2*Leadtime+LT_StdDev^2*Avg_Dmd^2)*Std_Cost*Inv_Cost+IF(365/P$3+Safety_Stock/Avg_Dmd&gt;Plan_Shelf,(365/P$3+Safety_Stock/Avg_Dmd-Plan_Shelf)*Avg_Dmd*Std_Cost*P$3,0)+Avg_Dmd*365/P$3/2*Std_Cost*Inv_Cost+P$3*Setup</f>
        <v>469421.27918243554</v>
      </c>
      <c r="Q58" s="12">
        <f>(Sell_Price-Std_Cost)*(1-$D58)*Lost_Sale_Fact*Avg_Dmd*365+NORMSINV($D58)*SQRT(Dmd_StdDev^2*Leadtime+LT_StdDev^2*Avg_Dmd^2)*Std_Cost*Inv_Cost+IF(365/Q$3+Safety_Stock/Avg_Dmd&gt;Plan_Shelf,(365/Q$3+Safety_Stock/Avg_Dmd-Plan_Shelf)*Avg_Dmd*Std_Cost*Q$3,0)+Avg_Dmd*365/Q$3/2*Std_Cost*Inv_Cost+Q$3*Setup</f>
        <v>407157.18560617155</v>
      </c>
      <c r="R58" s="12">
        <f>(Sell_Price-Std_Cost)*(1-$D58)*Lost_Sale_Fact*Avg_Dmd*365+NORMSINV($D58)*SQRT(Dmd_StdDev^2*Leadtime+LT_StdDev^2*Avg_Dmd^2)*Std_Cost*Inv_Cost+IF(365/R$3+Safety_Stock/Avg_Dmd&gt;Plan_Shelf,(365/R$3+Safety_Stock/Avg_Dmd-Plan_Shelf)*Avg_Dmd*Std_Cost*R$3,0)+Avg_Dmd*365/R$3/2*Std_Cost*Inv_Cost+R$3*Setup</f>
        <v>345080.27151708712</v>
      </c>
      <c r="S58" s="12">
        <f>(Sell_Price-Std_Cost)*(1-$D58)*Lost_Sale_Fact*Avg_Dmd*365+NORMSINV($D58)*SQRT(Dmd_StdDev^2*Leadtime+LT_StdDev^2*Avg_Dmd^2)*Std_Cost*Inv_Cost+IF(365/S$3+Safety_Stock/Avg_Dmd&gt;Plan_Shelf,(365/S$3+Safety_Stock/Avg_Dmd-Plan_Shelf)*Avg_Dmd*Std_Cost*S$3,0)+Avg_Dmd*365/S$3/2*Std_Cost*Inv_Cost+S$3*Setup</f>
        <v>283153.10101774608</v>
      </c>
      <c r="T58" s="12">
        <f>(Sell_Price-Std_Cost)*(1-$D58)*Lost_Sale_Fact*Avg_Dmd*365+NORMSINV($D58)*SQRT(Dmd_StdDev^2*Leadtime+LT_StdDev^2*Avg_Dmd^2)*Std_Cost*Inv_Cost+IF(365/T$3+Safety_Stock/Avg_Dmd&gt;Plan_Shelf,(365/T$3+Safety_Stock/Avg_Dmd-Plan_Shelf)*Avg_Dmd*Std_Cost*T$3,0)+Avg_Dmd*365/T$3/2*Std_Cost*Inv_Cost+T$3*Setup</f>
        <v>221347.59718507179</v>
      </c>
      <c r="U58" s="12">
        <f>(Sell_Price-Std_Cost)*(1-$D58)*Lost_Sale_Fact*Avg_Dmd*365+NORMSINV($D58)*SQRT(Dmd_StdDev^2*Leadtime+LT_StdDev^2*Avg_Dmd^2)*Std_Cost*Inv_Cost+IF(365/U$3+Safety_Stock/Avg_Dmd&gt;Plan_Shelf,(365/U$3+Safety_Stock/Avg_Dmd-Plan_Shelf)*Avg_Dmd*Std_Cost*U$3,0)+Avg_Dmd*365/U$3/2*Std_Cost*Inv_Cost+U$3*Setup</f>
        <v>159642.28943082882</v>
      </c>
      <c r="V58" s="12">
        <f>(Sell_Price-Std_Cost)*(1-$D58)*Lost_Sale_Fact*Avg_Dmd*365+NORMSINV($D58)*SQRT(Dmd_StdDev^2*Leadtime+LT_StdDev^2*Avg_Dmd^2)*Std_Cost*Inv_Cost+IF(365/V$3+Safety_Stock/Avg_Dmd&gt;Plan_Shelf,(365/V$3+Safety_Stock/Avg_Dmd-Plan_Shelf)*Avg_Dmd*Std_Cost*V$3,0)+Avg_Dmd*365/V$3/2*Std_Cost*Inv_Cost+V$3*Setup</f>
        <v>98020.478408612253</v>
      </c>
      <c r="W58" s="12">
        <f>(Sell_Price-Std_Cost)*(1-$D58)*Lost_Sale_Fact*Avg_Dmd*365+NORMSINV($D58)*SQRT(Dmd_StdDev^2*Leadtime+LT_StdDev^2*Avg_Dmd^2)*Std_Cost*Inv_Cost+IF(365/W$3+Safety_Stock/Avg_Dmd&gt;Plan_Shelf,(365/W$3+Safety_Stock/Avg_Dmd-Plan_Shelf)*Avg_Dmd*Std_Cost*W$3,0)+Avg_Dmd*365/W$3/2*Std_Cost*Inv_Cost+W$3*Setup</f>
        <v>36468.980423891117</v>
      </c>
      <c r="X58" s="12">
        <f>(Sell_Price-Std_Cost)*(1-$D58)*Lost_Sale_Fact*Avg_Dmd*365+NORMSINV($D58)*SQRT(Dmd_StdDev^2*Leadtime+LT_StdDev^2*Avg_Dmd^2)*Std_Cost*Inv_Cost+IF(365/X$3+Safety_Stock/Avg_Dmd&gt;Plan_Shelf,(365/X$3+Safety_Stock/Avg_Dmd-Plan_Shelf)*Avg_Dmd*Std_Cost*X$3,0)+Avg_Dmd*365/X$3/2*Std_Cost*Inv_Cost+X$3*Setup</f>
        <v>29053.991841192819</v>
      </c>
      <c r="Y58" s="12">
        <f>(Sell_Price-Std_Cost)*(1-$D58)*Lost_Sale_Fact*Avg_Dmd*365+NORMSINV($D58)*SQRT(Dmd_StdDev^2*Leadtime+LT_StdDev^2*Avg_Dmd^2)*Std_Cost*Inv_Cost+IF(365/Y$3+Safety_Stock/Avg_Dmd&gt;Plan_Shelf,(365/Y$3+Safety_Stock/Avg_Dmd-Plan_Shelf)*Avg_Dmd*Std_Cost*Y$3,0)+Avg_Dmd*365/Y$3/2*Std_Cost*Inv_Cost+Y$3*Setup</f>
        <v>28717.325174526151</v>
      </c>
      <c r="Z58" s="12">
        <f>(Sell_Price-Std_Cost)*(1-$D58)*Lost_Sale_Fact*Avg_Dmd*365+NORMSINV($D58)*SQRT(Dmd_StdDev^2*Leadtime+LT_StdDev^2*Avg_Dmd^2)*Std_Cost*Inv_Cost+IF(365/Z$3+Safety_Stock/Avg_Dmd&gt;Plan_Shelf,(365/Z$3+Safety_Stock/Avg_Dmd-Plan_Shelf)*Avg_Dmd*Std_Cost*Z$3,0)+Avg_Dmd*365/Z$3/2*Std_Cost*Inv_Cost+Z$3*Setup</f>
        <v>28424.900932101911</v>
      </c>
      <c r="AA58" s="12">
        <f>(Sell_Price-Std_Cost)*(1-$D58)*Lost_Sale_Fact*Avg_Dmd*365+NORMSINV($D58)*SQRT(Dmd_StdDev^2*Leadtime+LT_StdDev^2*Avg_Dmd^2)*Std_Cost*Inv_Cost+IF(365/AA$3+Safety_Stock/Avg_Dmd&gt;Plan_Shelf,(365/AA$3+Safety_Stock/Avg_Dmd-Plan_Shelf)*Avg_Dmd*Std_Cost*AA$3,0)+Avg_Dmd*365/AA$3/2*Std_Cost*Inv_Cost+AA$3*Setup</f>
        <v>28170.948362931951</v>
      </c>
      <c r="AB58" s="12">
        <f>(Sell_Price-Std_Cost)*(1-$D58)*Lost_Sale_Fact*Avg_Dmd*365+NORMSINV($D58)*SQRT(Dmd_StdDev^2*Leadtime+LT_StdDev^2*Avg_Dmd^2)*Std_Cost*Inv_Cost+IF(365/AB$3+Safety_Stock/Avg_Dmd&gt;Plan_Shelf,(365/AB$3+Safety_Stock/Avg_Dmd-Plan_Shelf)*Avg_Dmd*Std_Cost*AB$3,0)+Avg_Dmd*365/AB$3/2*Std_Cost*Inv_Cost+AB$3*Setup</f>
        <v>27950.658507859487</v>
      </c>
      <c r="AC58" s="12">
        <f>(Sell_Price-Std_Cost)*(1-$D58)*Lost_Sale_Fact*Avg_Dmd*365+NORMSINV($D58)*SQRT(Dmd_StdDev^2*Leadtime+LT_StdDev^2*Avg_Dmd^2)*Std_Cost*Inv_Cost+IF(365/AC$3+Safety_Stock/Avg_Dmd&gt;Plan_Shelf,(365/AC$3+Safety_Stock/Avg_Dmd-Plan_Shelf)*Avg_Dmd*Std_Cost*AC$3,0)+Avg_Dmd*365/AC$3/2*Std_Cost*Inv_Cost+AC$3*Setup</f>
        <v>27759.991841192819</v>
      </c>
      <c r="AD58" s="12">
        <f>(Sell_Price-Std_Cost)*(1-$D58)*Lost_Sale_Fact*Avg_Dmd*365+NORMSINV($D58)*SQRT(Dmd_StdDev^2*Leadtime+LT_StdDev^2*Avg_Dmd^2)*Std_Cost*Inv_Cost+IF(365/AD$3+Safety_Stock/Avg_Dmd&gt;Plan_Shelf,(365/AD$3+Safety_Stock/Avg_Dmd-Plan_Shelf)*Avg_Dmd*Std_Cost*AD$3,0)+Avg_Dmd*365/AD$3/2*Std_Cost*Inv_Cost+AD$3*Setup</f>
        <v>27595.53030273128</v>
      </c>
      <c r="AE58" s="12">
        <f>(Sell_Price-Std_Cost)*(1-$D58)*Lost_Sale_Fact*Avg_Dmd*365+NORMSINV($D58)*SQRT(Dmd_StdDev^2*Leadtime+LT_StdDev^2*Avg_Dmd^2)*Std_Cost*Inv_Cost+IF(365/AE$3+Safety_Stock/Avg_Dmd&gt;Plan_Shelf,(365/AE$3+Safety_Stock/Avg_Dmd-Plan_Shelf)*Avg_Dmd*Std_Cost*AE$3,0)+Avg_Dmd*365/AE$3/2*Std_Cost*Inv_Cost+AE$3*Setup</f>
        <v>27454.362211563188</v>
      </c>
      <c r="AF58" s="12">
        <f>(Sell_Price-Std_Cost)*(1-$D58)*Lost_Sale_Fact*Avg_Dmd*365+NORMSINV($D58)*SQRT(Dmd_StdDev^2*Leadtime+LT_StdDev^2*Avg_Dmd^2)*Std_Cost*Inv_Cost+IF(365/AF$3+Safety_Stock/Avg_Dmd&gt;Plan_Shelf,(365/AF$3+Safety_Stock/Avg_Dmd-Plan_Shelf)*Avg_Dmd*Std_Cost*AF$3,0)+Avg_Dmd*365/AF$3/2*Std_Cost*Inv_Cost+AF$3*Setup</f>
        <v>27333.991841192819</v>
      </c>
      <c r="AG58" s="12">
        <f>(Sell_Price-Std_Cost)*(1-$D58)*Lost_Sale_Fact*Avg_Dmd*365+NORMSINV($D58)*SQRT(Dmd_StdDev^2*Leadtime+LT_StdDev^2*Avg_Dmd^2)*Std_Cost*Inv_Cost+IF(365/AG$3+Safety_Stock/Avg_Dmd&gt;Plan_Shelf,(365/AG$3+Safety_Stock/Avg_Dmd-Plan_Shelf)*Avg_Dmd*Std_Cost*AG$3,0)+Avg_Dmd*365/AG$3/2*Std_Cost*Inv_Cost+AG$3*Setup</f>
        <v>27232.267703261783</v>
      </c>
      <c r="AH58" s="12">
        <f>(Sell_Price-Std_Cost)*(1-$D58)*Lost_Sale_Fact*Avg_Dmd*365+NORMSINV($D58)*SQRT(Dmd_StdDev^2*Leadtime+LT_StdDev^2*Avg_Dmd^2)*Std_Cost*Inv_Cost+IF(365/AH$3+Safety_Stock/Avg_Dmd&gt;Plan_Shelf,(365/AH$3+Safety_Stock/Avg_Dmd-Plan_Shelf)*Avg_Dmd*Std_Cost*AH$3,0)+Avg_Dmd*365/AH$3/2*Std_Cost*Inv_Cost+AH$3*Setup</f>
        <v>27147.325174526151</v>
      </c>
      <c r="AI58" s="12">
        <f>(Sell_Price-Std_Cost)*(1-$D58)*Lost_Sale_Fact*Avg_Dmd*365+NORMSINV($D58)*SQRT(Dmd_StdDev^2*Leadtime+LT_StdDev^2*Avg_Dmd^2)*Std_Cost*Inv_Cost+IF(365/AI$3+Safety_Stock/Avg_Dmd&gt;Plan_Shelf,(365/AI$3+Safety_Stock/Avg_Dmd-Plan_Shelf)*Avg_Dmd*Std_Cost*AI$3,0)+Avg_Dmd*365/AI$3/2*Std_Cost*Inv_Cost+AI$3*Setup</f>
        <v>27077.540228289596</v>
      </c>
      <c r="AJ58" s="12">
        <f>(Sell_Price-Std_Cost)*(1-$D58)*Lost_Sale_Fact*Avg_Dmd*365+NORMSINV($D58)*SQRT(Dmd_StdDev^2*Leadtime+LT_StdDev^2*Avg_Dmd^2)*Std_Cost*Inv_Cost+IF(365/AJ$3+Safety_Stock/Avg_Dmd&gt;Plan_Shelf,(365/AJ$3+Safety_Stock/Avg_Dmd-Plan_Shelf)*Avg_Dmd*Std_Cost*AJ$3,0)+Avg_Dmd*365/AJ$3/2*Std_Cost*Inv_Cost+AJ$3*Setup</f>
        <v>27021.491841192819</v>
      </c>
      <c r="AK58" s="12">
        <f>(Sell_Price-Std_Cost)*(1-$D58)*Lost_Sale_Fact*Avg_Dmd*365+NORMSINV($D58)*SQRT(Dmd_StdDev^2*Leadtime+LT_StdDev^2*Avg_Dmd^2)*Std_Cost*Inv_Cost+IF(365/AK$3+Safety_Stock/Avg_Dmd&gt;Plan_Shelf,(365/AK$3+Safety_Stock/Avg_Dmd-Plan_Shelf)*Avg_Dmd*Std_Cost*AK$3,0)+Avg_Dmd*365/AK$3/2*Std_Cost*Inv_Cost+AK$3*Setup</f>
        <v>26977.931235132211</v>
      </c>
      <c r="AL58" s="12">
        <f>(Sell_Price-Std_Cost)*(1-$D58)*Lost_Sale_Fact*Avg_Dmd*365+NORMSINV($D58)*SQRT(Dmd_StdDev^2*Leadtime+LT_StdDev^2*Avg_Dmd^2)*Std_Cost*Inv_Cost+IF(365/AL$3+Safety_Stock/Avg_Dmd&gt;Plan_Shelf,(365/AL$3+Safety_Stock/Avg_Dmd-Plan_Shelf)*Avg_Dmd*Std_Cost*AL$3,0)+Avg_Dmd*365/AL$3/2*Std_Cost*Inv_Cost+AL$3*Setup</f>
        <v>26945.756547075172</v>
      </c>
      <c r="AM58" s="12">
        <f>(Sell_Price-Std_Cost)*(1-$D58)*Lost_Sale_Fact*Avg_Dmd*365+NORMSINV($D58)*SQRT(Dmd_StdDev^2*Leadtime+LT_StdDev^2*Avg_Dmd^2)*Std_Cost*Inv_Cost+IF(365/AM$3+Safety_Stock/Avg_Dmd&gt;Plan_Shelf,(365/AM$3+Safety_Stock/Avg_Dmd-Plan_Shelf)*Avg_Dmd*Std_Cost*AM$3,0)+Avg_Dmd*365/AM$3/2*Std_Cost*Inv_Cost+AM$3*Setup</f>
        <v>26923.991841192819</v>
      </c>
      <c r="AN58" s="12">
        <f>(Sell_Price-Std_Cost)*(1-$D58)*Lost_Sale_Fact*Avg_Dmd*365+NORMSINV($D58)*SQRT(Dmd_StdDev^2*Leadtime+LT_StdDev^2*Avg_Dmd^2)*Std_Cost*Inv_Cost+IF(365/AN$3+Safety_Stock/Avg_Dmd&gt;Plan_Shelf,(365/AN$3+Safety_Stock/Avg_Dmd-Plan_Shelf)*Avg_Dmd*Std_Cost*AN$3,0)+Avg_Dmd*365/AN$3/2*Std_Cost*Inv_Cost+AN$3*Setup</f>
        <v>26911.769618970597</v>
      </c>
      <c r="AO58" s="12">
        <f>(Sell_Price-Std_Cost)*(1-$D58)*Lost_Sale_Fact*Avg_Dmd*365+NORMSINV($D58)*SQRT(Dmd_StdDev^2*Leadtime+LT_StdDev^2*Avg_Dmd^2)*Std_Cost*Inv_Cost+IF(365/AO$3+Safety_Stock/Avg_Dmd&gt;Plan_Shelf,(365/AO$3+Safety_Stock/Avg_Dmd-Plan_Shelf)*Avg_Dmd*Std_Cost*AO$3,0)+Avg_Dmd*365/AO$3/2*Std_Cost*Inv_Cost+AO$3*Setup</f>
        <v>26908.316165517143</v>
      </c>
      <c r="AP58" s="12">
        <f>(Sell_Price-Std_Cost)*(1-$D58)*Lost_Sale_Fact*Avg_Dmd*365+NORMSINV($D58)*SQRT(Dmd_StdDev^2*Leadtime+LT_StdDev^2*Avg_Dmd^2)*Std_Cost*Inv_Cost+IF(365/AP$3+Safety_Stock/Avg_Dmd&gt;Plan_Shelf,(365/AP$3+Safety_Stock/Avg_Dmd-Plan_Shelf)*Avg_Dmd*Std_Cost*AP$3,0)+Avg_Dmd*365/AP$3/2*Std_Cost*Inv_Cost+AP$3*Setup</f>
        <v>26912.939209613873</v>
      </c>
      <c r="AQ58" s="12">
        <f>(Sell_Price-Std_Cost)*(1-$D58)*Lost_Sale_Fact*Avg_Dmd*365+NORMSINV($D58)*SQRT(Dmd_StdDev^2*Leadtime+LT_StdDev^2*Avg_Dmd^2)*Std_Cost*Inv_Cost+IF(365/AQ$3+Safety_Stock/Avg_Dmd&gt;Plan_Shelf,(365/AQ$3+Safety_Stock/Avg_Dmd-Plan_Shelf)*Avg_Dmd*Std_Cost*AQ$3,0)+Avg_Dmd*365/AQ$3/2*Std_Cost*Inv_Cost+AQ$3*Setup</f>
        <v>26925.01748221846</v>
      </c>
      <c r="AR58" s="12">
        <f>(Sell_Price-Std_Cost)*(1-$D58)*Lost_Sale_Fact*Avg_Dmd*365+NORMSINV($D58)*SQRT(Dmd_StdDev^2*Leadtime+LT_StdDev^2*Avg_Dmd^2)*Std_Cost*Inv_Cost+IF(365/AR$3+Safety_Stock/Avg_Dmd&gt;Plan_Shelf,(365/AR$3+Safety_Stock/Avg_Dmd-Plan_Shelf)*Avg_Dmd*Std_Cost*AR$3,0)+Avg_Dmd*365/AR$3/2*Std_Cost*Inv_Cost+AR$3*Setup</f>
        <v>26943.991841192819</v>
      </c>
      <c r="AS58" s="12">
        <f>(Sell_Price-Std_Cost)*(1-$D58)*Lost_Sale_Fact*Avg_Dmd*365+NORMSINV($D58)*SQRT(Dmd_StdDev^2*Leadtime+LT_StdDev^2*Avg_Dmd^2)*Std_Cost*Inv_Cost+IF(365/AS$3+Safety_Stock/Avg_Dmd&gt;Plan_Shelf,(365/AS$3+Safety_Stock/Avg_Dmd-Plan_Shelf)*Avg_Dmd*Std_Cost*AS$3,0)+Avg_Dmd*365/AS$3/2*Std_Cost*Inv_Cost+AS$3*Setup</f>
        <v>26969.357694851355</v>
      </c>
      <c r="AT58" s="12">
        <f>(Sell_Price-Std_Cost)*(1-$D58)*Lost_Sale_Fact*Avg_Dmd*365+NORMSINV($D58)*SQRT(Dmd_StdDev^2*Leadtime+LT_StdDev^2*Avg_Dmd^2)*Std_Cost*Inv_Cost+IF(365/AT$3+Safety_Stock/Avg_Dmd&gt;Plan_Shelf,(365/AT$3+Safety_Stock/Avg_Dmd-Plan_Shelf)*Avg_Dmd*Std_Cost*AT$3,0)+Avg_Dmd*365/AT$3/2*Std_Cost*Inv_Cost+AT$3*Setup</f>
        <v>27000.658507859487</v>
      </c>
      <c r="AU58" s="12">
        <f>(Sell_Price-Std_Cost)*(1-$D58)*Lost_Sale_Fact*Avg_Dmd*365+NORMSINV($D58)*SQRT(Dmd_StdDev^2*Leadtime+LT_StdDev^2*Avg_Dmd^2)*Std_Cost*Inv_Cost+IF(365/AU$3+Safety_Stock/Avg_Dmd&gt;Plan_Shelf,(365/AU$3+Safety_Stock/Avg_Dmd-Plan_Shelf)*Avg_Dmd*Std_Cost*AU$3,0)+Avg_Dmd*365/AU$3/2*Std_Cost*Inv_Cost+AU$3*Setup</f>
        <v>27037.480213285842</v>
      </c>
      <c r="AV58" s="12">
        <f>(Sell_Price-Std_Cost)*(1-$D58)*Lost_Sale_Fact*Avg_Dmd*365+NORMSINV($D58)*SQRT(Dmd_StdDev^2*Leadtime+LT_StdDev^2*Avg_Dmd^2)*Std_Cost*Inv_Cost+IF(365/AV$3+Safety_Stock/Avg_Dmd&gt;Plan_Shelf,(365/AV$3+Safety_Stock/Avg_Dmd-Plan_Shelf)*Avg_Dmd*Std_Cost*AV$3,0)+Avg_Dmd*365/AV$3/2*Std_Cost*Inv_Cost+AV$3*Setup</f>
        <v>27079.446386647363</v>
      </c>
      <c r="AW58" s="12">
        <f>(Sell_Price-Std_Cost)*(1-$D58)*Lost_Sale_Fact*Avg_Dmd*365+NORMSINV($D58)*SQRT(Dmd_StdDev^2*Leadtime+LT_StdDev^2*Avg_Dmd^2)*Std_Cost*Inv_Cost+IF(365/AW$3+Safety_Stock/Avg_Dmd&gt;Plan_Shelf,(365/AW$3+Safety_Stock/Avg_Dmd-Plan_Shelf)*Avg_Dmd*Std_Cost*AW$3,0)+Avg_Dmd*365/AW$3/2*Std_Cost*Inv_Cost+AW$3*Setup</f>
        <v>27126.214063415042</v>
      </c>
      <c r="AX58" s="12">
        <f>(Sell_Price-Std_Cost)*(1-$D58)*Lost_Sale_Fact*Avg_Dmd*365+NORMSINV($D58)*SQRT(Dmd_StdDev^2*Leadtime+LT_StdDev^2*Avg_Dmd^2)*Std_Cost*Inv_Cost+IF(365/AX$3+Safety_Stock/Avg_Dmd&gt;Plan_Shelf,(365/AX$3+Safety_Stock/Avg_Dmd-Plan_Shelf)*Avg_Dmd*Std_Cost*AX$3,0)+Avg_Dmd*365/AX$3/2*Std_Cost*Inv_Cost+AX$3*Setup</f>
        <v>27177.470102062383</v>
      </c>
      <c r="AY58" s="12">
        <f>(Sell_Price-Std_Cost)*(1-$D58)*Lost_Sale_Fact*Avg_Dmd*365+NORMSINV($D58)*SQRT(Dmd_StdDev^2*Leadtime+LT_StdDev^2*Avg_Dmd^2)*Std_Cost*Inv_Cost+IF(365/AY$3+Safety_Stock/Avg_Dmd&gt;Plan_Shelf,(365/AY$3+Safety_Stock/Avg_Dmd-Plan_Shelf)*Avg_Dmd*Std_Cost*AY$3,0)+Avg_Dmd*365/AY$3/2*Std_Cost*Inv_Cost+AY$3*Setup</f>
        <v>27232.928011405587</v>
      </c>
      <c r="AZ58" s="12">
        <f>(Sell_Price-Std_Cost)*(1-$D58)*Lost_Sale_Fact*Avg_Dmd*365+NORMSINV($D58)*SQRT(Dmd_StdDev^2*Leadtime+LT_StdDev^2*Avg_Dmd^2)*Std_Cost*Inv_Cost+IF(365/AZ$3+Safety_Stock/Avg_Dmd&gt;Plan_Shelf,(365/AZ$3+Safety_Stock/Avg_Dmd-Plan_Shelf)*Avg_Dmd*Std_Cost*AZ$3,0)+Avg_Dmd*365/AZ$3/2*Std_Cost*Inv_Cost+AZ$3*Setup</f>
        <v>27292.325174526151</v>
      </c>
      <c r="BA58" s="12">
        <f>(Sell_Price-Std_Cost)*(1-$D58)*Lost_Sale_Fact*Avg_Dmd*365+NORMSINV($D58)*SQRT(Dmd_StdDev^2*Leadtime+LT_StdDev^2*Avg_Dmd^2)*Std_Cost*Inv_Cost+IF(365/BA$3+Safety_Stock/Avg_Dmd&gt;Plan_Shelf,(365/BA$3+Safety_Stock/Avg_Dmd-Plan_Shelf)*Avg_Dmd*Std_Cost*BA$3,0)+Avg_Dmd*365/BA$3/2*Std_Cost*Inv_Cost+BA$3*Setup</f>
        <v>27355.420412621392</v>
      </c>
      <c r="BB58" s="12">
        <f>(Sell_Price-Std_Cost)*(1-$D58)*Lost_Sale_Fact*Avg_Dmd*365+NORMSINV($D58)*SQRT(Dmd_StdDev^2*Leadtime+LT_StdDev^2*Avg_Dmd^2)*Std_Cost*Inv_Cost+IF(365/BB$3+Safety_Stock/Avg_Dmd&gt;Plan_Shelf,(365/BB$3+Safety_Stock/Avg_Dmd-Plan_Shelf)*Avg_Dmd*Std_Cost*BB$3,0)+Avg_Dmd*365/BB$3/2*Std_Cost*Inv_Cost+BB$3*Setup</f>
        <v>27421.991841192819</v>
      </c>
      <c r="BC58" s="12">
        <f>(Sell_Price-Std_Cost)*(1-$D58)*Lost_Sale_Fact*Avg_Dmd*365+NORMSINV($D58)*SQRT(Dmd_StdDev^2*Leadtime+LT_StdDev^2*Avg_Dmd^2)*Std_Cost*Inv_Cost+IF(365/BC$3+Safety_Stock/Avg_Dmd&gt;Plan_Shelf,(365/BC$3+Safety_Stock/Avg_Dmd-Plan_Shelf)*Avg_Dmd*Std_Cost*BC$3,0)+Avg_Dmd*365/BC$3/2*Std_Cost*Inv_Cost+BC$3*Setup</f>
        <v>27491.834978447721</v>
      </c>
      <c r="BD58" s="12">
        <f>(Sell_Price-Std_Cost)*(1-$D58)*Lost_Sale_Fact*Avg_Dmd*365+NORMSINV($D58)*SQRT(Dmd_StdDev^2*Leadtime+LT_StdDev^2*Avg_Dmd^2)*Std_Cost*Inv_Cost+IF(365/BD$3+Safety_Stock/Avg_Dmd&gt;Plan_Shelf,(365/BD$3+Safety_Stock/Avg_Dmd-Plan_Shelf)*Avg_Dmd*Std_Cost*BD$3,0)+Avg_Dmd*365/BD$3/2*Std_Cost*Inv_Cost+BD$3*Setup</f>
        <v>27564.76107196205</v>
      </c>
      <c r="BE58" s="12">
        <f>(Sell_Price-Std_Cost)*(1-$D58)*Lost_Sale_Fact*Avg_Dmd*365+NORMSINV($D58)*SQRT(Dmd_StdDev^2*Leadtime+LT_StdDev^2*Avg_Dmd^2)*Std_Cost*Inv_Cost+IF(365/BE$3+Safety_Stock/Avg_Dmd&gt;Plan_Shelf,(365/BE$3+Safety_Stock/Avg_Dmd-Plan_Shelf)*Avg_Dmd*Std_Cost*BE$3,0)+Avg_Dmd*365/BE$3/2*Std_Cost*Inv_Cost+BE$3*Setup</f>
        <v>27640.595614777725</v>
      </c>
      <c r="BF58" s="12">
        <f>(Sell_Price-Std_Cost)*(1-$D58)*Lost_Sale_Fact*Avg_Dmd*365+NORMSINV($D58)*SQRT(Dmd_StdDev^2*Leadtime+LT_StdDev^2*Avg_Dmd^2)*Std_Cost*Inv_Cost+IF(365/BF$3+Safety_Stock/Avg_Dmd&gt;Plan_Shelf,(365/BF$3+Safety_Stock/Avg_Dmd-Plan_Shelf)*Avg_Dmd*Std_Cost*BF$3,0)+Avg_Dmd*365/BF$3/2*Std_Cost*Inv_Cost+BF$3*Setup</f>
        <v>27719.177026378005</v>
      </c>
      <c r="BG58" s="12">
        <f>(Sell_Price-Std_Cost)*(1-$D58)*Lost_Sale_Fact*Avg_Dmd*365+NORMSINV($D58)*SQRT(Dmd_StdDev^2*Leadtime+LT_StdDev^2*Avg_Dmd^2)*Std_Cost*Inv_Cost+IF(365/BG$3+Safety_Stock/Avg_Dmd&gt;Plan_Shelf,(365/BG$3+Safety_Stock/Avg_Dmd-Plan_Shelf)*Avg_Dmd*Std_Cost*BG$3,0)+Avg_Dmd*365/BG$3/2*Std_Cost*Inv_Cost+BG$3*Setup</f>
        <v>27800.355477556455</v>
      </c>
      <c r="BH58" s="12">
        <f>(Sell_Price-Std_Cost)*(1-$D58)*Lost_Sale_Fact*Avg_Dmd*365+NORMSINV($D58)*SQRT(Dmd_StdDev^2*Leadtime+LT_StdDev^2*Avg_Dmd^2)*Std_Cost*Inv_Cost+IF(365/BH$3+Safety_Stock/Avg_Dmd&gt;Plan_Shelf,(365/BH$3+Safety_Stock/Avg_Dmd-Plan_Shelf)*Avg_Dmd*Std_Cost*BH$3,0)+Avg_Dmd*365/BH$3/2*Std_Cost*Inv_Cost+BH$3*Setup</f>
        <v>27883.991841192819</v>
      </c>
      <c r="BI58" s="12">
        <f>(Sell_Price-Std_Cost)*(1-$D58)*Lost_Sale_Fact*Avg_Dmd*365+NORMSINV($D58)*SQRT(Dmd_StdDev^2*Leadtime+LT_StdDev^2*Avg_Dmd^2)*Std_Cost*Inv_Cost+IF(365/BI$3+Safety_Stock/Avg_Dmd&gt;Plan_Shelf,(365/BI$3+Safety_Stock/Avg_Dmd-Plan_Shelf)*Avg_Dmd*Std_Cost*BI$3,0)+Avg_Dmd*365/BI$3/2*Std_Cost*Inv_Cost+BI$3*Setup</f>
        <v>27969.956753473522</v>
      </c>
      <c r="BJ58" s="12">
        <f>(Sell_Price-Std_Cost)*(1-$D58)*Lost_Sale_Fact*Avg_Dmd*365+NORMSINV($D58)*SQRT(Dmd_StdDev^2*Leadtime+LT_StdDev^2*Avg_Dmd^2)*Std_Cost*Inv_Cost+IF(365/BJ$3+Safety_Stock/Avg_Dmd&gt;Plan_Shelf,(365/BJ$3+Safety_Stock/Avg_Dmd-Plan_Shelf)*Avg_Dmd*Std_Cost*BJ$3,0)+Avg_Dmd*365/BJ$3/2*Std_Cost*Inv_Cost+BJ$3*Setup</f>
        <v>28058.129772227301</v>
      </c>
      <c r="BK58" s="12">
        <f>(Sell_Price-Std_Cost)*(1-$D58)*Lost_Sale_Fact*Avg_Dmd*365+NORMSINV($D58)*SQRT(Dmd_StdDev^2*Leadtime+LT_StdDev^2*Avg_Dmd^2)*Std_Cost*Inv_Cost+IF(365/BK$3+Safety_Stock/Avg_Dmd&gt;Plan_Shelf,(365/BK$3+Safety_Stock/Avg_Dmd-Plan_Shelf)*Avg_Dmd*Std_Cost*BK$3,0)+Avg_Dmd*365/BK$3/2*Std_Cost*Inv_Cost+BK$3*Setup</f>
        <v>28148.398620853837</v>
      </c>
      <c r="BL58" s="12">
        <f>(Sell_Price-Std_Cost)*(1-$D58)*Lost_Sale_Fact*Avg_Dmd*365+NORMSINV($D58)*SQRT(Dmd_StdDev^2*Leadtime+LT_StdDev^2*Avg_Dmd^2)*Std_Cost*Inv_Cost+IF(365/BL$3+Safety_Stock/Avg_Dmd&gt;Plan_Shelf,(365/BL$3+Safety_Stock/Avg_Dmd-Plan_Shelf)*Avg_Dmd*Std_Cost*BL$3,0)+Avg_Dmd*365/BL$3/2*Std_Cost*Inv_Cost+BL$3*Setup</f>
        <v>28240.658507859487</v>
      </c>
      <c r="BM58" s="12">
        <f>(Sell_Price-Std_Cost)*(1-$D58)*Lost_Sale_Fact*Avg_Dmd*365+NORMSINV($D58)*SQRT(Dmd_StdDev^2*Leadtime+LT_StdDev^2*Avg_Dmd^2)*Std_Cost*Inv_Cost+IF(365/BM$3+Safety_Stock/Avg_Dmd&gt;Plan_Shelf,(365/BM$3+Safety_Stock/Avg_Dmd-Plan_Shelf)*Avg_Dmd*Std_Cost*BM$3,0)+Avg_Dmd*365/BM$3/2*Std_Cost*Inv_Cost+BM$3*Setup</f>
        <v>28334.811513323966</v>
      </c>
      <c r="BN58" s="12">
        <f>(Sell_Price-Std_Cost)*(1-$D58)*Lost_Sale_Fact*Avg_Dmd*365+NORMSINV($D58)*SQRT(Dmd_StdDev^2*Leadtime+LT_StdDev^2*Avg_Dmd^2)*Std_Cost*Inv_Cost+IF(365/BN$3+Safety_Stock/Avg_Dmd&gt;Plan_Shelf,(365/BN$3+Safety_Stock/Avg_Dmd-Plan_Shelf)*Avg_Dmd*Std_Cost*BN$3,0)+Avg_Dmd*365/BN$3/2*Std_Cost*Inv_Cost+BN$3*Setup</f>
        <v>28430.766034741206</v>
      </c>
      <c r="BO58" s="12">
        <f>(Sell_Price-Std_Cost)*(1-$D58)*Lost_Sale_Fact*Avg_Dmd*365+NORMSINV($D58)*SQRT(Dmd_StdDev^2*Leadtime+LT_StdDev^2*Avg_Dmd^2)*Std_Cost*Inv_Cost+IF(365/BO$3+Safety_Stock/Avg_Dmd&gt;Plan_Shelf,(365/BO$3+Safety_Stock/Avg_Dmd-Plan_Shelf)*Avg_Dmd*Std_Cost*BO$3,0)+Avg_Dmd*365/BO$3/2*Std_Cost*Inv_Cost+BO$3*Setup</f>
        <v>28528.436285637265</v>
      </c>
      <c r="BP58" s="12">
        <f>(Sell_Price-Std_Cost)*(1-$D58)*Lost_Sale_Fact*Avg_Dmd*365+NORMSINV($D58)*SQRT(Dmd_StdDev^2*Leadtime+LT_StdDev^2*Avg_Dmd^2)*Std_Cost*Inv_Cost+IF(365/BP$3+Safety_Stock/Avg_Dmd&gt;Plan_Shelf,(365/BP$3+Safety_Stock/Avg_Dmd-Plan_Shelf)*Avg_Dmd*Std_Cost*BP$3,0)+Avg_Dmd*365/BP$3/2*Std_Cost*Inv_Cost+BP$3*Setup</f>
        <v>28627.741841192819</v>
      </c>
      <c r="BQ58" s="12">
        <f>(Sell_Price-Std_Cost)*(1-$D58)*Lost_Sale_Fact*Avg_Dmd*365+NORMSINV($D58)*SQRT(Dmd_StdDev^2*Leadtime+LT_StdDev^2*Avg_Dmd^2)*Std_Cost*Inv_Cost+IF(365/BQ$3+Safety_Stock/Avg_Dmd&gt;Plan_Shelf,(365/BQ$3+Safety_Stock/Avg_Dmd-Plan_Shelf)*Avg_Dmd*Std_Cost*BQ$3,0)+Avg_Dmd*365/BQ$3/2*Std_Cost*Inv_Cost+BQ$3*Setup</f>
        <v>28728.607225808202</v>
      </c>
      <c r="BR58" s="12">
        <f>(Sell_Price-Std_Cost)*(1-$D58)*Lost_Sale_Fact*Avg_Dmd*365+NORMSINV($D58)*SQRT(Dmd_StdDev^2*Leadtime+LT_StdDev^2*Avg_Dmd^2)*Std_Cost*Inv_Cost+IF(365/BR$3+Safety_Stock/Avg_Dmd&gt;Plan_Shelf,(365/BR$3+Safety_Stock/Avg_Dmd-Plan_Shelf)*Avg_Dmd*Std_Cost*BR$3,0)+Avg_Dmd*365/BR$3/2*Std_Cost*Inv_Cost+BR$3*Setup</f>
        <v>28830.961538162515</v>
      </c>
      <c r="BS58" s="12">
        <f>(Sell_Price-Std_Cost)*(1-$D58)*Lost_Sale_Fact*Avg_Dmd*365+NORMSINV($D58)*SQRT(Dmd_StdDev^2*Leadtime+LT_StdDev^2*Avg_Dmd^2)*Std_Cost*Inv_Cost+IF(365/BS$3+Safety_Stock/Avg_Dmd&gt;Plan_Shelf,(365/BS$3+Safety_Stock/Avg_Dmd-Plan_Shelf)*Avg_Dmd*Std_Cost*BS$3,0)+Avg_Dmd*365/BS$3/2*Std_Cost*Inv_Cost+BS$3*Setup</f>
        <v>28934.738109849535</v>
      </c>
      <c r="BT58" s="12">
        <f>(Sell_Price-Std_Cost)*(1-$D58)*Lost_Sale_Fact*Avg_Dmd*365+NORMSINV($D58)*SQRT(Dmd_StdDev^2*Leadtime+LT_StdDev^2*Avg_Dmd^2)*Std_Cost*Inv_Cost+IF(365/BT$3+Safety_Stock/Avg_Dmd&gt;Plan_Shelf,(365/BT$3+Safety_Stock/Avg_Dmd-Plan_Shelf)*Avg_Dmd*Std_Cost*BT$3,0)+Avg_Dmd*365/BT$3/2*Std_Cost*Inv_Cost+BT$3*Setup</f>
        <v>29039.874194133994</v>
      </c>
      <c r="BU58" s="12">
        <f>(Sell_Price-Std_Cost)*(1-$D58)*Lost_Sale_Fact*Avg_Dmd*365+NORMSINV($D58)*SQRT(Dmd_StdDev^2*Leadtime+LT_StdDev^2*Avg_Dmd^2)*Std_Cost*Inv_Cost+IF(365/BU$3+Safety_Stock/Avg_Dmd&gt;Plan_Shelf,(365/BU$3+Safety_Stock/Avg_Dmd-Plan_Shelf)*Avg_Dmd*Std_Cost*BU$3,0)+Avg_Dmd*365/BU$3/2*Std_Cost*Inv_Cost+BU$3*Setup</f>
        <v>29146.310681772527</v>
      </c>
      <c r="BV58" s="12">
        <f>(Sell_Price-Std_Cost)*(1-$D58)*Lost_Sale_Fact*Avg_Dmd*365+NORMSINV($D58)*SQRT(Dmd_StdDev^2*Leadtime+LT_StdDev^2*Avg_Dmd^2)*Std_Cost*Inv_Cost+IF(365/BV$3+Safety_Stock/Avg_Dmd&gt;Plan_Shelf,(365/BV$3+Safety_Stock/Avg_Dmd-Plan_Shelf)*Avg_Dmd*Std_Cost*BV$3,0)+Avg_Dmd*365/BV$3/2*Std_Cost*Inv_Cost+BV$3*Setup</f>
        <v>29253.991841192819</v>
      </c>
      <c r="BW58" s="12">
        <f>(Sell_Price-Std_Cost)*(1-$D58)*Lost_Sale_Fact*Avg_Dmd*365+NORMSINV($D58)*SQRT(Dmd_StdDev^2*Leadtime+LT_StdDev^2*Avg_Dmd^2)*Std_Cost*Inv_Cost+IF(365/BW$3+Safety_Stock/Avg_Dmd&gt;Plan_Shelf,(365/BW$3+Safety_Stock/Avg_Dmd-Plan_Shelf)*Avg_Dmd*Std_Cost*BW$3,0)+Avg_Dmd*365/BW$3/2*Std_Cost*Inv_Cost+BW$3*Setup</f>
        <v>29362.865080629439</v>
      </c>
      <c r="BX58" s="12">
        <f>(Sell_Price-Std_Cost)*(1-$D58)*Lost_Sale_Fact*Avg_Dmd*365+NORMSINV($D58)*SQRT(Dmd_StdDev^2*Leadtime+LT_StdDev^2*Avg_Dmd^2)*Std_Cost*Inv_Cost+IF(365/BX$3+Safety_Stock/Avg_Dmd&gt;Plan_Shelf,(365/BX$3+Safety_Stock/Avg_Dmd-Plan_Shelf)*Avg_Dmd*Std_Cost*BX$3,0)+Avg_Dmd*365/BX$3/2*Std_Cost*Inv_Cost+BX$3*Setup</f>
        <v>29472.880730081706</v>
      </c>
      <c r="BY58" s="12">
        <f>(Sell_Price-Std_Cost)*(1-$D58)*Lost_Sale_Fact*Avg_Dmd*365+NORMSINV($D58)*SQRT(Dmd_StdDev^2*Leadtime+LT_StdDev^2*Avg_Dmd^2)*Std_Cost*Inv_Cost+IF(365/BY$3+Safety_Stock/Avg_Dmd&gt;Plan_Shelf,(365/BY$3+Safety_Stock/Avg_Dmd-Plan_Shelf)*Avg_Dmd*Std_Cost*BY$3,0)+Avg_Dmd*365/BY$3/2*Std_Cost*Inv_Cost+BY$3*Setup</f>
        <v>29583.991841192819</v>
      </c>
      <c r="BZ58" s="12">
        <f>(Sell_Price-Std_Cost)*(1-$D58)*Lost_Sale_Fact*Avg_Dmd*365+NORMSINV($D58)*SQRT(Dmd_StdDev^2*Leadtime+LT_StdDev^2*Avg_Dmd^2)*Std_Cost*Inv_Cost+IF(365/BZ$3+Safety_Stock/Avg_Dmd&gt;Plan_Shelf,(365/BZ$3+Safety_Stock/Avg_Dmd-Plan_Shelf)*Avg_Dmd*Std_Cost*BZ$3,0)+Avg_Dmd*365/BZ$3/2*Std_Cost*Inv_Cost+BZ$3*Setup</f>
        <v>29696.154003354983</v>
      </c>
      <c r="CA58" s="12">
        <f>(Sell_Price-Std_Cost)*(1-$D58)*Lost_Sale_Fact*Avg_Dmd*365+NORMSINV($D58)*SQRT(Dmd_StdDev^2*Leadtime+LT_StdDev^2*Avg_Dmd^2)*Std_Cost*Inv_Cost+IF(365/CA$3+Safety_Stock/Avg_Dmd&gt;Plan_Shelf,(365/CA$3+Safety_Stock/Avg_Dmd-Plan_Shelf)*Avg_Dmd*Std_Cost*CA$3,0)+Avg_Dmd*365/CA$3/2*Std_Cost*Inv_Cost+CA$3*Setup</f>
        <v>29809.325174526151</v>
      </c>
      <c r="CB58" s="12">
        <f>(Sell_Price-Std_Cost)*(1-$D58)*Lost_Sale_Fact*Avg_Dmd*365+NORMSINV($D58)*SQRT(Dmd_StdDev^2*Leadtime+LT_StdDev^2*Avg_Dmd^2)*Std_Cost*Inv_Cost+IF(365/CB$3+Safety_Stock/Avg_Dmd&gt;Plan_Shelf,(365/CB$3+Safety_Stock/Avg_Dmd-Plan_Shelf)*Avg_Dmd*Std_Cost*CB$3,0)+Avg_Dmd*365/CB$3/2*Std_Cost*Inv_Cost+CB$3*Setup</f>
        <v>29923.465525403346</v>
      </c>
      <c r="CC58" s="12">
        <f>(Sell_Price-Std_Cost)*(1-$D58)*Lost_Sale_Fact*Avg_Dmd*365+NORMSINV($D58)*SQRT(Dmd_StdDev^2*Leadtime+LT_StdDev^2*Avg_Dmd^2)*Std_Cost*Inv_Cost+IF(365/CC$3+Safety_Stock/Avg_Dmd&gt;Plan_Shelf,(365/CC$3+Safety_Stock/Avg_Dmd-Plan_Shelf)*Avg_Dmd*Std_Cost*CC$3,0)+Avg_Dmd*365/CC$3/2*Std_Cost*Inv_Cost+CC$3*Setup</f>
        <v>30038.537295738275</v>
      </c>
      <c r="CD58" s="12">
        <f>(Sell_Price-Std_Cost)*(1-$D58)*Lost_Sale_Fact*Avg_Dmd*365+NORMSINV($D58)*SQRT(Dmd_StdDev^2*Leadtime+LT_StdDev^2*Avg_Dmd^2)*Std_Cost*Inv_Cost+IF(365/CD$3+Safety_Stock/Avg_Dmd&gt;Plan_Shelf,(365/CD$3+Safety_Stock/Avg_Dmd-Plan_Shelf)*Avg_Dmd*Std_Cost*CD$3,0)+Avg_Dmd*365/CD$3/2*Std_Cost*Inv_Cost+CD$3*Setup</f>
        <v>30154.50466170564</v>
      </c>
      <c r="CE58" s="12">
        <f>(Sell_Price-Std_Cost)*(1-$D58)*Lost_Sale_Fact*Avg_Dmd*365+NORMSINV($D58)*SQRT(Dmd_StdDev^2*Leadtime+LT_StdDev^2*Avg_Dmd^2)*Std_Cost*Inv_Cost+IF(365/CE$3+Safety_Stock/Avg_Dmd&gt;Plan_Shelf,(365/CE$3+Safety_Stock/Avg_Dmd-Plan_Shelf)*Avg_Dmd*Std_Cost*CE$3,0)+Avg_Dmd*365/CE$3/2*Std_Cost*Inv_Cost+CE$3*Setup</f>
        <v>30271.333613344719</v>
      </c>
      <c r="CF58" s="12">
        <f>(Sell_Price-Std_Cost)*(1-$D58)*Lost_Sale_Fact*Avg_Dmd*365+NORMSINV($D58)*SQRT(Dmd_StdDev^2*Leadtime+LT_StdDev^2*Avg_Dmd^2)*Std_Cost*Inv_Cost+IF(365/CF$3+Safety_Stock/Avg_Dmd&gt;Plan_Shelf,(365/CF$3+Safety_Stock/Avg_Dmd-Plan_Shelf)*Avg_Dmd*Std_Cost*CF$3,0)+Avg_Dmd*365/CF$3/2*Std_Cost*Inv_Cost+CF$3*Setup</f>
        <v>30388.991841192819</v>
      </c>
      <c r="CG58" s="12">
        <f>(Sell_Price-Std_Cost)*(1-$D58)*Lost_Sale_Fact*Avg_Dmd*365+NORMSINV($D58)*SQRT(Dmd_StdDev^2*Leadtime+LT_StdDev^2*Avg_Dmd^2)*Std_Cost*Inv_Cost+IF(365/CG$3+Safety_Stock/Avg_Dmd&gt;Plan_Shelf,(365/CG$3+Safety_Stock/Avg_Dmd-Plan_Shelf)*Avg_Dmd*Std_Cost*CG$3,0)+Avg_Dmd*365/CG$3/2*Std_Cost*Inv_Cost+CG$3*Setup</f>
        <v>30507.448631316274</v>
      </c>
      <c r="CH58" s="12">
        <f>(Sell_Price-Std_Cost)*(1-$D58)*Lost_Sale_Fact*Avg_Dmd*365+NORMSINV($D58)*SQRT(Dmd_StdDev^2*Leadtime+LT_StdDev^2*Avg_Dmd^2)*Std_Cost*Inv_Cost+IF(365/CH$3+Safety_Stock/Avg_Dmd&gt;Plan_Shelf,(365/CH$3+Safety_Stock/Avg_Dmd-Plan_Shelf)*Avg_Dmd*Std_Cost*CH$3,0)+Avg_Dmd*365/CH$3/2*Std_Cost*Inv_Cost+CH$3*Setup</f>
        <v>30626.674768022087</v>
      </c>
      <c r="CI58" s="12">
        <f>(Sell_Price-Std_Cost)*(1-$D58)*Lost_Sale_Fact*Avg_Dmd*365+NORMSINV($D58)*SQRT(Dmd_StdDev^2*Leadtime+LT_StdDev^2*Avg_Dmd^2)*Std_Cost*Inv_Cost+IF(365/CI$3+Safety_Stock/Avg_Dmd&gt;Plan_Shelf,(365/CI$3+Safety_Stock/Avg_Dmd-Plan_Shelf)*Avg_Dmd*Std_Cost*CI$3,0)+Avg_Dmd*365/CI$3/2*Std_Cost*Inv_Cost+CI$3*Setup</f>
        <v>30746.642443602457</v>
      </c>
      <c r="CJ58" s="12">
        <f>(Sell_Price-Std_Cost)*(1-$D58)*Lost_Sale_Fact*Avg_Dmd*365+NORMSINV($D58)*SQRT(Dmd_StdDev^2*Leadtime+LT_StdDev^2*Avg_Dmd^2)*Std_Cost*Inv_Cost+IF(365/CJ$3+Safety_Stock/Avg_Dmd&gt;Plan_Shelf,(365/CJ$3+Safety_Stock/Avg_Dmd-Plan_Shelf)*Avg_Dmd*Std_Cost*CJ$3,0)+Avg_Dmd*365/CJ$3/2*Std_Cost*Inv_Cost+CJ$3*Setup</f>
        <v>30867.325174526151</v>
      </c>
      <c r="CK58" s="12">
        <f>(Sell_Price-Std_Cost)*(1-$D58)*Lost_Sale_Fact*Avg_Dmd*365+NORMSINV($D58)*SQRT(Dmd_StdDev^2*Leadtime+LT_StdDev^2*Avg_Dmd^2)*Std_Cost*Inv_Cost+IF(365/CK$3+Safety_Stock/Avg_Dmd&gt;Plan_Shelf,(365/CK$3+Safety_Stock/Avg_Dmd-Plan_Shelf)*Avg_Dmd*Std_Cost*CK$3,0)+Avg_Dmd*365/CK$3/2*Std_Cost*Inv_Cost+CK$3*Setup</f>
        <v>30988.69772354576</v>
      </c>
      <c r="CL58" s="12">
        <f>(Sell_Price-Std_Cost)*(1-$D58)*Lost_Sale_Fact*Avg_Dmd*365+NORMSINV($D58)*SQRT(Dmd_StdDev^2*Leadtime+LT_StdDev^2*Avg_Dmd^2)*Std_Cost*Inv_Cost+IF(365/CL$3+Safety_Stock/Avg_Dmd&gt;Plan_Shelf,(365/CL$3+Safety_Stock/Avg_Dmd-Plan_Shelf)*Avg_Dmd*Std_Cost*CL$3,0)+Avg_Dmd*365/CL$3/2*Std_Cost*Inv_Cost+CL$3*Setup</f>
        <v>31110.736027239331</v>
      </c>
      <c r="CM58" s="12">
        <f>(Sell_Price-Std_Cost)*(1-$D58)*Lost_Sale_Fact*Avg_Dmd*365+NORMSINV($D58)*SQRT(Dmd_StdDev^2*Leadtime+LT_StdDev^2*Avg_Dmd^2)*Std_Cost*Inv_Cost+IF(365/CM$3+Safety_Stock/Avg_Dmd&gt;Plan_Shelf,(365/CM$3+Safety_Stock/Avg_Dmd-Plan_Shelf)*Avg_Dmd*Std_Cost*CM$3,0)+Avg_Dmd*365/CM$3/2*Std_Cost*Inv_Cost+CM$3*Setup</f>
        <v>31233.417128549139</v>
      </c>
      <c r="CN58" s="12">
        <f>(Sell_Price-Std_Cost)*(1-$D58)*Lost_Sale_Fact*Avg_Dmd*365+NORMSINV($D58)*SQRT(Dmd_StdDev^2*Leadtime+LT_StdDev^2*Avg_Dmd^2)*Std_Cost*Inv_Cost+IF(365/CN$3+Safety_Stock/Avg_Dmd&gt;Plan_Shelf,(365/CN$3+Safety_Stock/Avg_Dmd-Plan_Shelf)*Avg_Dmd*Std_Cost*CN$3,0)+Avg_Dmd*365/CN$3/2*Std_Cost*Inv_Cost+CN$3*Setup</f>
        <v>31356.719113920091</v>
      </c>
      <c r="CO58" s="12">
        <f>(Sell_Price-Std_Cost)*(1-$D58)*Lost_Sale_Fact*Avg_Dmd*365+NORMSINV($D58)*SQRT(Dmd_StdDev^2*Leadtime+LT_StdDev^2*Avg_Dmd^2)*Std_Cost*Inv_Cost+IF(365/CO$3+Safety_Stock/Avg_Dmd&gt;Plan_Shelf,(365/CO$3+Safety_Stock/Avg_Dmd-Plan_Shelf)*Avg_Dmd*Std_Cost*CO$3,0)+Avg_Dmd*365/CO$3/2*Std_Cost*Inv_Cost+CO$3*Setup</f>
        <v>31480.621054675965</v>
      </c>
      <c r="CP58" s="12">
        <f>(Sell_Price-Std_Cost)*(1-$D58)*Lost_Sale_Fact*Avg_Dmd*365+NORMSINV($D58)*SQRT(Dmd_StdDev^2*Leadtime+LT_StdDev^2*Avg_Dmd^2)*Std_Cost*Inv_Cost+IF(365/CP$3+Safety_Stock/Avg_Dmd&gt;Plan_Shelf,(365/CP$3+Safety_Stock/Avg_Dmd-Plan_Shelf)*Avg_Dmd*Std_Cost*CP$3,0)+Avg_Dmd*365/CP$3/2*Std_Cost*Inv_Cost+CP$3*Setup</f>
        <v>31605.102952303929</v>
      </c>
      <c r="CQ58" s="12">
        <f>(Sell_Price-Std_Cost)*(1-$D58)*Lost_Sale_Fact*Avg_Dmd*365+NORMSINV($D58)*SQRT(Dmd_StdDev^2*Leadtime+LT_StdDev^2*Avg_Dmd^2)*Std_Cost*Inv_Cost+IF(365/CQ$3+Safety_Stock/Avg_Dmd&gt;Plan_Shelf,(365/CQ$3+Safety_Stock/Avg_Dmd-Plan_Shelf)*Avg_Dmd*Std_Cost*CQ$3,0)+Avg_Dmd*365/CQ$3/2*Std_Cost*Inv_Cost+CQ$3*Setup</f>
        <v>31730.145687346667</v>
      </c>
      <c r="CR58" s="12">
        <f>(Sell_Price-Std_Cost)*(1-$D58)*Lost_Sale_Fact*Avg_Dmd*365+NORMSINV($D58)*SQRT(Dmd_StdDev^2*Leadtime+LT_StdDev^2*Avg_Dmd^2)*Std_Cost*Inv_Cost+IF(365/CR$3+Safety_Stock/Avg_Dmd&gt;Plan_Shelf,(365/CR$3+Safety_Stock/Avg_Dmd-Plan_Shelf)*Avg_Dmd*Std_Cost*CR$3,0)+Avg_Dmd*365/CR$3/2*Std_Cost*Inv_Cost+CR$3*Setup</f>
        <v>31855.730971627603</v>
      </c>
      <c r="CS58" s="12">
        <f>(Sell_Price-Std_Cost)*(1-$D58)*Lost_Sale_Fact*Avg_Dmd*365+NORMSINV($D58)*SQRT(Dmd_StdDev^2*Leadtime+LT_StdDev^2*Avg_Dmd^2)*Std_Cost*Inv_Cost+IF(365/CS$3+Safety_Stock/Avg_Dmd&gt;Plan_Shelf,(365/CS$3+Safety_Stock/Avg_Dmd-Plan_Shelf)*Avg_Dmd*Std_Cost*CS$3,0)+Avg_Dmd*365/CS$3/2*Std_Cost*Inv_Cost+CS$3*Setup</f>
        <v>31981.841303558409</v>
      </c>
      <c r="CT58" s="12">
        <f>(Sell_Price-Std_Cost)*(1-$D58)*Lost_Sale_Fact*Avg_Dmd*365+NORMSINV($D58)*SQRT(Dmd_StdDev^2*Leadtime+LT_StdDev^2*Avg_Dmd^2)*Std_Cost*Inv_Cost+IF(365/CT$3+Safety_Stock/Avg_Dmd&gt;Plan_Shelf,(365/CT$3+Safety_Stock/Avg_Dmd-Plan_Shelf)*Avg_Dmd*Std_Cost*CT$3,0)+Avg_Dmd*365/CT$3/2*Std_Cost*Inv_Cost+CT$3*Setup</f>
        <v>32108.459926299201</v>
      </c>
      <c r="CU58" s="12">
        <f>(Sell_Price-Std_Cost)*(1-$D58)*Lost_Sale_Fact*Avg_Dmd*365+NORMSINV($D58)*SQRT(Dmd_StdDev^2*Leadtime+LT_StdDev^2*Avg_Dmd^2)*Std_Cost*Inv_Cost+IF(365/CU$3+Safety_Stock/Avg_Dmd&gt;Plan_Shelf,(365/CU$3+Safety_Stock/Avg_Dmd-Plan_Shelf)*Avg_Dmd*Std_Cost*CU$3,0)+Avg_Dmd*365/CU$3/2*Std_Cost*Inv_Cost+CU$3*Setup</f>
        <v>32235.570788561239</v>
      </c>
      <c r="CV58" s="12">
        <f>(Sell_Price-Std_Cost)*(1-$D58)*Lost_Sale_Fact*Avg_Dmd*365+NORMSINV($D58)*SQRT(Dmd_StdDev^2*Leadtime+LT_StdDev^2*Avg_Dmd^2)*Std_Cost*Inv_Cost+IF(365/CV$3+Safety_Stock/Avg_Dmd&gt;Plan_Shelf,(365/CV$3+Safety_Stock/Avg_Dmd-Plan_Shelf)*Avg_Dmd*Std_Cost*CV$3,0)+Avg_Dmd*365/CV$3/2*Std_Cost*Inv_Cost+CV$3*Setup</f>
        <v>32363.158507859487</v>
      </c>
      <c r="CW58" s="12">
        <f>(Sell_Price-Std_Cost)*(1-$D58)*Lost_Sale_Fact*Avg_Dmd*365+NORMSINV($D58)*SQRT(Dmd_StdDev^2*Leadtime+LT_StdDev^2*Avg_Dmd^2)*Std_Cost*Inv_Cost+IF(365/CW$3+Safety_Stock/Avg_Dmd&gt;Plan_Shelf,(365/CW$3+Safety_Stock/Avg_Dmd-Plan_Shelf)*Avg_Dmd*Std_Cost*CW$3,0)+Avg_Dmd*365/CW$3/2*Std_Cost*Inv_Cost+CW$3*Setup</f>
        <v>32491.20833603818</v>
      </c>
      <c r="CX58" s="12">
        <f>(Sell_Price-Std_Cost)*(1-$D58)*Lost_Sale_Fact*Avg_Dmd*365+NORMSINV($D58)*SQRT(Dmd_StdDev^2*Leadtime+LT_StdDev^2*Avg_Dmd^2)*Std_Cost*Inv_Cost+IF(365/CX$3+Safety_Stock/Avg_Dmd&gt;Plan_Shelf,(365/CX$3+Safety_Stock/Avg_Dmd-Plan_Shelf)*Avg_Dmd*Std_Cost*CX$3,0)+Avg_Dmd*365/CX$3/2*Std_Cost*Inv_Cost+CX$3*Setup</f>
        <v>32619.706126907105</v>
      </c>
      <c r="CY58" s="12">
        <f>(Sell_Price-Std_Cost)*(1-$D58)*Lost_Sale_Fact*Avg_Dmd*365+NORMSINV($D58)*SQRT(Dmd_StdDev^2*Leadtime+LT_StdDev^2*Avg_Dmd^2)*Std_Cost*Inv_Cost+IF(365/CY$3+Safety_Stock/Avg_Dmd&gt;Plan_Shelf,(365/CY$3+Safety_Stock/Avg_Dmd-Plan_Shelf)*Avg_Dmd*Std_Cost*CY$3,0)+Avg_Dmd*365/CY$3/2*Std_Cost*Inv_Cost+CY$3*Setup</f>
        <v>32748.638305839282</v>
      </c>
      <c r="CZ58" s="12">
        <f>(Sell_Price-Std_Cost)*(1-$D58)*Lost_Sale_Fact*Avg_Dmd*365+NORMSINV($D58)*SQRT(Dmd_StdDev^2*Leadtime+LT_StdDev^2*Avg_Dmd^2)*Std_Cost*Inv_Cost+IF(365/CZ$3+Safety_Stock/Avg_Dmd&gt;Plan_Shelf,(365/CZ$3+Safety_Stock/Avg_Dmd-Plan_Shelf)*Avg_Dmd*Std_Cost*CZ$3,0)+Avg_Dmd*365/CZ$3/2*Std_Cost*Inv_Cost+CZ$3*Setup</f>
        <v>32877.991841192823</v>
      </c>
      <c r="DA58" s="28">
        <f t="shared" si="0"/>
        <v>26908.316165517143</v>
      </c>
      <c r="DB58" s="43">
        <f t="shared" si="1"/>
        <v>0.94499999999999995</v>
      </c>
    </row>
    <row r="59" spans="1:106" ht="14.1" customHeight="1" x14ac:dyDescent="0.25">
      <c r="A59" s="53"/>
      <c r="B59" s="52"/>
      <c r="C59" s="52"/>
      <c r="D59" s="9">
        <v>0.94399999999999995</v>
      </c>
      <c r="E59" s="12">
        <f>(Sell_Price-Std_Cost)*(1-$D59)*Lost_Sale_Fact*Avg_Dmd*365+NORMSINV($D59)*SQRT(Dmd_StdDev^2*Leadtime+LT_StdDev^2*Avg_Dmd^2)*Std_Cost*Inv_Cost+IF(365/E$3+Safety_Stock/Avg_Dmd&gt;Plan_Shelf,(365/E$3+Safety_Stock/Avg_Dmd-Plan_Shelf)*Avg_Dmd*Std_Cost*E$3,0)+Avg_Dmd*365/E$3/2*Std_Cost*Inv_Cost+E$3*Setup</f>
        <v>1327306.2326065232</v>
      </c>
      <c r="F59" s="12">
        <f>(Sell_Price-Std_Cost)*(1-$D59)*Lost_Sale_Fact*Avg_Dmd*365+NORMSINV($D59)*SQRT(Dmd_StdDev^2*Leadtime+LT_StdDev^2*Avg_Dmd^2)*Std_Cost*Inv_Cost+IF(365/F$3+Safety_Stock/Avg_Dmd&gt;Plan_Shelf,(365/F$3+Safety_Stock/Avg_Dmd-Plan_Shelf)*Avg_Dmd*Std_Cost*F$3,0)+Avg_Dmd*365/F$3/2*Std_Cost*Inv_Cost+F$3*Setup</f>
        <v>1164152.3954405156</v>
      </c>
      <c r="G59" s="12">
        <f>(Sell_Price-Std_Cost)*(1-$D59)*Lost_Sale_Fact*Avg_Dmd*365+NORMSINV($D59)*SQRT(Dmd_StdDev^2*Leadtime+LT_StdDev^2*Avg_Dmd^2)*Std_Cost*Inv_Cost+IF(365/G$3+Safety_Stock/Avg_Dmd&gt;Plan_Shelf,(365/G$3+Safety_Stock/Avg_Dmd-Plan_Shelf)*Avg_Dmd*Std_Cost*G$3,0)+Avg_Dmd*365/G$3/2*Std_Cost*Inv_Cost+G$3*Setup</f>
        <v>1069131.8916078415</v>
      </c>
      <c r="H59" s="12">
        <f>(Sell_Price-Std_Cost)*(1-$D59)*Lost_Sale_Fact*Avg_Dmd*365+NORMSINV($D59)*SQRT(Dmd_StdDev^2*Leadtime+LT_StdDev^2*Avg_Dmd^2)*Std_Cost*Inv_Cost+IF(365/H$3+Safety_Stock/Avg_Dmd&gt;Plan_Shelf,(365/H$3+Safety_Stock/Avg_Dmd-Plan_Shelf)*Avg_Dmd*Std_Cost*H$3,0)+Avg_Dmd*365/H$3/2*Std_Cost*Inv_Cost+H$3*Setup</f>
        <v>991144.72110850061</v>
      </c>
      <c r="I59" s="12">
        <f>(Sell_Price-Std_Cost)*(1-$D59)*Lost_Sale_Fact*Avg_Dmd*365+NORMSINV($D59)*SQRT(Dmd_StdDev^2*Leadtime+LT_StdDev^2*Avg_Dmd^2)*Std_Cost*Inv_Cost+IF(365/I$3+Safety_Stock/Avg_Dmd&gt;Plan_Shelf,(365/I$3+Safety_Stock/Avg_Dmd-Plan_Shelf)*Avg_Dmd*Std_Cost*I$3,0)+Avg_Dmd*365/I$3/2*Std_Cost*Inv_Cost+I$3*Setup</f>
        <v>919970.883942493</v>
      </c>
      <c r="J59" s="12">
        <f>(Sell_Price-Std_Cost)*(1-$D59)*Lost_Sale_Fact*Avg_Dmd*365+NORMSINV($D59)*SQRT(Dmd_StdDev^2*Leadtime+LT_StdDev^2*Avg_Dmd^2)*Std_Cost*Inv_Cost+IF(365/J$3+Safety_Stock/Avg_Dmd&gt;Plan_Shelf,(365/J$3+Safety_Stock/Avg_Dmd-Plan_Shelf)*Avg_Dmd*Std_Cost*J$3,0)+Avg_Dmd*365/J$3/2*Std_Cost*Inv_Cost+J$3*Setup</f>
        <v>852203.71344315202</v>
      </c>
      <c r="K59" s="12">
        <f>(Sell_Price-Std_Cost)*(1-$D59)*Lost_Sale_Fact*Avg_Dmd*365+NORMSINV($D59)*SQRT(Dmd_StdDev^2*Leadtime+LT_StdDev^2*Avg_Dmd^2)*Std_Cost*Inv_Cost+IF(365/K$3+Safety_Stock/Avg_Dmd&gt;Plan_Shelf,(365/K$3+Safety_Stock/Avg_Dmd-Plan_Shelf)*Avg_Dmd*Std_Cost*K$3,0)+Avg_Dmd*365/K$3/2*Std_Cost*Inv_Cost+K$3*Setup</f>
        <v>786383.2096104779</v>
      </c>
      <c r="L59" s="12">
        <f>(Sell_Price-Std_Cost)*(1-$D59)*Lost_Sale_Fact*Avg_Dmd*365+NORMSINV($D59)*SQRT(Dmd_StdDev^2*Leadtime+LT_StdDev^2*Avg_Dmd^2)*Std_Cost*Inv_Cost+IF(365/L$3+Safety_Stock/Avg_Dmd&gt;Plan_Shelf,(365/L$3+Safety_Stock/Avg_Dmd-Plan_Shelf)*Avg_Dmd*Std_Cost*L$3,0)+Avg_Dmd*365/L$3/2*Std_Cost*Inv_Cost+L$3*Setup</f>
        <v>721779.3724444703</v>
      </c>
      <c r="M59" s="12">
        <f>(Sell_Price-Std_Cost)*(1-$D59)*Lost_Sale_Fact*Avg_Dmd*365+NORMSINV($D59)*SQRT(Dmd_StdDev^2*Leadtime+LT_StdDev^2*Avg_Dmd^2)*Std_Cost*Inv_Cost+IF(365/M$3+Safety_Stock/Avg_Dmd&gt;Plan_Shelf,(365/M$3+Safety_Stock/Avg_Dmd-Plan_Shelf)*Avg_Dmd*Std_Cost*M$3,0)+Avg_Dmd*365/M$3/2*Std_Cost*Inv_Cost+M$3*Setup</f>
        <v>657986.64638957393</v>
      </c>
      <c r="N59" s="12">
        <f>(Sell_Price-Std_Cost)*(1-$D59)*Lost_Sale_Fact*Avg_Dmd*365+NORMSINV($D59)*SQRT(Dmd_StdDev^2*Leadtime+LT_StdDev^2*Avg_Dmd^2)*Std_Cost*Inv_Cost+IF(365/N$3+Safety_Stock/Avg_Dmd&gt;Plan_Shelf,(365/N$3+Safety_Stock/Avg_Dmd-Plan_Shelf)*Avg_Dmd*Std_Cost*N$3,0)+Avg_Dmd*365/N$3/2*Std_Cost*Inv_Cost+N$3*Setup</f>
        <v>594761.6981124552</v>
      </c>
      <c r="O59" s="12">
        <f>(Sell_Price-Std_Cost)*(1-$D59)*Lost_Sale_Fact*Avg_Dmd*365+NORMSINV($D59)*SQRT(Dmd_StdDev^2*Leadtime+LT_StdDev^2*Avg_Dmd^2)*Std_Cost*Inv_Cost+IF(365/O$3+Safety_Stock/Avg_Dmd&gt;Plan_Shelf,(365/O$3+Safety_Stock/Avg_Dmd-Plan_Shelf)*Avg_Dmd*Std_Cost*O$3,0)+Avg_Dmd*365/O$3/2*Std_Cost*Inv_Cost+O$3*Setup</f>
        <v>531949.67912826571</v>
      </c>
      <c r="P59" s="12">
        <f>(Sell_Price-Std_Cost)*(1-$D59)*Lost_Sale_Fact*Avg_Dmd*365+NORMSINV($D59)*SQRT(Dmd_StdDev^2*Leadtime+LT_StdDev^2*Avg_Dmd^2)*Std_Cost*Inv_Cost+IF(365/P$3+Safety_Stock/Avg_Dmd&gt;Plan_Shelf,(365/P$3+Safety_Stock/Avg_Dmd-Plan_Shelf)*Avg_Dmd*Std_Cost*P$3,0)+Avg_Dmd*365/P$3/2*Std_Cost*Inv_Cost+P$3*Setup</f>
        <v>469447.35711377353</v>
      </c>
      <c r="Q59" s="12">
        <f>(Sell_Price-Std_Cost)*(1-$D59)*Lost_Sale_Fact*Avg_Dmd*365+NORMSINV($D59)*SQRT(Dmd_StdDev^2*Leadtime+LT_StdDev^2*Avg_Dmd^2)*Std_Cost*Inv_Cost+IF(365/Q$3+Safety_Stock/Avg_Dmd&gt;Plan_Shelf,(365/Q$3+Safety_Stock/Avg_Dmd-Plan_Shelf)*Avg_Dmd*Std_Cost*Q$3,0)+Avg_Dmd*365/Q$3/2*Std_Cost*Inv_Cost+Q$3*Setup</f>
        <v>407183.26353750954</v>
      </c>
      <c r="R59" s="12">
        <f>(Sell_Price-Std_Cost)*(1-$D59)*Lost_Sale_Fact*Avg_Dmd*365+NORMSINV($D59)*SQRT(Dmd_StdDev^2*Leadtime+LT_StdDev^2*Avg_Dmd^2)*Std_Cost*Inv_Cost+IF(365/R$3+Safety_Stock/Avg_Dmd&gt;Plan_Shelf,(365/R$3+Safety_Stock/Avg_Dmd-Plan_Shelf)*Avg_Dmd*Std_Cost*R$3,0)+Avg_Dmd*365/R$3/2*Std_Cost*Inv_Cost+R$3*Setup</f>
        <v>345106.34944842511</v>
      </c>
      <c r="S59" s="12">
        <f>(Sell_Price-Std_Cost)*(1-$D59)*Lost_Sale_Fact*Avg_Dmd*365+NORMSINV($D59)*SQRT(Dmd_StdDev^2*Leadtime+LT_StdDev^2*Avg_Dmd^2)*Std_Cost*Inv_Cost+IF(365/S$3+Safety_Stock/Avg_Dmd&gt;Plan_Shelf,(365/S$3+Safety_Stock/Avg_Dmd-Plan_Shelf)*Avg_Dmd*Std_Cost*S$3,0)+Avg_Dmd*365/S$3/2*Std_Cost*Inv_Cost+S$3*Setup</f>
        <v>283179.17894908407</v>
      </c>
      <c r="T59" s="12">
        <f>(Sell_Price-Std_Cost)*(1-$D59)*Lost_Sale_Fact*Avg_Dmd*365+NORMSINV($D59)*SQRT(Dmd_StdDev^2*Leadtime+LT_StdDev^2*Avg_Dmd^2)*Std_Cost*Inv_Cost+IF(365/T$3+Safety_Stock/Avg_Dmd&gt;Plan_Shelf,(365/T$3+Safety_Stock/Avg_Dmd-Plan_Shelf)*Avg_Dmd*Std_Cost*T$3,0)+Avg_Dmd*365/T$3/2*Std_Cost*Inv_Cost+T$3*Setup</f>
        <v>221373.67511640975</v>
      </c>
      <c r="U59" s="12">
        <f>(Sell_Price-Std_Cost)*(1-$D59)*Lost_Sale_Fact*Avg_Dmd*365+NORMSINV($D59)*SQRT(Dmd_StdDev^2*Leadtime+LT_StdDev^2*Avg_Dmd^2)*Std_Cost*Inv_Cost+IF(365/U$3+Safety_Stock/Avg_Dmd&gt;Plan_Shelf,(365/U$3+Safety_Stock/Avg_Dmd-Plan_Shelf)*Avg_Dmd*Std_Cost*U$3,0)+Avg_Dmd*365/U$3/2*Std_Cost*Inv_Cost+U$3*Setup</f>
        <v>159668.36736216678</v>
      </c>
      <c r="V59" s="12">
        <f>(Sell_Price-Std_Cost)*(1-$D59)*Lost_Sale_Fact*Avg_Dmd*365+NORMSINV($D59)*SQRT(Dmd_StdDev^2*Leadtime+LT_StdDev^2*Avg_Dmd^2)*Std_Cost*Inv_Cost+IF(365/V$3+Safety_Stock/Avg_Dmd&gt;Plan_Shelf,(365/V$3+Safety_Stock/Avg_Dmd-Plan_Shelf)*Avg_Dmd*Std_Cost*V$3,0)+Avg_Dmd*365/V$3/2*Std_Cost*Inv_Cost+V$3*Setup</f>
        <v>98046.556339950213</v>
      </c>
      <c r="W59" s="12">
        <f>(Sell_Price-Std_Cost)*(1-$D59)*Lost_Sale_Fact*Avg_Dmd*365+NORMSINV($D59)*SQRT(Dmd_StdDev^2*Leadtime+LT_StdDev^2*Avg_Dmd^2)*Std_Cost*Inv_Cost+IF(365/W$3+Safety_Stock/Avg_Dmd&gt;Plan_Shelf,(365/W$3+Safety_Stock/Avg_Dmd-Plan_Shelf)*Avg_Dmd*Std_Cost*W$3,0)+Avg_Dmd*365/W$3/2*Std_Cost*Inv_Cost+W$3*Setup</f>
        <v>36495.058355229085</v>
      </c>
      <c r="X59" s="12">
        <f>(Sell_Price-Std_Cost)*(1-$D59)*Lost_Sale_Fact*Avg_Dmd*365+NORMSINV($D59)*SQRT(Dmd_StdDev^2*Leadtime+LT_StdDev^2*Avg_Dmd^2)*Std_Cost*Inv_Cost+IF(365/X$3+Safety_Stock/Avg_Dmd&gt;Plan_Shelf,(365/X$3+Safety_Stock/Avg_Dmd-Plan_Shelf)*Avg_Dmd*Std_Cost*X$3,0)+Avg_Dmd*365/X$3/2*Std_Cost*Inv_Cost+X$3*Setup</f>
        <v>29080.069772530791</v>
      </c>
      <c r="Y59" s="12">
        <f>(Sell_Price-Std_Cost)*(1-$D59)*Lost_Sale_Fact*Avg_Dmd*365+NORMSINV($D59)*SQRT(Dmd_StdDev^2*Leadtime+LT_StdDev^2*Avg_Dmd^2)*Std_Cost*Inv_Cost+IF(365/Y$3+Safety_Stock/Avg_Dmd&gt;Plan_Shelf,(365/Y$3+Safety_Stock/Avg_Dmd-Plan_Shelf)*Avg_Dmd*Std_Cost*Y$3,0)+Avg_Dmd*365/Y$3/2*Std_Cost*Inv_Cost+Y$3*Setup</f>
        <v>28743.403105864127</v>
      </c>
      <c r="Z59" s="12">
        <f>(Sell_Price-Std_Cost)*(1-$D59)*Lost_Sale_Fact*Avg_Dmd*365+NORMSINV($D59)*SQRT(Dmd_StdDev^2*Leadtime+LT_StdDev^2*Avg_Dmd^2)*Std_Cost*Inv_Cost+IF(365/Z$3+Safety_Stock/Avg_Dmd&gt;Plan_Shelf,(365/Z$3+Safety_Stock/Avg_Dmd-Plan_Shelf)*Avg_Dmd*Std_Cost*Z$3,0)+Avg_Dmd*365/Z$3/2*Std_Cost*Inv_Cost+Z$3*Setup</f>
        <v>28450.978863439883</v>
      </c>
      <c r="AA59" s="12">
        <f>(Sell_Price-Std_Cost)*(1-$D59)*Lost_Sale_Fact*Avg_Dmd*365+NORMSINV($D59)*SQRT(Dmd_StdDev^2*Leadtime+LT_StdDev^2*Avg_Dmd^2)*Std_Cost*Inv_Cost+IF(365/AA$3+Safety_Stock/Avg_Dmd&gt;Plan_Shelf,(365/AA$3+Safety_Stock/Avg_Dmd-Plan_Shelf)*Avg_Dmd*Std_Cost*AA$3,0)+Avg_Dmd*365/AA$3/2*Std_Cost*Inv_Cost+AA$3*Setup</f>
        <v>28197.026294269923</v>
      </c>
      <c r="AB59" s="12">
        <f>(Sell_Price-Std_Cost)*(1-$D59)*Lost_Sale_Fact*Avg_Dmd*365+NORMSINV($D59)*SQRT(Dmd_StdDev^2*Leadtime+LT_StdDev^2*Avg_Dmd^2)*Std_Cost*Inv_Cost+IF(365/AB$3+Safety_Stock/Avg_Dmd&gt;Plan_Shelf,(365/AB$3+Safety_Stock/Avg_Dmd-Plan_Shelf)*Avg_Dmd*Std_Cost*AB$3,0)+Avg_Dmd*365/AB$3/2*Std_Cost*Inv_Cost+AB$3*Setup</f>
        <v>27976.736439197459</v>
      </c>
      <c r="AC59" s="12">
        <f>(Sell_Price-Std_Cost)*(1-$D59)*Lost_Sale_Fact*Avg_Dmd*365+NORMSINV($D59)*SQRT(Dmd_StdDev^2*Leadtime+LT_StdDev^2*Avg_Dmd^2)*Std_Cost*Inv_Cost+IF(365/AC$3+Safety_Stock/Avg_Dmd&gt;Plan_Shelf,(365/AC$3+Safety_Stock/Avg_Dmd-Plan_Shelf)*Avg_Dmd*Std_Cost*AC$3,0)+Avg_Dmd*365/AC$3/2*Std_Cost*Inv_Cost+AC$3*Setup</f>
        <v>27786.069772530791</v>
      </c>
      <c r="AD59" s="12">
        <f>(Sell_Price-Std_Cost)*(1-$D59)*Lost_Sale_Fact*Avg_Dmd*365+NORMSINV($D59)*SQRT(Dmd_StdDev^2*Leadtime+LT_StdDev^2*Avg_Dmd^2)*Std_Cost*Inv_Cost+IF(365/AD$3+Safety_Stock/Avg_Dmd&gt;Plan_Shelf,(365/AD$3+Safety_Stock/Avg_Dmd-Plan_Shelf)*Avg_Dmd*Std_Cost*AD$3,0)+Avg_Dmd*365/AD$3/2*Std_Cost*Inv_Cost+AD$3*Setup</f>
        <v>27621.608234069252</v>
      </c>
      <c r="AE59" s="12">
        <f>(Sell_Price-Std_Cost)*(1-$D59)*Lost_Sale_Fact*Avg_Dmd*365+NORMSINV($D59)*SQRT(Dmd_StdDev^2*Leadtime+LT_StdDev^2*Avg_Dmd^2)*Std_Cost*Inv_Cost+IF(365/AE$3+Safety_Stock/Avg_Dmd&gt;Plan_Shelf,(365/AE$3+Safety_Stock/Avg_Dmd-Plan_Shelf)*Avg_Dmd*Std_Cost*AE$3,0)+Avg_Dmd*365/AE$3/2*Std_Cost*Inv_Cost+AE$3*Setup</f>
        <v>27480.440142901163</v>
      </c>
      <c r="AF59" s="12">
        <f>(Sell_Price-Std_Cost)*(1-$D59)*Lost_Sale_Fact*Avg_Dmd*365+NORMSINV($D59)*SQRT(Dmd_StdDev^2*Leadtime+LT_StdDev^2*Avg_Dmd^2)*Std_Cost*Inv_Cost+IF(365/AF$3+Safety_Stock/Avg_Dmd&gt;Plan_Shelf,(365/AF$3+Safety_Stock/Avg_Dmd-Plan_Shelf)*Avg_Dmd*Std_Cost*AF$3,0)+Avg_Dmd*365/AF$3/2*Std_Cost*Inv_Cost+AF$3*Setup</f>
        <v>27360.069772530791</v>
      </c>
      <c r="AG59" s="12">
        <f>(Sell_Price-Std_Cost)*(1-$D59)*Lost_Sale_Fact*Avg_Dmd*365+NORMSINV($D59)*SQRT(Dmd_StdDev^2*Leadtime+LT_StdDev^2*Avg_Dmd^2)*Std_Cost*Inv_Cost+IF(365/AG$3+Safety_Stock/Avg_Dmd&gt;Plan_Shelf,(365/AG$3+Safety_Stock/Avg_Dmd-Plan_Shelf)*Avg_Dmd*Std_Cost*AG$3,0)+Avg_Dmd*365/AG$3/2*Std_Cost*Inv_Cost+AG$3*Setup</f>
        <v>27258.345634599758</v>
      </c>
      <c r="AH59" s="12">
        <f>(Sell_Price-Std_Cost)*(1-$D59)*Lost_Sale_Fact*Avg_Dmd*365+NORMSINV($D59)*SQRT(Dmd_StdDev^2*Leadtime+LT_StdDev^2*Avg_Dmd^2)*Std_Cost*Inv_Cost+IF(365/AH$3+Safety_Stock/Avg_Dmd&gt;Plan_Shelf,(365/AH$3+Safety_Stock/Avg_Dmd-Plan_Shelf)*Avg_Dmd*Std_Cost*AH$3,0)+Avg_Dmd*365/AH$3/2*Std_Cost*Inv_Cost+AH$3*Setup</f>
        <v>27173.403105864127</v>
      </c>
      <c r="AI59" s="12">
        <f>(Sell_Price-Std_Cost)*(1-$D59)*Lost_Sale_Fact*Avg_Dmd*365+NORMSINV($D59)*SQRT(Dmd_StdDev^2*Leadtime+LT_StdDev^2*Avg_Dmd^2)*Std_Cost*Inv_Cost+IF(365/AI$3+Safety_Stock/Avg_Dmd&gt;Plan_Shelf,(365/AI$3+Safety_Stock/Avg_Dmd-Plan_Shelf)*Avg_Dmd*Std_Cost*AI$3,0)+Avg_Dmd*365/AI$3/2*Std_Cost*Inv_Cost+AI$3*Setup</f>
        <v>27103.618159627567</v>
      </c>
      <c r="AJ59" s="12">
        <f>(Sell_Price-Std_Cost)*(1-$D59)*Lost_Sale_Fact*Avg_Dmd*365+NORMSINV($D59)*SQRT(Dmd_StdDev^2*Leadtime+LT_StdDev^2*Avg_Dmd^2)*Std_Cost*Inv_Cost+IF(365/AJ$3+Safety_Stock/Avg_Dmd&gt;Plan_Shelf,(365/AJ$3+Safety_Stock/Avg_Dmd-Plan_Shelf)*Avg_Dmd*Std_Cost*AJ$3,0)+Avg_Dmd*365/AJ$3/2*Std_Cost*Inv_Cost+AJ$3*Setup</f>
        <v>27047.569772530791</v>
      </c>
      <c r="AK59" s="12">
        <f>(Sell_Price-Std_Cost)*(1-$D59)*Lost_Sale_Fact*Avg_Dmd*365+NORMSINV($D59)*SQRT(Dmd_StdDev^2*Leadtime+LT_StdDev^2*Avg_Dmd^2)*Std_Cost*Inv_Cost+IF(365/AK$3+Safety_Stock/Avg_Dmd&gt;Plan_Shelf,(365/AK$3+Safety_Stock/Avg_Dmd-Plan_Shelf)*Avg_Dmd*Std_Cost*AK$3,0)+Avg_Dmd*365/AK$3/2*Std_Cost*Inv_Cost+AK$3*Setup</f>
        <v>27004.009166470187</v>
      </c>
      <c r="AL59" s="12">
        <f>(Sell_Price-Std_Cost)*(1-$D59)*Lost_Sale_Fact*Avg_Dmd*365+NORMSINV($D59)*SQRT(Dmd_StdDev^2*Leadtime+LT_StdDev^2*Avg_Dmd^2)*Std_Cost*Inv_Cost+IF(365/AL$3+Safety_Stock/Avg_Dmd&gt;Plan_Shelf,(365/AL$3+Safety_Stock/Avg_Dmd-Plan_Shelf)*Avg_Dmd*Std_Cost*AL$3,0)+Avg_Dmd*365/AL$3/2*Std_Cost*Inv_Cost+AL$3*Setup</f>
        <v>26971.834478413144</v>
      </c>
      <c r="AM59" s="12">
        <f>(Sell_Price-Std_Cost)*(1-$D59)*Lost_Sale_Fact*Avg_Dmd*365+NORMSINV($D59)*SQRT(Dmd_StdDev^2*Leadtime+LT_StdDev^2*Avg_Dmd^2)*Std_Cost*Inv_Cost+IF(365/AM$3+Safety_Stock/Avg_Dmd&gt;Plan_Shelf,(365/AM$3+Safety_Stock/Avg_Dmd-Plan_Shelf)*Avg_Dmd*Std_Cost*AM$3,0)+Avg_Dmd*365/AM$3/2*Std_Cost*Inv_Cost+AM$3*Setup</f>
        <v>26950.069772530791</v>
      </c>
      <c r="AN59" s="12">
        <f>(Sell_Price-Std_Cost)*(1-$D59)*Lost_Sale_Fact*Avg_Dmd*365+NORMSINV($D59)*SQRT(Dmd_StdDev^2*Leadtime+LT_StdDev^2*Avg_Dmd^2)*Std_Cost*Inv_Cost+IF(365/AN$3+Safety_Stock/Avg_Dmd&gt;Plan_Shelf,(365/AN$3+Safety_Stock/Avg_Dmd-Plan_Shelf)*Avg_Dmd*Std_Cost*AN$3,0)+Avg_Dmd*365/AN$3/2*Std_Cost*Inv_Cost+AN$3*Setup</f>
        <v>26937.847550308572</v>
      </c>
      <c r="AO59" s="12">
        <f>(Sell_Price-Std_Cost)*(1-$D59)*Lost_Sale_Fact*Avg_Dmd*365+NORMSINV($D59)*SQRT(Dmd_StdDev^2*Leadtime+LT_StdDev^2*Avg_Dmd^2)*Std_Cost*Inv_Cost+IF(365/AO$3+Safety_Stock/Avg_Dmd&gt;Plan_Shelf,(365/AO$3+Safety_Stock/Avg_Dmd-Plan_Shelf)*Avg_Dmd*Std_Cost*AO$3,0)+Avg_Dmd*365/AO$3/2*Std_Cost*Inv_Cost+AO$3*Setup</f>
        <v>26934.394096855118</v>
      </c>
      <c r="AP59" s="12">
        <f>(Sell_Price-Std_Cost)*(1-$D59)*Lost_Sale_Fact*Avg_Dmd*365+NORMSINV($D59)*SQRT(Dmd_StdDev^2*Leadtime+LT_StdDev^2*Avg_Dmd^2)*Std_Cost*Inv_Cost+IF(365/AP$3+Safety_Stock/Avg_Dmd&gt;Plan_Shelf,(365/AP$3+Safety_Stock/Avg_Dmd-Plan_Shelf)*Avg_Dmd*Std_Cost*AP$3,0)+Avg_Dmd*365/AP$3/2*Std_Cost*Inv_Cost+AP$3*Setup</f>
        <v>26939.017140951844</v>
      </c>
      <c r="AQ59" s="12">
        <f>(Sell_Price-Std_Cost)*(1-$D59)*Lost_Sale_Fact*Avg_Dmd*365+NORMSINV($D59)*SQRT(Dmd_StdDev^2*Leadtime+LT_StdDev^2*Avg_Dmd^2)*Std_Cost*Inv_Cost+IF(365/AQ$3+Safety_Stock/Avg_Dmd&gt;Plan_Shelf,(365/AQ$3+Safety_Stock/Avg_Dmd-Plan_Shelf)*Avg_Dmd*Std_Cost*AQ$3,0)+Avg_Dmd*365/AQ$3/2*Std_Cost*Inv_Cost+AQ$3*Setup</f>
        <v>26951.095413556432</v>
      </c>
      <c r="AR59" s="12">
        <f>(Sell_Price-Std_Cost)*(1-$D59)*Lost_Sale_Fact*Avg_Dmd*365+NORMSINV($D59)*SQRT(Dmd_StdDev^2*Leadtime+LT_StdDev^2*Avg_Dmd^2)*Std_Cost*Inv_Cost+IF(365/AR$3+Safety_Stock/Avg_Dmd&gt;Plan_Shelf,(365/AR$3+Safety_Stock/Avg_Dmd-Plan_Shelf)*Avg_Dmd*Std_Cost*AR$3,0)+Avg_Dmd*365/AR$3/2*Std_Cost*Inv_Cost+AR$3*Setup</f>
        <v>26970.069772530791</v>
      </c>
      <c r="AS59" s="12">
        <f>(Sell_Price-Std_Cost)*(1-$D59)*Lost_Sale_Fact*Avg_Dmd*365+NORMSINV($D59)*SQRT(Dmd_StdDev^2*Leadtime+LT_StdDev^2*Avg_Dmd^2)*Std_Cost*Inv_Cost+IF(365/AS$3+Safety_Stock/Avg_Dmd&gt;Plan_Shelf,(365/AS$3+Safety_Stock/Avg_Dmd-Plan_Shelf)*Avg_Dmd*Std_Cost*AS$3,0)+Avg_Dmd*365/AS$3/2*Std_Cost*Inv_Cost+AS$3*Setup</f>
        <v>26995.43562618933</v>
      </c>
      <c r="AT59" s="12">
        <f>(Sell_Price-Std_Cost)*(1-$D59)*Lost_Sale_Fact*Avg_Dmd*365+NORMSINV($D59)*SQRT(Dmd_StdDev^2*Leadtime+LT_StdDev^2*Avg_Dmd^2)*Std_Cost*Inv_Cost+IF(365/AT$3+Safety_Stock/Avg_Dmd&gt;Plan_Shelf,(365/AT$3+Safety_Stock/Avg_Dmd-Plan_Shelf)*Avg_Dmd*Std_Cost*AT$3,0)+Avg_Dmd*365/AT$3/2*Std_Cost*Inv_Cost+AT$3*Setup</f>
        <v>27026.736439197459</v>
      </c>
      <c r="AU59" s="12">
        <f>(Sell_Price-Std_Cost)*(1-$D59)*Lost_Sale_Fact*Avg_Dmd*365+NORMSINV($D59)*SQRT(Dmd_StdDev^2*Leadtime+LT_StdDev^2*Avg_Dmd^2)*Std_Cost*Inv_Cost+IF(365/AU$3+Safety_Stock/Avg_Dmd&gt;Plan_Shelf,(365/AU$3+Safety_Stock/Avg_Dmd-Plan_Shelf)*Avg_Dmd*Std_Cost*AU$3,0)+Avg_Dmd*365/AU$3/2*Std_Cost*Inv_Cost+AU$3*Setup</f>
        <v>27063.558144623814</v>
      </c>
      <c r="AV59" s="12">
        <f>(Sell_Price-Std_Cost)*(1-$D59)*Lost_Sale_Fact*Avg_Dmd*365+NORMSINV($D59)*SQRT(Dmd_StdDev^2*Leadtime+LT_StdDev^2*Avg_Dmd^2)*Std_Cost*Inv_Cost+IF(365/AV$3+Safety_Stock/Avg_Dmd&gt;Plan_Shelf,(365/AV$3+Safety_Stock/Avg_Dmd-Plan_Shelf)*Avg_Dmd*Std_Cost*AV$3,0)+Avg_Dmd*365/AV$3/2*Std_Cost*Inv_Cost+AV$3*Setup</f>
        <v>27105.524317985339</v>
      </c>
      <c r="AW59" s="12">
        <f>(Sell_Price-Std_Cost)*(1-$D59)*Lost_Sale_Fact*Avg_Dmd*365+NORMSINV($D59)*SQRT(Dmd_StdDev^2*Leadtime+LT_StdDev^2*Avg_Dmd^2)*Std_Cost*Inv_Cost+IF(365/AW$3+Safety_Stock/Avg_Dmd&gt;Plan_Shelf,(365/AW$3+Safety_Stock/Avg_Dmd-Plan_Shelf)*Avg_Dmd*Std_Cost*AW$3,0)+Avg_Dmd*365/AW$3/2*Std_Cost*Inv_Cost+AW$3*Setup</f>
        <v>27152.291994753014</v>
      </c>
      <c r="AX59" s="12">
        <f>(Sell_Price-Std_Cost)*(1-$D59)*Lost_Sale_Fact*Avg_Dmd*365+NORMSINV($D59)*SQRT(Dmd_StdDev^2*Leadtime+LT_StdDev^2*Avg_Dmd^2)*Std_Cost*Inv_Cost+IF(365/AX$3+Safety_Stock/Avg_Dmd&gt;Plan_Shelf,(365/AX$3+Safety_Stock/Avg_Dmd-Plan_Shelf)*Avg_Dmd*Std_Cost*AX$3,0)+Avg_Dmd*365/AX$3/2*Std_Cost*Inv_Cost+AX$3*Setup</f>
        <v>27203.548033400359</v>
      </c>
      <c r="AY59" s="12">
        <f>(Sell_Price-Std_Cost)*(1-$D59)*Lost_Sale_Fact*Avg_Dmd*365+NORMSINV($D59)*SQRT(Dmd_StdDev^2*Leadtime+LT_StdDev^2*Avg_Dmd^2)*Std_Cost*Inv_Cost+IF(365/AY$3+Safety_Stock/Avg_Dmd&gt;Plan_Shelf,(365/AY$3+Safety_Stock/Avg_Dmd-Plan_Shelf)*Avg_Dmd*Std_Cost*AY$3,0)+Avg_Dmd*365/AY$3/2*Std_Cost*Inv_Cost+AY$3*Setup</f>
        <v>27259.005942743559</v>
      </c>
      <c r="AZ59" s="12">
        <f>(Sell_Price-Std_Cost)*(1-$D59)*Lost_Sale_Fact*Avg_Dmd*365+NORMSINV($D59)*SQRT(Dmd_StdDev^2*Leadtime+LT_StdDev^2*Avg_Dmd^2)*Std_Cost*Inv_Cost+IF(365/AZ$3+Safety_Stock/Avg_Dmd&gt;Plan_Shelf,(365/AZ$3+Safety_Stock/Avg_Dmd-Plan_Shelf)*Avg_Dmd*Std_Cost*AZ$3,0)+Avg_Dmd*365/AZ$3/2*Std_Cost*Inv_Cost+AZ$3*Setup</f>
        <v>27318.403105864127</v>
      </c>
      <c r="BA59" s="12">
        <f>(Sell_Price-Std_Cost)*(1-$D59)*Lost_Sale_Fact*Avg_Dmd*365+NORMSINV($D59)*SQRT(Dmd_StdDev^2*Leadtime+LT_StdDev^2*Avg_Dmd^2)*Std_Cost*Inv_Cost+IF(365/BA$3+Safety_Stock/Avg_Dmd&gt;Plan_Shelf,(365/BA$3+Safety_Stock/Avg_Dmd-Plan_Shelf)*Avg_Dmd*Std_Cost*BA$3,0)+Avg_Dmd*365/BA$3/2*Std_Cost*Inv_Cost+BA$3*Setup</f>
        <v>27381.498343959363</v>
      </c>
      <c r="BB59" s="12">
        <f>(Sell_Price-Std_Cost)*(1-$D59)*Lost_Sale_Fact*Avg_Dmd*365+NORMSINV($D59)*SQRT(Dmd_StdDev^2*Leadtime+LT_StdDev^2*Avg_Dmd^2)*Std_Cost*Inv_Cost+IF(365/BB$3+Safety_Stock/Avg_Dmd&gt;Plan_Shelf,(365/BB$3+Safety_Stock/Avg_Dmd-Plan_Shelf)*Avg_Dmd*Std_Cost*BB$3,0)+Avg_Dmd*365/BB$3/2*Std_Cost*Inv_Cost+BB$3*Setup</f>
        <v>27448.069772530791</v>
      </c>
      <c r="BC59" s="12">
        <f>(Sell_Price-Std_Cost)*(1-$D59)*Lost_Sale_Fact*Avg_Dmd*365+NORMSINV($D59)*SQRT(Dmd_StdDev^2*Leadtime+LT_StdDev^2*Avg_Dmd^2)*Std_Cost*Inv_Cost+IF(365/BC$3+Safety_Stock/Avg_Dmd&gt;Plan_Shelf,(365/BC$3+Safety_Stock/Avg_Dmd-Plan_Shelf)*Avg_Dmd*Std_Cost*BC$3,0)+Avg_Dmd*365/BC$3/2*Std_Cost*Inv_Cost+BC$3*Setup</f>
        <v>27517.912909785693</v>
      </c>
      <c r="BD59" s="12">
        <f>(Sell_Price-Std_Cost)*(1-$D59)*Lost_Sale_Fact*Avg_Dmd*365+NORMSINV($D59)*SQRT(Dmd_StdDev^2*Leadtime+LT_StdDev^2*Avg_Dmd^2)*Std_Cost*Inv_Cost+IF(365/BD$3+Safety_Stock/Avg_Dmd&gt;Plan_Shelf,(365/BD$3+Safety_Stock/Avg_Dmd-Plan_Shelf)*Avg_Dmd*Std_Cost*BD$3,0)+Avg_Dmd*365/BD$3/2*Std_Cost*Inv_Cost+BD$3*Setup</f>
        <v>27590.839003300025</v>
      </c>
      <c r="BE59" s="12">
        <f>(Sell_Price-Std_Cost)*(1-$D59)*Lost_Sale_Fact*Avg_Dmd*365+NORMSINV($D59)*SQRT(Dmd_StdDev^2*Leadtime+LT_StdDev^2*Avg_Dmd^2)*Std_Cost*Inv_Cost+IF(365/BE$3+Safety_Stock/Avg_Dmd&gt;Plan_Shelf,(365/BE$3+Safety_Stock/Avg_Dmd-Plan_Shelf)*Avg_Dmd*Std_Cost*BE$3,0)+Avg_Dmd*365/BE$3/2*Std_Cost*Inv_Cost+BE$3*Setup</f>
        <v>27666.673546115697</v>
      </c>
      <c r="BF59" s="12">
        <f>(Sell_Price-Std_Cost)*(1-$D59)*Lost_Sale_Fact*Avg_Dmd*365+NORMSINV($D59)*SQRT(Dmd_StdDev^2*Leadtime+LT_StdDev^2*Avg_Dmd^2)*Std_Cost*Inv_Cost+IF(365/BF$3+Safety_Stock/Avg_Dmd&gt;Plan_Shelf,(365/BF$3+Safety_Stock/Avg_Dmd-Plan_Shelf)*Avg_Dmd*Std_Cost*BF$3,0)+Avg_Dmd*365/BF$3/2*Std_Cost*Inv_Cost+BF$3*Setup</f>
        <v>27745.254957715977</v>
      </c>
      <c r="BG59" s="12">
        <f>(Sell_Price-Std_Cost)*(1-$D59)*Lost_Sale_Fact*Avg_Dmd*365+NORMSINV($D59)*SQRT(Dmd_StdDev^2*Leadtime+LT_StdDev^2*Avg_Dmd^2)*Std_Cost*Inv_Cost+IF(365/BG$3+Safety_Stock/Avg_Dmd&gt;Plan_Shelf,(365/BG$3+Safety_Stock/Avg_Dmd-Plan_Shelf)*Avg_Dmd*Std_Cost*BG$3,0)+Avg_Dmd*365/BG$3/2*Std_Cost*Inv_Cost+BG$3*Setup</f>
        <v>27826.433408894431</v>
      </c>
      <c r="BH59" s="12">
        <f>(Sell_Price-Std_Cost)*(1-$D59)*Lost_Sale_Fact*Avg_Dmd*365+NORMSINV($D59)*SQRT(Dmd_StdDev^2*Leadtime+LT_StdDev^2*Avg_Dmd^2)*Std_Cost*Inv_Cost+IF(365/BH$3+Safety_Stock/Avg_Dmd&gt;Plan_Shelf,(365/BH$3+Safety_Stock/Avg_Dmd-Plan_Shelf)*Avg_Dmd*Std_Cost*BH$3,0)+Avg_Dmd*365/BH$3/2*Std_Cost*Inv_Cost+BH$3*Setup</f>
        <v>27910.069772530791</v>
      </c>
      <c r="BI59" s="12">
        <f>(Sell_Price-Std_Cost)*(1-$D59)*Lost_Sale_Fact*Avg_Dmd*365+NORMSINV($D59)*SQRT(Dmd_StdDev^2*Leadtime+LT_StdDev^2*Avg_Dmd^2)*Std_Cost*Inv_Cost+IF(365/BI$3+Safety_Stock/Avg_Dmd&gt;Plan_Shelf,(365/BI$3+Safety_Stock/Avg_Dmd-Plan_Shelf)*Avg_Dmd*Std_Cost*BI$3,0)+Avg_Dmd*365/BI$3/2*Std_Cost*Inv_Cost+BI$3*Setup</f>
        <v>27996.034684811493</v>
      </c>
      <c r="BJ59" s="12">
        <f>(Sell_Price-Std_Cost)*(1-$D59)*Lost_Sale_Fact*Avg_Dmd*365+NORMSINV($D59)*SQRT(Dmd_StdDev^2*Leadtime+LT_StdDev^2*Avg_Dmd^2)*Std_Cost*Inv_Cost+IF(365/BJ$3+Safety_Stock/Avg_Dmd&gt;Plan_Shelf,(365/BJ$3+Safety_Stock/Avg_Dmd-Plan_Shelf)*Avg_Dmd*Std_Cost*BJ$3,0)+Avg_Dmd*365/BJ$3/2*Std_Cost*Inv_Cost+BJ$3*Setup</f>
        <v>28084.207703565276</v>
      </c>
      <c r="BK59" s="12">
        <f>(Sell_Price-Std_Cost)*(1-$D59)*Lost_Sale_Fact*Avg_Dmd*365+NORMSINV($D59)*SQRT(Dmd_StdDev^2*Leadtime+LT_StdDev^2*Avg_Dmd^2)*Std_Cost*Inv_Cost+IF(365/BK$3+Safety_Stock/Avg_Dmd&gt;Plan_Shelf,(365/BK$3+Safety_Stock/Avg_Dmd-Plan_Shelf)*Avg_Dmd*Std_Cost*BK$3,0)+Avg_Dmd*365/BK$3/2*Std_Cost*Inv_Cost+BK$3*Setup</f>
        <v>28174.476552191809</v>
      </c>
      <c r="BL59" s="12">
        <f>(Sell_Price-Std_Cost)*(1-$D59)*Lost_Sale_Fact*Avg_Dmd*365+NORMSINV($D59)*SQRT(Dmd_StdDev^2*Leadtime+LT_StdDev^2*Avg_Dmd^2)*Std_Cost*Inv_Cost+IF(365/BL$3+Safety_Stock/Avg_Dmd&gt;Plan_Shelf,(365/BL$3+Safety_Stock/Avg_Dmd-Plan_Shelf)*Avg_Dmd*Std_Cost*BL$3,0)+Avg_Dmd*365/BL$3/2*Std_Cost*Inv_Cost+BL$3*Setup</f>
        <v>28266.736439197459</v>
      </c>
      <c r="BM59" s="12">
        <f>(Sell_Price-Std_Cost)*(1-$D59)*Lost_Sale_Fact*Avg_Dmd*365+NORMSINV($D59)*SQRT(Dmd_StdDev^2*Leadtime+LT_StdDev^2*Avg_Dmd^2)*Std_Cost*Inv_Cost+IF(365/BM$3+Safety_Stock/Avg_Dmd&gt;Plan_Shelf,(365/BM$3+Safety_Stock/Avg_Dmd-Plan_Shelf)*Avg_Dmd*Std_Cost*BM$3,0)+Avg_Dmd*365/BM$3/2*Std_Cost*Inv_Cost+BM$3*Setup</f>
        <v>28360.889444661942</v>
      </c>
      <c r="BN59" s="12">
        <f>(Sell_Price-Std_Cost)*(1-$D59)*Lost_Sale_Fact*Avg_Dmd*365+NORMSINV($D59)*SQRT(Dmd_StdDev^2*Leadtime+LT_StdDev^2*Avg_Dmd^2)*Std_Cost*Inv_Cost+IF(365/BN$3+Safety_Stock/Avg_Dmd&gt;Plan_Shelf,(365/BN$3+Safety_Stock/Avg_Dmd-Plan_Shelf)*Avg_Dmd*Std_Cost*BN$3,0)+Avg_Dmd*365/BN$3/2*Std_Cost*Inv_Cost+BN$3*Setup</f>
        <v>28456.843966079181</v>
      </c>
      <c r="BO59" s="12">
        <f>(Sell_Price-Std_Cost)*(1-$D59)*Lost_Sale_Fact*Avg_Dmd*365+NORMSINV($D59)*SQRT(Dmd_StdDev^2*Leadtime+LT_StdDev^2*Avg_Dmd^2)*Std_Cost*Inv_Cost+IF(365/BO$3+Safety_Stock/Avg_Dmd&gt;Plan_Shelf,(365/BO$3+Safety_Stock/Avg_Dmd-Plan_Shelf)*Avg_Dmd*Std_Cost*BO$3,0)+Avg_Dmd*365/BO$3/2*Std_Cost*Inv_Cost+BO$3*Setup</f>
        <v>28554.514216975236</v>
      </c>
      <c r="BP59" s="12">
        <f>(Sell_Price-Std_Cost)*(1-$D59)*Lost_Sale_Fact*Avg_Dmd*365+NORMSINV($D59)*SQRT(Dmd_StdDev^2*Leadtime+LT_StdDev^2*Avg_Dmd^2)*Std_Cost*Inv_Cost+IF(365/BP$3+Safety_Stock/Avg_Dmd&gt;Plan_Shelf,(365/BP$3+Safety_Stock/Avg_Dmd-Plan_Shelf)*Avg_Dmd*Std_Cost*BP$3,0)+Avg_Dmd*365/BP$3/2*Std_Cost*Inv_Cost+BP$3*Setup</f>
        <v>28653.819772530791</v>
      </c>
      <c r="BQ59" s="12">
        <f>(Sell_Price-Std_Cost)*(1-$D59)*Lost_Sale_Fact*Avg_Dmd*365+NORMSINV($D59)*SQRT(Dmd_StdDev^2*Leadtime+LT_StdDev^2*Avg_Dmd^2)*Std_Cost*Inv_Cost+IF(365/BQ$3+Safety_Stock/Avg_Dmd&gt;Plan_Shelf,(365/BQ$3+Safety_Stock/Avg_Dmd-Plan_Shelf)*Avg_Dmd*Std_Cost*BQ$3,0)+Avg_Dmd*365/BQ$3/2*Std_Cost*Inv_Cost+BQ$3*Setup</f>
        <v>28754.685157146178</v>
      </c>
      <c r="BR59" s="12">
        <f>(Sell_Price-Std_Cost)*(1-$D59)*Lost_Sale_Fact*Avg_Dmd*365+NORMSINV($D59)*SQRT(Dmd_StdDev^2*Leadtime+LT_StdDev^2*Avg_Dmd^2)*Std_Cost*Inv_Cost+IF(365/BR$3+Safety_Stock/Avg_Dmd&gt;Plan_Shelf,(365/BR$3+Safety_Stock/Avg_Dmd-Plan_Shelf)*Avg_Dmd*Std_Cost*BR$3,0)+Avg_Dmd*365/BR$3/2*Std_Cost*Inv_Cost+BR$3*Setup</f>
        <v>28857.039469500491</v>
      </c>
      <c r="BS59" s="12">
        <f>(Sell_Price-Std_Cost)*(1-$D59)*Lost_Sale_Fact*Avg_Dmd*365+NORMSINV($D59)*SQRT(Dmd_StdDev^2*Leadtime+LT_StdDev^2*Avg_Dmd^2)*Std_Cost*Inv_Cost+IF(365/BS$3+Safety_Stock/Avg_Dmd&gt;Plan_Shelf,(365/BS$3+Safety_Stock/Avg_Dmd-Plan_Shelf)*Avg_Dmd*Std_Cost*BS$3,0)+Avg_Dmd*365/BS$3/2*Std_Cost*Inv_Cost+BS$3*Setup</f>
        <v>28960.816041187507</v>
      </c>
      <c r="BT59" s="12">
        <f>(Sell_Price-Std_Cost)*(1-$D59)*Lost_Sale_Fact*Avg_Dmd*365+NORMSINV($D59)*SQRT(Dmd_StdDev^2*Leadtime+LT_StdDev^2*Avg_Dmd^2)*Std_Cost*Inv_Cost+IF(365/BT$3+Safety_Stock/Avg_Dmd&gt;Plan_Shelf,(365/BT$3+Safety_Stock/Avg_Dmd-Plan_Shelf)*Avg_Dmd*Std_Cost*BT$3,0)+Avg_Dmd*365/BT$3/2*Std_Cost*Inv_Cost+BT$3*Setup</f>
        <v>29065.952125471969</v>
      </c>
      <c r="BU59" s="12">
        <f>(Sell_Price-Std_Cost)*(1-$D59)*Lost_Sale_Fact*Avg_Dmd*365+NORMSINV($D59)*SQRT(Dmd_StdDev^2*Leadtime+LT_StdDev^2*Avg_Dmd^2)*Std_Cost*Inv_Cost+IF(365/BU$3+Safety_Stock/Avg_Dmd&gt;Plan_Shelf,(365/BU$3+Safety_Stock/Avg_Dmd-Plan_Shelf)*Avg_Dmd*Std_Cost*BU$3,0)+Avg_Dmd*365/BU$3/2*Std_Cost*Inv_Cost+BU$3*Setup</f>
        <v>29172.388613110503</v>
      </c>
      <c r="BV59" s="12">
        <f>(Sell_Price-Std_Cost)*(1-$D59)*Lost_Sale_Fact*Avg_Dmd*365+NORMSINV($D59)*SQRT(Dmd_StdDev^2*Leadtime+LT_StdDev^2*Avg_Dmd^2)*Std_Cost*Inv_Cost+IF(365/BV$3+Safety_Stock/Avg_Dmd&gt;Plan_Shelf,(365/BV$3+Safety_Stock/Avg_Dmd-Plan_Shelf)*Avg_Dmd*Std_Cost*BV$3,0)+Avg_Dmd*365/BV$3/2*Std_Cost*Inv_Cost+BV$3*Setup</f>
        <v>29280.069772530791</v>
      </c>
      <c r="BW59" s="12">
        <f>(Sell_Price-Std_Cost)*(1-$D59)*Lost_Sale_Fact*Avg_Dmd*365+NORMSINV($D59)*SQRT(Dmd_StdDev^2*Leadtime+LT_StdDev^2*Avg_Dmd^2)*Std_Cost*Inv_Cost+IF(365/BW$3+Safety_Stock/Avg_Dmd&gt;Plan_Shelf,(365/BW$3+Safety_Stock/Avg_Dmd-Plan_Shelf)*Avg_Dmd*Std_Cost*BW$3,0)+Avg_Dmd*365/BW$3/2*Std_Cost*Inv_Cost+BW$3*Setup</f>
        <v>29388.943011967414</v>
      </c>
      <c r="BX59" s="12">
        <f>(Sell_Price-Std_Cost)*(1-$D59)*Lost_Sale_Fact*Avg_Dmd*365+NORMSINV($D59)*SQRT(Dmd_StdDev^2*Leadtime+LT_StdDev^2*Avg_Dmd^2)*Std_Cost*Inv_Cost+IF(365/BX$3+Safety_Stock/Avg_Dmd&gt;Plan_Shelf,(365/BX$3+Safety_Stock/Avg_Dmd-Plan_Shelf)*Avg_Dmd*Std_Cost*BX$3,0)+Avg_Dmd*365/BX$3/2*Std_Cost*Inv_Cost+BX$3*Setup</f>
        <v>29498.958661419681</v>
      </c>
      <c r="BY59" s="12">
        <f>(Sell_Price-Std_Cost)*(1-$D59)*Lost_Sale_Fact*Avg_Dmd*365+NORMSINV($D59)*SQRT(Dmd_StdDev^2*Leadtime+LT_StdDev^2*Avg_Dmd^2)*Std_Cost*Inv_Cost+IF(365/BY$3+Safety_Stock/Avg_Dmd&gt;Plan_Shelf,(365/BY$3+Safety_Stock/Avg_Dmd-Plan_Shelf)*Avg_Dmd*Std_Cost*BY$3,0)+Avg_Dmd*365/BY$3/2*Std_Cost*Inv_Cost+BY$3*Setup</f>
        <v>29610.069772530791</v>
      </c>
      <c r="BZ59" s="12">
        <f>(Sell_Price-Std_Cost)*(1-$D59)*Lost_Sale_Fact*Avg_Dmd*365+NORMSINV($D59)*SQRT(Dmd_StdDev^2*Leadtime+LT_StdDev^2*Avg_Dmd^2)*Std_Cost*Inv_Cost+IF(365/BZ$3+Safety_Stock/Avg_Dmd&gt;Plan_Shelf,(365/BZ$3+Safety_Stock/Avg_Dmd-Plan_Shelf)*Avg_Dmd*Std_Cost*BZ$3,0)+Avg_Dmd*365/BZ$3/2*Std_Cost*Inv_Cost+BZ$3*Setup</f>
        <v>29722.231934692954</v>
      </c>
      <c r="CA59" s="12">
        <f>(Sell_Price-Std_Cost)*(1-$D59)*Lost_Sale_Fact*Avg_Dmd*365+NORMSINV($D59)*SQRT(Dmd_StdDev^2*Leadtime+LT_StdDev^2*Avg_Dmd^2)*Std_Cost*Inv_Cost+IF(365/CA$3+Safety_Stock/Avg_Dmd&gt;Plan_Shelf,(365/CA$3+Safety_Stock/Avg_Dmd-Plan_Shelf)*Avg_Dmd*Std_Cost*CA$3,0)+Avg_Dmd*365/CA$3/2*Std_Cost*Inv_Cost+CA$3*Setup</f>
        <v>29835.403105864127</v>
      </c>
      <c r="CB59" s="12">
        <f>(Sell_Price-Std_Cost)*(1-$D59)*Lost_Sale_Fact*Avg_Dmd*365+NORMSINV($D59)*SQRT(Dmd_StdDev^2*Leadtime+LT_StdDev^2*Avg_Dmd^2)*Std_Cost*Inv_Cost+IF(365/CB$3+Safety_Stock/Avg_Dmd&gt;Plan_Shelf,(365/CB$3+Safety_Stock/Avg_Dmd-Plan_Shelf)*Avg_Dmd*Std_Cost*CB$3,0)+Avg_Dmd*365/CB$3/2*Std_Cost*Inv_Cost+CB$3*Setup</f>
        <v>29949.543456741318</v>
      </c>
      <c r="CC59" s="12">
        <f>(Sell_Price-Std_Cost)*(1-$D59)*Lost_Sale_Fact*Avg_Dmd*365+NORMSINV($D59)*SQRT(Dmd_StdDev^2*Leadtime+LT_StdDev^2*Avg_Dmd^2)*Std_Cost*Inv_Cost+IF(365/CC$3+Safety_Stock/Avg_Dmd&gt;Plan_Shelf,(365/CC$3+Safety_Stock/Avg_Dmd-Plan_Shelf)*Avg_Dmd*Std_Cost*CC$3,0)+Avg_Dmd*365/CC$3/2*Std_Cost*Inv_Cost+CC$3*Setup</f>
        <v>30064.615227076247</v>
      </c>
      <c r="CD59" s="12">
        <f>(Sell_Price-Std_Cost)*(1-$D59)*Lost_Sale_Fact*Avg_Dmd*365+NORMSINV($D59)*SQRT(Dmd_StdDev^2*Leadtime+LT_StdDev^2*Avg_Dmd^2)*Std_Cost*Inv_Cost+IF(365/CD$3+Safety_Stock/Avg_Dmd&gt;Plan_Shelf,(365/CD$3+Safety_Stock/Avg_Dmd-Plan_Shelf)*Avg_Dmd*Std_Cost*CD$3,0)+Avg_Dmd*365/CD$3/2*Std_Cost*Inv_Cost+CD$3*Setup</f>
        <v>30180.582593043611</v>
      </c>
      <c r="CE59" s="12">
        <f>(Sell_Price-Std_Cost)*(1-$D59)*Lost_Sale_Fact*Avg_Dmd*365+NORMSINV($D59)*SQRT(Dmd_StdDev^2*Leadtime+LT_StdDev^2*Avg_Dmd^2)*Std_Cost*Inv_Cost+IF(365/CE$3+Safety_Stock/Avg_Dmd&gt;Plan_Shelf,(365/CE$3+Safety_Stock/Avg_Dmd-Plan_Shelf)*Avg_Dmd*Std_Cost*CE$3,0)+Avg_Dmd*365/CE$3/2*Std_Cost*Inv_Cost+CE$3*Setup</f>
        <v>30297.411544682691</v>
      </c>
      <c r="CF59" s="12">
        <f>(Sell_Price-Std_Cost)*(1-$D59)*Lost_Sale_Fact*Avg_Dmd*365+NORMSINV($D59)*SQRT(Dmd_StdDev^2*Leadtime+LT_StdDev^2*Avg_Dmd^2)*Std_Cost*Inv_Cost+IF(365/CF$3+Safety_Stock/Avg_Dmd&gt;Plan_Shelf,(365/CF$3+Safety_Stock/Avg_Dmd-Plan_Shelf)*Avg_Dmd*Std_Cost*CF$3,0)+Avg_Dmd*365/CF$3/2*Std_Cost*Inv_Cost+CF$3*Setup</f>
        <v>30415.069772530791</v>
      </c>
      <c r="CG59" s="12">
        <f>(Sell_Price-Std_Cost)*(1-$D59)*Lost_Sale_Fact*Avg_Dmd*365+NORMSINV($D59)*SQRT(Dmd_StdDev^2*Leadtime+LT_StdDev^2*Avg_Dmd^2)*Std_Cost*Inv_Cost+IF(365/CG$3+Safety_Stock/Avg_Dmd&gt;Plan_Shelf,(365/CG$3+Safety_Stock/Avg_Dmd-Plan_Shelf)*Avg_Dmd*Std_Cost*CG$3,0)+Avg_Dmd*365/CG$3/2*Std_Cost*Inv_Cost+CG$3*Setup</f>
        <v>30533.52656265425</v>
      </c>
      <c r="CH59" s="12">
        <f>(Sell_Price-Std_Cost)*(1-$D59)*Lost_Sale_Fact*Avg_Dmd*365+NORMSINV($D59)*SQRT(Dmd_StdDev^2*Leadtime+LT_StdDev^2*Avg_Dmd^2)*Std_Cost*Inv_Cost+IF(365/CH$3+Safety_Stock/Avg_Dmd&gt;Plan_Shelf,(365/CH$3+Safety_Stock/Avg_Dmd-Plan_Shelf)*Avg_Dmd*Std_Cost*CH$3,0)+Avg_Dmd*365/CH$3/2*Std_Cost*Inv_Cost+CH$3*Setup</f>
        <v>30652.752699360062</v>
      </c>
      <c r="CI59" s="12">
        <f>(Sell_Price-Std_Cost)*(1-$D59)*Lost_Sale_Fact*Avg_Dmd*365+NORMSINV($D59)*SQRT(Dmd_StdDev^2*Leadtime+LT_StdDev^2*Avg_Dmd^2)*Std_Cost*Inv_Cost+IF(365/CI$3+Safety_Stock/Avg_Dmd&gt;Plan_Shelf,(365/CI$3+Safety_Stock/Avg_Dmd-Plan_Shelf)*Avg_Dmd*Std_Cost*CI$3,0)+Avg_Dmd*365/CI$3/2*Std_Cost*Inv_Cost+CI$3*Setup</f>
        <v>30772.720374940433</v>
      </c>
      <c r="CJ59" s="12">
        <f>(Sell_Price-Std_Cost)*(1-$D59)*Lost_Sale_Fact*Avg_Dmd*365+NORMSINV($D59)*SQRT(Dmd_StdDev^2*Leadtime+LT_StdDev^2*Avg_Dmd^2)*Std_Cost*Inv_Cost+IF(365/CJ$3+Safety_Stock/Avg_Dmd&gt;Plan_Shelf,(365/CJ$3+Safety_Stock/Avg_Dmd-Plan_Shelf)*Avg_Dmd*Std_Cost*CJ$3,0)+Avg_Dmd*365/CJ$3/2*Std_Cost*Inv_Cost+CJ$3*Setup</f>
        <v>30893.403105864127</v>
      </c>
      <c r="CK59" s="12">
        <f>(Sell_Price-Std_Cost)*(1-$D59)*Lost_Sale_Fact*Avg_Dmd*365+NORMSINV($D59)*SQRT(Dmd_StdDev^2*Leadtime+LT_StdDev^2*Avg_Dmd^2)*Std_Cost*Inv_Cost+IF(365/CK$3+Safety_Stock/Avg_Dmd&gt;Plan_Shelf,(365/CK$3+Safety_Stock/Avg_Dmd-Plan_Shelf)*Avg_Dmd*Std_Cost*CK$3,0)+Avg_Dmd*365/CK$3/2*Std_Cost*Inv_Cost+CK$3*Setup</f>
        <v>31014.775654883735</v>
      </c>
      <c r="CL59" s="12">
        <f>(Sell_Price-Std_Cost)*(1-$D59)*Lost_Sale_Fact*Avg_Dmd*365+NORMSINV($D59)*SQRT(Dmd_StdDev^2*Leadtime+LT_StdDev^2*Avg_Dmd^2)*Std_Cost*Inv_Cost+IF(365/CL$3+Safety_Stock/Avg_Dmd&gt;Plan_Shelf,(365/CL$3+Safety_Stock/Avg_Dmd-Plan_Shelf)*Avg_Dmd*Std_Cost*CL$3,0)+Avg_Dmd*365/CL$3/2*Std_Cost*Inv_Cost+CL$3*Setup</f>
        <v>31136.813958577302</v>
      </c>
      <c r="CM59" s="12">
        <f>(Sell_Price-Std_Cost)*(1-$D59)*Lost_Sale_Fact*Avg_Dmd*365+NORMSINV($D59)*SQRT(Dmd_StdDev^2*Leadtime+LT_StdDev^2*Avg_Dmd^2)*Std_Cost*Inv_Cost+IF(365/CM$3+Safety_Stock/Avg_Dmd&gt;Plan_Shelf,(365/CM$3+Safety_Stock/Avg_Dmd-Plan_Shelf)*Avg_Dmd*Std_Cost*CM$3,0)+Avg_Dmd*365/CM$3/2*Std_Cost*Inv_Cost+CM$3*Setup</f>
        <v>31259.495059887115</v>
      </c>
      <c r="CN59" s="12">
        <f>(Sell_Price-Std_Cost)*(1-$D59)*Lost_Sale_Fact*Avg_Dmd*365+NORMSINV($D59)*SQRT(Dmd_StdDev^2*Leadtime+LT_StdDev^2*Avg_Dmd^2)*Std_Cost*Inv_Cost+IF(365/CN$3+Safety_Stock/Avg_Dmd&gt;Plan_Shelf,(365/CN$3+Safety_Stock/Avg_Dmd-Plan_Shelf)*Avg_Dmd*Std_Cost*CN$3,0)+Avg_Dmd*365/CN$3/2*Std_Cost*Inv_Cost+CN$3*Setup</f>
        <v>31382.797045258067</v>
      </c>
      <c r="CO59" s="12">
        <f>(Sell_Price-Std_Cost)*(1-$D59)*Lost_Sale_Fact*Avg_Dmd*365+NORMSINV($D59)*SQRT(Dmd_StdDev^2*Leadtime+LT_StdDev^2*Avg_Dmd^2)*Std_Cost*Inv_Cost+IF(365/CO$3+Safety_Stock/Avg_Dmd&gt;Plan_Shelf,(365/CO$3+Safety_Stock/Avg_Dmd-Plan_Shelf)*Avg_Dmd*Std_Cost*CO$3,0)+Avg_Dmd*365/CO$3/2*Std_Cost*Inv_Cost+CO$3*Setup</f>
        <v>31506.69898601394</v>
      </c>
      <c r="CP59" s="12">
        <f>(Sell_Price-Std_Cost)*(1-$D59)*Lost_Sale_Fact*Avg_Dmd*365+NORMSINV($D59)*SQRT(Dmd_StdDev^2*Leadtime+LT_StdDev^2*Avg_Dmd^2)*Std_Cost*Inv_Cost+IF(365/CP$3+Safety_Stock/Avg_Dmd&gt;Plan_Shelf,(365/CP$3+Safety_Stock/Avg_Dmd-Plan_Shelf)*Avg_Dmd*Std_Cost*CP$3,0)+Avg_Dmd*365/CP$3/2*Std_Cost*Inv_Cost+CP$3*Setup</f>
        <v>31631.180883641904</v>
      </c>
      <c r="CQ59" s="12">
        <f>(Sell_Price-Std_Cost)*(1-$D59)*Lost_Sale_Fact*Avg_Dmd*365+NORMSINV($D59)*SQRT(Dmd_StdDev^2*Leadtime+LT_StdDev^2*Avg_Dmd^2)*Std_Cost*Inv_Cost+IF(365/CQ$3+Safety_Stock/Avg_Dmd&gt;Plan_Shelf,(365/CQ$3+Safety_Stock/Avg_Dmd-Plan_Shelf)*Avg_Dmd*Std_Cost*CQ$3,0)+Avg_Dmd*365/CQ$3/2*Std_Cost*Inv_Cost+CQ$3*Setup</f>
        <v>31756.223618684638</v>
      </c>
      <c r="CR59" s="12">
        <f>(Sell_Price-Std_Cost)*(1-$D59)*Lost_Sale_Fact*Avg_Dmd*365+NORMSINV($D59)*SQRT(Dmd_StdDev^2*Leadtime+LT_StdDev^2*Avg_Dmd^2)*Std_Cost*Inv_Cost+IF(365/CR$3+Safety_Stock/Avg_Dmd&gt;Plan_Shelf,(365/CR$3+Safety_Stock/Avg_Dmd-Plan_Shelf)*Avg_Dmd*Std_Cost*CR$3,0)+Avg_Dmd*365/CR$3/2*Std_Cost*Inv_Cost+CR$3*Setup</f>
        <v>31881.808902965575</v>
      </c>
      <c r="CS59" s="12">
        <f>(Sell_Price-Std_Cost)*(1-$D59)*Lost_Sale_Fact*Avg_Dmd*365+NORMSINV($D59)*SQRT(Dmd_StdDev^2*Leadtime+LT_StdDev^2*Avg_Dmd^2)*Std_Cost*Inv_Cost+IF(365/CS$3+Safety_Stock/Avg_Dmd&gt;Plan_Shelf,(365/CS$3+Safety_Stock/Avg_Dmd-Plan_Shelf)*Avg_Dmd*Std_Cost*CS$3,0)+Avg_Dmd*365/CS$3/2*Std_Cost*Inv_Cost+CS$3*Setup</f>
        <v>32007.919234896384</v>
      </c>
      <c r="CT59" s="12">
        <f>(Sell_Price-Std_Cost)*(1-$D59)*Lost_Sale_Fact*Avg_Dmd*365+NORMSINV($D59)*SQRT(Dmd_StdDev^2*Leadtime+LT_StdDev^2*Avg_Dmd^2)*Std_Cost*Inv_Cost+IF(365/CT$3+Safety_Stock/Avg_Dmd&gt;Plan_Shelf,(365/CT$3+Safety_Stock/Avg_Dmd-Plan_Shelf)*Avg_Dmd*Std_Cost*CT$3,0)+Avg_Dmd*365/CT$3/2*Std_Cost*Inv_Cost+CT$3*Setup</f>
        <v>32134.537857637177</v>
      </c>
      <c r="CU59" s="12">
        <f>(Sell_Price-Std_Cost)*(1-$D59)*Lost_Sale_Fact*Avg_Dmd*365+NORMSINV($D59)*SQRT(Dmd_StdDev^2*Leadtime+LT_StdDev^2*Avg_Dmd^2)*Std_Cost*Inv_Cost+IF(365/CU$3+Safety_Stock/Avg_Dmd&gt;Plan_Shelf,(365/CU$3+Safety_Stock/Avg_Dmd-Plan_Shelf)*Avg_Dmd*Std_Cost*CU$3,0)+Avg_Dmd*365/CU$3/2*Std_Cost*Inv_Cost+CU$3*Setup</f>
        <v>32261.648719899214</v>
      </c>
      <c r="CV59" s="12">
        <f>(Sell_Price-Std_Cost)*(1-$D59)*Lost_Sale_Fact*Avg_Dmd*365+NORMSINV($D59)*SQRT(Dmd_StdDev^2*Leadtime+LT_StdDev^2*Avg_Dmd^2)*Std_Cost*Inv_Cost+IF(365/CV$3+Safety_Stock/Avg_Dmd&gt;Plan_Shelf,(365/CV$3+Safety_Stock/Avg_Dmd-Plan_Shelf)*Avg_Dmd*Std_Cost*CV$3,0)+Avg_Dmd*365/CV$3/2*Std_Cost*Inv_Cost+CV$3*Setup</f>
        <v>32389.236439197459</v>
      </c>
      <c r="CW59" s="12">
        <f>(Sell_Price-Std_Cost)*(1-$D59)*Lost_Sale_Fact*Avg_Dmd*365+NORMSINV($D59)*SQRT(Dmd_StdDev^2*Leadtime+LT_StdDev^2*Avg_Dmd^2)*Std_Cost*Inv_Cost+IF(365/CW$3+Safety_Stock/Avg_Dmd&gt;Plan_Shelf,(365/CW$3+Safety_Stock/Avg_Dmd-Plan_Shelf)*Avg_Dmd*Std_Cost*CW$3,0)+Avg_Dmd*365/CW$3/2*Std_Cost*Inv_Cost+CW$3*Setup</f>
        <v>32517.286267376152</v>
      </c>
      <c r="CX59" s="12">
        <f>(Sell_Price-Std_Cost)*(1-$D59)*Lost_Sale_Fact*Avg_Dmd*365+NORMSINV($D59)*SQRT(Dmd_StdDev^2*Leadtime+LT_StdDev^2*Avg_Dmd^2)*Std_Cost*Inv_Cost+IF(365/CX$3+Safety_Stock/Avg_Dmd&gt;Plan_Shelf,(365/CX$3+Safety_Stock/Avg_Dmd-Plan_Shelf)*Avg_Dmd*Std_Cost*CX$3,0)+Avg_Dmd*365/CX$3/2*Std_Cost*Inv_Cost+CX$3*Setup</f>
        <v>32645.784058245077</v>
      </c>
      <c r="CY59" s="12">
        <f>(Sell_Price-Std_Cost)*(1-$D59)*Lost_Sale_Fact*Avg_Dmd*365+NORMSINV($D59)*SQRT(Dmd_StdDev^2*Leadtime+LT_StdDev^2*Avg_Dmd^2)*Std_Cost*Inv_Cost+IF(365/CY$3+Safety_Stock/Avg_Dmd&gt;Plan_Shelf,(365/CY$3+Safety_Stock/Avg_Dmd-Plan_Shelf)*Avg_Dmd*Std_Cost*CY$3,0)+Avg_Dmd*365/CY$3/2*Std_Cost*Inv_Cost+CY$3*Setup</f>
        <v>32774.716237177257</v>
      </c>
      <c r="CZ59" s="12">
        <f>(Sell_Price-Std_Cost)*(1-$D59)*Lost_Sale_Fact*Avg_Dmd*365+NORMSINV($D59)*SQRT(Dmd_StdDev^2*Leadtime+LT_StdDev^2*Avg_Dmd^2)*Std_Cost*Inv_Cost+IF(365/CZ$3+Safety_Stock/Avg_Dmd&gt;Plan_Shelf,(365/CZ$3+Safety_Stock/Avg_Dmd-Plan_Shelf)*Avg_Dmd*Std_Cost*CZ$3,0)+Avg_Dmd*365/CZ$3/2*Std_Cost*Inv_Cost+CZ$3*Setup</f>
        <v>32904.069772530791</v>
      </c>
      <c r="DA59" s="28">
        <f t="shared" si="0"/>
        <v>26934.394096855118</v>
      </c>
      <c r="DB59" s="43">
        <f t="shared" si="1"/>
        <v>0.94399999999999995</v>
      </c>
    </row>
    <row r="60" spans="1:106" ht="14.1" customHeight="1" x14ac:dyDescent="0.25">
      <c r="A60" s="53"/>
      <c r="B60" s="52"/>
      <c r="C60" s="52"/>
      <c r="D60" s="9">
        <v>0.94299999999999995</v>
      </c>
      <c r="E60" s="12">
        <f>(Sell_Price-Std_Cost)*(1-$D60)*Lost_Sale_Fact*Avg_Dmd*365+NORMSINV($D60)*SQRT(Dmd_StdDev^2*Leadtime+LT_StdDev^2*Avg_Dmd^2)*Std_Cost*Inv_Cost+IF(365/E$3+Safety_Stock/Avg_Dmd&gt;Plan_Shelf,(365/E$3+Safety_Stock/Avg_Dmd-Plan_Shelf)*Avg_Dmd*Std_Cost*E$3,0)+Avg_Dmd*365/E$3/2*Std_Cost*Inv_Cost+E$3*Setup</f>
        <v>1327333.1710614536</v>
      </c>
      <c r="F60" s="12">
        <f>(Sell_Price-Std_Cost)*(1-$D60)*Lost_Sale_Fact*Avg_Dmd*365+NORMSINV($D60)*SQRT(Dmd_StdDev^2*Leadtime+LT_StdDev^2*Avg_Dmd^2)*Std_Cost*Inv_Cost+IF(365/F$3+Safety_Stock/Avg_Dmd&gt;Plan_Shelf,(365/F$3+Safety_Stock/Avg_Dmd-Plan_Shelf)*Avg_Dmd*Std_Cost*F$3,0)+Avg_Dmd*365/F$3/2*Std_Cost*Inv_Cost+F$3*Setup</f>
        <v>1164179.3338954463</v>
      </c>
      <c r="G60" s="12">
        <f>(Sell_Price-Std_Cost)*(1-$D60)*Lost_Sale_Fact*Avg_Dmd*365+NORMSINV($D60)*SQRT(Dmd_StdDev^2*Leadtime+LT_StdDev^2*Avg_Dmd^2)*Std_Cost*Inv_Cost+IF(365/G$3+Safety_Stock/Avg_Dmd&gt;Plan_Shelf,(365/G$3+Safety_Stock/Avg_Dmd-Plan_Shelf)*Avg_Dmd*Std_Cost*G$3,0)+Avg_Dmd*365/G$3/2*Std_Cost*Inv_Cost+G$3*Setup</f>
        <v>1069158.8300627719</v>
      </c>
      <c r="H60" s="12">
        <f>(Sell_Price-Std_Cost)*(1-$D60)*Lost_Sale_Fact*Avg_Dmd*365+NORMSINV($D60)*SQRT(Dmd_StdDev^2*Leadtime+LT_StdDev^2*Avg_Dmd^2)*Std_Cost*Inv_Cost+IF(365/H$3+Safety_Stock/Avg_Dmd&gt;Plan_Shelf,(365/H$3+Safety_Stock/Avg_Dmd-Plan_Shelf)*Avg_Dmd*Std_Cost*H$3,0)+Avg_Dmd*365/H$3/2*Std_Cost*Inv_Cost+H$3*Setup</f>
        <v>991171.65956343105</v>
      </c>
      <c r="I60" s="12">
        <f>(Sell_Price-Std_Cost)*(1-$D60)*Lost_Sale_Fact*Avg_Dmd*365+NORMSINV($D60)*SQRT(Dmd_StdDev^2*Leadtime+LT_StdDev^2*Avg_Dmd^2)*Std_Cost*Inv_Cost+IF(365/I$3+Safety_Stock/Avg_Dmd&gt;Plan_Shelf,(365/I$3+Safety_Stock/Avg_Dmd-Plan_Shelf)*Avg_Dmd*Std_Cost*I$3,0)+Avg_Dmd*365/I$3/2*Std_Cost*Inv_Cost+I$3*Setup</f>
        <v>919997.82239742344</v>
      </c>
      <c r="J60" s="12">
        <f>(Sell_Price-Std_Cost)*(1-$D60)*Lost_Sale_Fact*Avg_Dmd*365+NORMSINV($D60)*SQRT(Dmd_StdDev^2*Leadtime+LT_StdDev^2*Avg_Dmd^2)*Std_Cost*Inv_Cost+IF(365/J$3+Safety_Stock/Avg_Dmd&gt;Plan_Shelf,(365/J$3+Safety_Stock/Avg_Dmd-Plan_Shelf)*Avg_Dmd*Std_Cost*J$3,0)+Avg_Dmd*365/J$3/2*Std_Cost*Inv_Cost+J$3*Setup</f>
        <v>852230.65189808246</v>
      </c>
      <c r="K60" s="12">
        <f>(Sell_Price-Std_Cost)*(1-$D60)*Lost_Sale_Fact*Avg_Dmd*365+NORMSINV($D60)*SQRT(Dmd_StdDev^2*Leadtime+LT_StdDev^2*Avg_Dmd^2)*Std_Cost*Inv_Cost+IF(365/K$3+Safety_Stock/Avg_Dmd&gt;Plan_Shelf,(365/K$3+Safety_Stock/Avg_Dmd-Plan_Shelf)*Avg_Dmd*Std_Cost*K$3,0)+Avg_Dmd*365/K$3/2*Std_Cost*Inv_Cost+K$3*Setup</f>
        <v>786410.14806540834</v>
      </c>
      <c r="L60" s="12">
        <f>(Sell_Price-Std_Cost)*(1-$D60)*Lost_Sale_Fact*Avg_Dmd*365+NORMSINV($D60)*SQRT(Dmd_StdDev^2*Leadtime+LT_StdDev^2*Avg_Dmd^2)*Std_Cost*Inv_Cost+IF(365/L$3+Safety_Stock/Avg_Dmd&gt;Plan_Shelf,(365/L$3+Safety_Stock/Avg_Dmd-Plan_Shelf)*Avg_Dmd*Std_Cost*L$3,0)+Avg_Dmd*365/L$3/2*Std_Cost*Inv_Cost+L$3*Setup</f>
        <v>721806.31089940073</v>
      </c>
      <c r="M60" s="12">
        <f>(Sell_Price-Std_Cost)*(1-$D60)*Lost_Sale_Fact*Avg_Dmd*365+NORMSINV($D60)*SQRT(Dmd_StdDev^2*Leadtime+LT_StdDev^2*Avg_Dmd^2)*Std_Cost*Inv_Cost+IF(365/M$3+Safety_Stock/Avg_Dmd&gt;Plan_Shelf,(365/M$3+Safety_Stock/Avg_Dmd-Plan_Shelf)*Avg_Dmd*Std_Cost*M$3,0)+Avg_Dmd*365/M$3/2*Std_Cost*Inv_Cost+M$3*Setup</f>
        <v>658013.58484450437</v>
      </c>
      <c r="N60" s="12">
        <f>(Sell_Price-Std_Cost)*(1-$D60)*Lost_Sale_Fact*Avg_Dmd*365+NORMSINV($D60)*SQRT(Dmd_StdDev^2*Leadtime+LT_StdDev^2*Avg_Dmd^2)*Std_Cost*Inv_Cost+IF(365/N$3+Safety_Stock/Avg_Dmd&gt;Plan_Shelf,(365/N$3+Safety_Stock/Avg_Dmd-Plan_Shelf)*Avg_Dmd*Std_Cost*N$3,0)+Avg_Dmd*365/N$3/2*Std_Cost*Inv_Cost+N$3*Setup</f>
        <v>594788.63656738563</v>
      </c>
      <c r="O60" s="12">
        <f>(Sell_Price-Std_Cost)*(1-$D60)*Lost_Sale_Fact*Avg_Dmd*365+NORMSINV($D60)*SQRT(Dmd_StdDev^2*Leadtime+LT_StdDev^2*Avg_Dmd^2)*Std_Cost*Inv_Cost+IF(365/O$3+Safety_Stock/Avg_Dmd&gt;Plan_Shelf,(365/O$3+Safety_Stock/Avg_Dmd-Plan_Shelf)*Avg_Dmd*Std_Cost*O$3,0)+Avg_Dmd*365/O$3/2*Std_Cost*Inv_Cost+O$3*Setup</f>
        <v>531976.61758319614</v>
      </c>
      <c r="P60" s="12">
        <f>(Sell_Price-Std_Cost)*(1-$D60)*Lost_Sale_Fact*Avg_Dmd*365+NORMSINV($D60)*SQRT(Dmd_StdDev^2*Leadtime+LT_StdDev^2*Avg_Dmd^2)*Std_Cost*Inv_Cost+IF(365/P$3+Safety_Stock/Avg_Dmd&gt;Plan_Shelf,(365/P$3+Safety_Stock/Avg_Dmd-Plan_Shelf)*Avg_Dmd*Std_Cost*P$3,0)+Avg_Dmd*365/P$3/2*Std_Cost*Inv_Cost+P$3*Setup</f>
        <v>469474.29556870396</v>
      </c>
      <c r="Q60" s="12">
        <f>(Sell_Price-Std_Cost)*(1-$D60)*Lost_Sale_Fact*Avg_Dmd*365+NORMSINV($D60)*SQRT(Dmd_StdDev^2*Leadtime+LT_StdDev^2*Avg_Dmd^2)*Std_Cost*Inv_Cost+IF(365/Q$3+Safety_Stock/Avg_Dmd&gt;Plan_Shelf,(365/Q$3+Safety_Stock/Avg_Dmd-Plan_Shelf)*Avg_Dmd*Std_Cost*Q$3,0)+Avg_Dmd*365/Q$3/2*Std_Cost*Inv_Cost+Q$3*Setup</f>
        <v>407210.20199243998</v>
      </c>
      <c r="R60" s="12">
        <f>(Sell_Price-Std_Cost)*(1-$D60)*Lost_Sale_Fact*Avg_Dmd*365+NORMSINV($D60)*SQRT(Dmd_StdDev^2*Leadtime+LT_StdDev^2*Avg_Dmd^2)*Std_Cost*Inv_Cost+IF(365/R$3+Safety_Stock/Avg_Dmd&gt;Plan_Shelf,(365/R$3+Safety_Stock/Avg_Dmd-Plan_Shelf)*Avg_Dmd*Std_Cost*R$3,0)+Avg_Dmd*365/R$3/2*Std_Cost*Inv_Cost+R$3*Setup</f>
        <v>345133.28790335555</v>
      </c>
      <c r="S60" s="12">
        <f>(Sell_Price-Std_Cost)*(1-$D60)*Lost_Sale_Fact*Avg_Dmd*365+NORMSINV($D60)*SQRT(Dmd_StdDev^2*Leadtime+LT_StdDev^2*Avg_Dmd^2)*Std_Cost*Inv_Cost+IF(365/S$3+Safety_Stock/Avg_Dmd&gt;Plan_Shelf,(365/S$3+Safety_Stock/Avg_Dmd-Plan_Shelf)*Avg_Dmd*Std_Cost*S$3,0)+Avg_Dmd*365/S$3/2*Std_Cost*Inv_Cost+S$3*Setup</f>
        <v>283206.11740401457</v>
      </c>
      <c r="T60" s="12">
        <f>(Sell_Price-Std_Cost)*(1-$D60)*Lost_Sale_Fact*Avg_Dmd*365+NORMSINV($D60)*SQRT(Dmd_StdDev^2*Leadtime+LT_StdDev^2*Avg_Dmd^2)*Std_Cost*Inv_Cost+IF(365/T$3+Safety_Stock/Avg_Dmd&gt;Plan_Shelf,(365/T$3+Safety_Stock/Avg_Dmd-Plan_Shelf)*Avg_Dmd*Std_Cost*T$3,0)+Avg_Dmd*365/T$3/2*Std_Cost*Inv_Cost+T$3*Setup</f>
        <v>221400.61357134022</v>
      </c>
      <c r="U60" s="12">
        <f>(Sell_Price-Std_Cost)*(1-$D60)*Lost_Sale_Fact*Avg_Dmd*365+NORMSINV($D60)*SQRT(Dmd_StdDev^2*Leadtime+LT_StdDev^2*Avg_Dmd^2)*Std_Cost*Inv_Cost+IF(365/U$3+Safety_Stock/Avg_Dmd&gt;Plan_Shelf,(365/U$3+Safety_Stock/Avg_Dmd-Plan_Shelf)*Avg_Dmd*Std_Cost*U$3,0)+Avg_Dmd*365/U$3/2*Std_Cost*Inv_Cost+U$3*Setup</f>
        <v>159695.30581709725</v>
      </c>
      <c r="V60" s="12">
        <f>(Sell_Price-Std_Cost)*(1-$D60)*Lost_Sale_Fact*Avg_Dmd*365+NORMSINV($D60)*SQRT(Dmd_StdDev^2*Leadtime+LT_StdDev^2*Avg_Dmd^2)*Std_Cost*Inv_Cost+IF(365/V$3+Safety_Stock/Avg_Dmd&gt;Plan_Shelf,(365/V$3+Safety_Stock/Avg_Dmd-Plan_Shelf)*Avg_Dmd*Std_Cost*V$3,0)+Avg_Dmd*365/V$3/2*Std_Cost*Inv_Cost+V$3*Setup</f>
        <v>98073.49479488068</v>
      </c>
      <c r="W60" s="12">
        <f>(Sell_Price-Std_Cost)*(1-$D60)*Lost_Sale_Fact*Avg_Dmd*365+NORMSINV($D60)*SQRT(Dmd_StdDev^2*Leadtime+LT_StdDev^2*Avg_Dmd^2)*Std_Cost*Inv_Cost+IF(365/W$3+Safety_Stock/Avg_Dmd&gt;Plan_Shelf,(365/W$3+Safety_Stock/Avg_Dmd-Plan_Shelf)*Avg_Dmd*Std_Cost*W$3,0)+Avg_Dmd*365/W$3/2*Std_Cost*Inv_Cost+W$3*Setup</f>
        <v>36521.996810159559</v>
      </c>
      <c r="X60" s="12">
        <f>(Sell_Price-Std_Cost)*(1-$D60)*Lost_Sale_Fact*Avg_Dmd*365+NORMSINV($D60)*SQRT(Dmd_StdDev^2*Leadtime+LT_StdDev^2*Avg_Dmd^2)*Std_Cost*Inv_Cost+IF(365/X$3+Safety_Stock/Avg_Dmd&gt;Plan_Shelf,(365/X$3+Safety_Stock/Avg_Dmd-Plan_Shelf)*Avg_Dmd*Std_Cost*X$3,0)+Avg_Dmd*365/X$3/2*Std_Cost*Inv_Cost+X$3*Setup</f>
        <v>29107.008227461265</v>
      </c>
      <c r="Y60" s="12">
        <f>(Sell_Price-Std_Cost)*(1-$D60)*Lost_Sale_Fact*Avg_Dmd*365+NORMSINV($D60)*SQRT(Dmd_StdDev^2*Leadtime+LT_StdDev^2*Avg_Dmd^2)*Std_Cost*Inv_Cost+IF(365/Y$3+Safety_Stock/Avg_Dmd&gt;Plan_Shelf,(365/Y$3+Safety_Stock/Avg_Dmd-Plan_Shelf)*Avg_Dmd*Std_Cost*Y$3,0)+Avg_Dmd*365/Y$3/2*Std_Cost*Inv_Cost+Y$3*Setup</f>
        <v>28770.341560794597</v>
      </c>
      <c r="Z60" s="12">
        <f>(Sell_Price-Std_Cost)*(1-$D60)*Lost_Sale_Fact*Avg_Dmd*365+NORMSINV($D60)*SQRT(Dmd_StdDev^2*Leadtime+LT_StdDev^2*Avg_Dmd^2)*Std_Cost*Inv_Cost+IF(365/Z$3+Safety_Stock/Avg_Dmd&gt;Plan_Shelf,(365/Z$3+Safety_Stock/Avg_Dmd-Plan_Shelf)*Avg_Dmd*Std_Cost*Z$3,0)+Avg_Dmd*365/Z$3/2*Std_Cost*Inv_Cost+Z$3*Setup</f>
        <v>28477.917318370353</v>
      </c>
      <c r="AA60" s="12">
        <f>(Sell_Price-Std_Cost)*(1-$D60)*Lost_Sale_Fact*Avg_Dmd*365+NORMSINV($D60)*SQRT(Dmd_StdDev^2*Leadtime+LT_StdDev^2*Avg_Dmd^2)*Std_Cost*Inv_Cost+IF(365/AA$3+Safety_Stock/Avg_Dmd&gt;Plan_Shelf,(365/AA$3+Safety_Stock/Avg_Dmd-Plan_Shelf)*Avg_Dmd*Std_Cost*AA$3,0)+Avg_Dmd*365/AA$3/2*Std_Cost*Inv_Cost+AA$3*Setup</f>
        <v>28223.964749200393</v>
      </c>
      <c r="AB60" s="12">
        <f>(Sell_Price-Std_Cost)*(1-$D60)*Lost_Sale_Fact*Avg_Dmd*365+NORMSINV($D60)*SQRT(Dmd_StdDev^2*Leadtime+LT_StdDev^2*Avg_Dmd^2)*Std_Cost*Inv_Cost+IF(365/AB$3+Safety_Stock/Avg_Dmd&gt;Plan_Shelf,(365/AB$3+Safety_Stock/Avg_Dmd-Plan_Shelf)*Avg_Dmd*Std_Cost*AB$3,0)+Avg_Dmd*365/AB$3/2*Std_Cost*Inv_Cost+AB$3*Setup</f>
        <v>28003.674894127929</v>
      </c>
      <c r="AC60" s="12">
        <f>(Sell_Price-Std_Cost)*(1-$D60)*Lost_Sale_Fact*Avg_Dmd*365+NORMSINV($D60)*SQRT(Dmd_StdDev^2*Leadtime+LT_StdDev^2*Avg_Dmd^2)*Std_Cost*Inv_Cost+IF(365/AC$3+Safety_Stock/Avg_Dmd&gt;Plan_Shelf,(365/AC$3+Safety_Stock/Avg_Dmd-Plan_Shelf)*Avg_Dmd*Std_Cost*AC$3,0)+Avg_Dmd*365/AC$3/2*Std_Cost*Inv_Cost+AC$3*Setup</f>
        <v>27813.008227461265</v>
      </c>
      <c r="AD60" s="12">
        <f>(Sell_Price-Std_Cost)*(1-$D60)*Lost_Sale_Fact*Avg_Dmd*365+NORMSINV($D60)*SQRT(Dmd_StdDev^2*Leadtime+LT_StdDev^2*Avg_Dmd^2)*Std_Cost*Inv_Cost+IF(365/AD$3+Safety_Stock/Avg_Dmd&gt;Plan_Shelf,(365/AD$3+Safety_Stock/Avg_Dmd-Plan_Shelf)*Avg_Dmd*Std_Cost*AD$3,0)+Avg_Dmd*365/AD$3/2*Std_Cost*Inv_Cost+AD$3*Setup</f>
        <v>27648.546688999726</v>
      </c>
      <c r="AE60" s="12">
        <f>(Sell_Price-Std_Cost)*(1-$D60)*Lost_Sale_Fact*Avg_Dmd*365+NORMSINV($D60)*SQRT(Dmd_StdDev^2*Leadtime+LT_StdDev^2*Avg_Dmd^2)*Std_Cost*Inv_Cost+IF(365/AE$3+Safety_Stock/Avg_Dmd&gt;Plan_Shelf,(365/AE$3+Safety_Stock/Avg_Dmd-Plan_Shelf)*Avg_Dmd*Std_Cost*AE$3,0)+Avg_Dmd*365/AE$3/2*Std_Cost*Inv_Cost+AE$3*Setup</f>
        <v>27507.378597831637</v>
      </c>
      <c r="AF60" s="12">
        <f>(Sell_Price-Std_Cost)*(1-$D60)*Lost_Sale_Fact*Avg_Dmd*365+NORMSINV($D60)*SQRT(Dmd_StdDev^2*Leadtime+LT_StdDev^2*Avg_Dmd^2)*Std_Cost*Inv_Cost+IF(365/AF$3+Safety_Stock/Avg_Dmd&gt;Plan_Shelf,(365/AF$3+Safety_Stock/Avg_Dmd-Plan_Shelf)*Avg_Dmd*Std_Cost*AF$3,0)+Avg_Dmd*365/AF$3/2*Std_Cost*Inv_Cost+AF$3*Setup</f>
        <v>27387.008227461265</v>
      </c>
      <c r="AG60" s="12">
        <f>(Sell_Price-Std_Cost)*(1-$D60)*Lost_Sale_Fact*Avg_Dmd*365+NORMSINV($D60)*SQRT(Dmd_StdDev^2*Leadtime+LT_StdDev^2*Avg_Dmd^2)*Std_Cost*Inv_Cost+IF(365/AG$3+Safety_Stock/Avg_Dmd&gt;Plan_Shelf,(365/AG$3+Safety_Stock/Avg_Dmd-Plan_Shelf)*Avg_Dmd*Std_Cost*AG$3,0)+Avg_Dmd*365/AG$3/2*Std_Cost*Inv_Cost+AG$3*Setup</f>
        <v>27285.284089530229</v>
      </c>
      <c r="AH60" s="12">
        <f>(Sell_Price-Std_Cost)*(1-$D60)*Lost_Sale_Fact*Avg_Dmd*365+NORMSINV($D60)*SQRT(Dmd_StdDev^2*Leadtime+LT_StdDev^2*Avg_Dmd^2)*Std_Cost*Inv_Cost+IF(365/AH$3+Safety_Stock/Avg_Dmd&gt;Plan_Shelf,(365/AH$3+Safety_Stock/Avg_Dmd-Plan_Shelf)*Avg_Dmd*Std_Cost*AH$3,0)+Avg_Dmd*365/AH$3/2*Std_Cost*Inv_Cost+AH$3*Setup</f>
        <v>27200.341560794597</v>
      </c>
      <c r="AI60" s="12">
        <f>(Sell_Price-Std_Cost)*(1-$D60)*Lost_Sale_Fact*Avg_Dmd*365+NORMSINV($D60)*SQRT(Dmd_StdDev^2*Leadtime+LT_StdDev^2*Avg_Dmd^2)*Std_Cost*Inv_Cost+IF(365/AI$3+Safety_Stock/Avg_Dmd&gt;Plan_Shelf,(365/AI$3+Safety_Stock/Avg_Dmd-Plan_Shelf)*Avg_Dmd*Std_Cost*AI$3,0)+Avg_Dmd*365/AI$3/2*Std_Cost*Inv_Cost+AI$3*Setup</f>
        <v>27130.556614558038</v>
      </c>
      <c r="AJ60" s="12">
        <f>(Sell_Price-Std_Cost)*(1-$D60)*Lost_Sale_Fact*Avg_Dmd*365+NORMSINV($D60)*SQRT(Dmd_StdDev^2*Leadtime+LT_StdDev^2*Avg_Dmd^2)*Std_Cost*Inv_Cost+IF(365/AJ$3+Safety_Stock/Avg_Dmd&gt;Plan_Shelf,(365/AJ$3+Safety_Stock/Avg_Dmd-Plan_Shelf)*Avg_Dmd*Std_Cost*AJ$3,0)+Avg_Dmd*365/AJ$3/2*Std_Cost*Inv_Cost+AJ$3*Setup</f>
        <v>27074.508227461265</v>
      </c>
      <c r="AK60" s="12">
        <f>(Sell_Price-Std_Cost)*(1-$D60)*Lost_Sale_Fact*Avg_Dmd*365+NORMSINV($D60)*SQRT(Dmd_StdDev^2*Leadtime+LT_StdDev^2*Avg_Dmd^2)*Std_Cost*Inv_Cost+IF(365/AK$3+Safety_Stock/Avg_Dmd&gt;Plan_Shelf,(365/AK$3+Safety_Stock/Avg_Dmd-Plan_Shelf)*Avg_Dmd*Std_Cost*AK$3,0)+Avg_Dmd*365/AK$3/2*Std_Cost*Inv_Cost+AK$3*Setup</f>
        <v>27030.947621400657</v>
      </c>
      <c r="AL60" s="12">
        <f>(Sell_Price-Std_Cost)*(1-$D60)*Lost_Sale_Fact*Avg_Dmd*365+NORMSINV($D60)*SQRT(Dmd_StdDev^2*Leadtime+LT_StdDev^2*Avg_Dmd^2)*Std_Cost*Inv_Cost+IF(365/AL$3+Safety_Stock/Avg_Dmd&gt;Plan_Shelf,(365/AL$3+Safety_Stock/Avg_Dmd-Plan_Shelf)*Avg_Dmd*Std_Cost*AL$3,0)+Avg_Dmd*365/AL$3/2*Std_Cost*Inv_Cost+AL$3*Setup</f>
        <v>26998.772933343618</v>
      </c>
      <c r="AM60" s="12">
        <f>(Sell_Price-Std_Cost)*(1-$D60)*Lost_Sale_Fact*Avg_Dmd*365+NORMSINV($D60)*SQRT(Dmd_StdDev^2*Leadtime+LT_StdDev^2*Avg_Dmd^2)*Std_Cost*Inv_Cost+IF(365/AM$3+Safety_Stock/Avg_Dmd&gt;Plan_Shelf,(365/AM$3+Safety_Stock/Avg_Dmd-Plan_Shelf)*Avg_Dmd*Std_Cost*AM$3,0)+Avg_Dmd*365/AM$3/2*Std_Cost*Inv_Cost+AM$3*Setup</f>
        <v>26977.008227461265</v>
      </c>
      <c r="AN60" s="12">
        <f>(Sell_Price-Std_Cost)*(1-$D60)*Lost_Sale_Fact*Avg_Dmd*365+NORMSINV($D60)*SQRT(Dmd_StdDev^2*Leadtime+LT_StdDev^2*Avg_Dmd^2)*Std_Cost*Inv_Cost+IF(365/AN$3+Safety_Stock/Avg_Dmd&gt;Plan_Shelf,(365/AN$3+Safety_Stock/Avg_Dmd-Plan_Shelf)*Avg_Dmd*Std_Cost*AN$3,0)+Avg_Dmd*365/AN$3/2*Std_Cost*Inv_Cost+AN$3*Setup</f>
        <v>26964.786005239042</v>
      </c>
      <c r="AO60" s="12">
        <f>(Sell_Price-Std_Cost)*(1-$D60)*Lost_Sale_Fact*Avg_Dmd*365+NORMSINV($D60)*SQRT(Dmd_StdDev^2*Leadtime+LT_StdDev^2*Avg_Dmd^2)*Std_Cost*Inv_Cost+IF(365/AO$3+Safety_Stock/Avg_Dmd&gt;Plan_Shelf,(365/AO$3+Safety_Stock/Avg_Dmd-Plan_Shelf)*Avg_Dmd*Std_Cost*AO$3,0)+Avg_Dmd*365/AO$3/2*Std_Cost*Inv_Cost+AO$3*Setup</f>
        <v>26961.332551785588</v>
      </c>
      <c r="AP60" s="12">
        <f>(Sell_Price-Std_Cost)*(1-$D60)*Lost_Sale_Fact*Avg_Dmd*365+NORMSINV($D60)*SQRT(Dmd_StdDev^2*Leadtime+LT_StdDev^2*Avg_Dmd^2)*Std_Cost*Inv_Cost+IF(365/AP$3+Safety_Stock/Avg_Dmd&gt;Plan_Shelf,(365/AP$3+Safety_Stock/Avg_Dmd-Plan_Shelf)*Avg_Dmd*Std_Cost*AP$3,0)+Avg_Dmd*365/AP$3/2*Std_Cost*Inv_Cost+AP$3*Setup</f>
        <v>26965.955595882318</v>
      </c>
      <c r="AQ60" s="12">
        <f>(Sell_Price-Std_Cost)*(1-$D60)*Lost_Sale_Fact*Avg_Dmd*365+NORMSINV($D60)*SQRT(Dmd_StdDev^2*Leadtime+LT_StdDev^2*Avg_Dmd^2)*Std_Cost*Inv_Cost+IF(365/AQ$3+Safety_Stock/Avg_Dmd&gt;Plan_Shelf,(365/AQ$3+Safety_Stock/Avg_Dmd-Plan_Shelf)*Avg_Dmd*Std_Cost*AQ$3,0)+Avg_Dmd*365/AQ$3/2*Std_Cost*Inv_Cost+AQ$3*Setup</f>
        <v>26978.033868486906</v>
      </c>
      <c r="AR60" s="12">
        <f>(Sell_Price-Std_Cost)*(1-$D60)*Lost_Sale_Fact*Avg_Dmd*365+NORMSINV($D60)*SQRT(Dmd_StdDev^2*Leadtime+LT_StdDev^2*Avg_Dmd^2)*Std_Cost*Inv_Cost+IF(365/AR$3+Safety_Stock/Avg_Dmd&gt;Plan_Shelf,(365/AR$3+Safety_Stock/Avg_Dmd-Plan_Shelf)*Avg_Dmd*Std_Cost*AR$3,0)+Avg_Dmd*365/AR$3/2*Std_Cost*Inv_Cost+AR$3*Setup</f>
        <v>26997.008227461265</v>
      </c>
      <c r="AS60" s="12">
        <f>(Sell_Price-Std_Cost)*(1-$D60)*Lost_Sale_Fact*Avg_Dmd*365+NORMSINV($D60)*SQRT(Dmd_StdDev^2*Leadtime+LT_StdDev^2*Avg_Dmd^2)*Std_Cost*Inv_Cost+IF(365/AS$3+Safety_Stock/Avg_Dmd&gt;Plan_Shelf,(365/AS$3+Safety_Stock/Avg_Dmd-Plan_Shelf)*Avg_Dmd*Std_Cost*AS$3,0)+Avg_Dmd*365/AS$3/2*Std_Cost*Inv_Cost+AS$3*Setup</f>
        <v>27022.3740811198</v>
      </c>
      <c r="AT60" s="12">
        <f>(Sell_Price-Std_Cost)*(1-$D60)*Lost_Sale_Fact*Avg_Dmd*365+NORMSINV($D60)*SQRT(Dmd_StdDev^2*Leadtime+LT_StdDev^2*Avg_Dmd^2)*Std_Cost*Inv_Cost+IF(365/AT$3+Safety_Stock/Avg_Dmd&gt;Plan_Shelf,(365/AT$3+Safety_Stock/Avg_Dmd-Plan_Shelf)*Avg_Dmd*Std_Cost*AT$3,0)+Avg_Dmd*365/AT$3/2*Std_Cost*Inv_Cost+AT$3*Setup</f>
        <v>27053.674894127929</v>
      </c>
      <c r="AU60" s="12">
        <f>(Sell_Price-Std_Cost)*(1-$D60)*Lost_Sale_Fact*Avg_Dmd*365+NORMSINV($D60)*SQRT(Dmd_StdDev^2*Leadtime+LT_StdDev^2*Avg_Dmd^2)*Std_Cost*Inv_Cost+IF(365/AU$3+Safety_Stock/Avg_Dmd&gt;Plan_Shelf,(365/AU$3+Safety_Stock/Avg_Dmd-Plan_Shelf)*Avg_Dmd*Std_Cost*AU$3,0)+Avg_Dmd*365/AU$3/2*Std_Cost*Inv_Cost+AU$3*Setup</f>
        <v>27090.496599554288</v>
      </c>
      <c r="AV60" s="12">
        <f>(Sell_Price-Std_Cost)*(1-$D60)*Lost_Sale_Fact*Avg_Dmd*365+NORMSINV($D60)*SQRT(Dmd_StdDev^2*Leadtime+LT_StdDev^2*Avg_Dmd^2)*Std_Cost*Inv_Cost+IF(365/AV$3+Safety_Stock/Avg_Dmd&gt;Plan_Shelf,(365/AV$3+Safety_Stock/Avg_Dmd-Plan_Shelf)*Avg_Dmd*Std_Cost*AV$3,0)+Avg_Dmd*365/AV$3/2*Std_Cost*Inv_Cost+AV$3*Setup</f>
        <v>27132.462772915809</v>
      </c>
      <c r="AW60" s="12">
        <f>(Sell_Price-Std_Cost)*(1-$D60)*Lost_Sale_Fact*Avg_Dmd*365+NORMSINV($D60)*SQRT(Dmd_StdDev^2*Leadtime+LT_StdDev^2*Avg_Dmd^2)*Std_Cost*Inv_Cost+IF(365/AW$3+Safety_Stock/Avg_Dmd&gt;Plan_Shelf,(365/AW$3+Safety_Stock/Avg_Dmd-Plan_Shelf)*Avg_Dmd*Std_Cost*AW$3,0)+Avg_Dmd*365/AW$3/2*Std_Cost*Inv_Cost+AW$3*Setup</f>
        <v>27179.230449683488</v>
      </c>
      <c r="AX60" s="12">
        <f>(Sell_Price-Std_Cost)*(1-$D60)*Lost_Sale_Fact*Avg_Dmd*365+NORMSINV($D60)*SQRT(Dmd_StdDev^2*Leadtime+LT_StdDev^2*Avg_Dmd^2)*Std_Cost*Inv_Cost+IF(365/AX$3+Safety_Stock/Avg_Dmd&gt;Plan_Shelf,(365/AX$3+Safety_Stock/Avg_Dmd-Plan_Shelf)*Avg_Dmd*Std_Cost*AX$3,0)+Avg_Dmd*365/AX$3/2*Std_Cost*Inv_Cost+AX$3*Setup</f>
        <v>27230.486488330829</v>
      </c>
      <c r="AY60" s="12">
        <f>(Sell_Price-Std_Cost)*(1-$D60)*Lost_Sale_Fact*Avg_Dmd*365+NORMSINV($D60)*SQRT(Dmd_StdDev^2*Leadtime+LT_StdDev^2*Avg_Dmd^2)*Std_Cost*Inv_Cost+IF(365/AY$3+Safety_Stock/Avg_Dmd&gt;Plan_Shelf,(365/AY$3+Safety_Stock/Avg_Dmd-Plan_Shelf)*Avg_Dmd*Std_Cost*AY$3,0)+Avg_Dmd*365/AY$3/2*Std_Cost*Inv_Cost+AY$3*Setup</f>
        <v>27285.944397674029</v>
      </c>
      <c r="AZ60" s="12">
        <f>(Sell_Price-Std_Cost)*(1-$D60)*Lost_Sale_Fact*Avg_Dmd*365+NORMSINV($D60)*SQRT(Dmd_StdDev^2*Leadtime+LT_StdDev^2*Avg_Dmd^2)*Std_Cost*Inv_Cost+IF(365/AZ$3+Safety_Stock/Avg_Dmd&gt;Plan_Shelf,(365/AZ$3+Safety_Stock/Avg_Dmd-Plan_Shelf)*Avg_Dmd*Std_Cost*AZ$3,0)+Avg_Dmd*365/AZ$3/2*Std_Cost*Inv_Cost+AZ$3*Setup</f>
        <v>27345.341560794597</v>
      </c>
      <c r="BA60" s="12">
        <f>(Sell_Price-Std_Cost)*(1-$D60)*Lost_Sale_Fact*Avg_Dmd*365+NORMSINV($D60)*SQRT(Dmd_StdDev^2*Leadtime+LT_StdDev^2*Avg_Dmd^2)*Std_Cost*Inv_Cost+IF(365/BA$3+Safety_Stock/Avg_Dmd&gt;Plan_Shelf,(365/BA$3+Safety_Stock/Avg_Dmd-Plan_Shelf)*Avg_Dmd*Std_Cost*BA$3,0)+Avg_Dmd*365/BA$3/2*Std_Cost*Inv_Cost+BA$3*Setup</f>
        <v>27408.436798889838</v>
      </c>
      <c r="BB60" s="12">
        <f>(Sell_Price-Std_Cost)*(1-$D60)*Lost_Sale_Fact*Avg_Dmd*365+NORMSINV($D60)*SQRT(Dmd_StdDev^2*Leadtime+LT_StdDev^2*Avg_Dmd^2)*Std_Cost*Inv_Cost+IF(365/BB$3+Safety_Stock/Avg_Dmd&gt;Plan_Shelf,(365/BB$3+Safety_Stock/Avg_Dmd-Plan_Shelf)*Avg_Dmd*Std_Cost*BB$3,0)+Avg_Dmd*365/BB$3/2*Std_Cost*Inv_Cost+BB$3*Setup</f>
        <v>27475.008227461265</v>
      </c>
      <c r="BC60" s="12">
        <f>(Sell_Price-Std_Cost)*(1-$D60)*Lost_Sale_Fact*Avg_Dmd*365+NORMSINV($D60)*SQRT(Dmd_StdDev^2*Leadtime+LT_StdDev^2*Avg_Dmd^2)*Std_Cost*Inv_Cost+IF(365/BC$3+Safety_Stock/Avg_Dmd&gt;Plan_Shelf,(365/BC$3+Safety_Stock/Avg_Dmd-Plan_Shelf)*Avg_Dmd*Std_Cost*BC$3,0)+Avg_Dmd*365/BC$3/2*Std_Cost*Inv_Cost+BC$3*Setup</f>
        <v>27544.851364716167</v>
      </c>
      <c r="BD60" s="12">
        <f>(Sell_Price-Std_Cost)*(1-$D60)*Lost_Sale_Fact*Avg_Dmd*365+NORMSINV($D60)*SQRT(Dmd_StdDev^2*Leadtime+LT_StdDev^2*Avg_Dmd^2)*Std_Cost*Inv_Cost+IF(365/BD$3+Safety_Stock/Avg_Dmd&gt;Plan_Shelf,(365/BD$3+Safety_Stock/Avg_Dmd-Plan_Shelf)*Avg_Dmd*Std_Cost*BD$3,0)+Avg_Dmd*365/BD$3/2*Std_Cost*Inv_Cost+BD$3*Setup</f>
        <v>27617.777458230496</v>
      </c>
      <c r="BE60" s="12">
        <f>(Sell_Price-Std_Cost)*(1-$D60)*Lost_Sale_Fact*Avg_Dmd*365+NORMSINV($D60)*SQRT(Dmd_StdDev^2*Leadtime+LT_StdDev^2*Avg_Dmd^2)*Std_Cost*Inv_Cost+IF(365/BE$3+Safety_Stock/Avg_Dmd&gt;Plan_Shelf,(365/BE$3+Safety_Stock/Avg_Dmd-Plan_Shelf)*Avg_Dmd*Std_Cost*BE$3,0)+Avg_Dmd*365/BE$3/2*Std_Cost*Inv_Cost+BE$3*Setup</f>
        <v>27693.612001046171</v>
      </c>
      <c r="BF60" s="12">
        <f>(Sell_Price-Std_Cost)*(1-$D60)*Lost_Sale_Fact*Avg_Dmd*365+NORMSINV($D60)*SQRT(Dmd_StdDev^2*Leadtime+LT_StdDev^2*Avg_Dmd^2)*Std_Cost*Inv_Cost+IF(365/BF$3+Safety_Stock/Avg_Dmd&gt;Plan_Shelf,(365/BF$3+Safety_Stock/Avg_Dmd-Plan_Shelf)*Avg_Dmd*Std_Cost*BF$3,0)+Avg_Dmd*365/BF$3/2*Std_Cost*Inv_Cost+BF$3*Setup</f>
        <v>27772.193412646451</v>
      </c>
      <c r="BG60" s="12">
        <f>(Sell_Price-Std_Cost)*(1-$D60)*Lost_Sale_Fact*Avg_Dmd*365+NORMSINV($D60)*SQRT(Dmd_StdDev^2*Leadtime+LT_StdDev^2*Avg_Dmd^2)*Std_Cost*Inv_Cost+IF(365/BG$3+Safety_Stock/Avg_Dmd&gt;Plan_Shelf,(365/BG$3+Safety_Stock/Avg_Dmd-Plan_Shelf)*Avg_Dmd*Std_Cost*BG$3,0)+Avg_Dmd*365/BG$3/2*Std_Cost*Inv_Cost+BG$3*Setup</f>
        <v>27853.371863824901</v>
      </c>
      <c r="BH60" s="12">
        <f>(Sell_Price-Std_Cost)*(1-$D60)*Lost_Sale_Fact*Avg_Dmd*365+NORMSINV($D60)*SQRT(Dmd_StdDev^2*Leadtime+LT_StdDev^2*Avg_Dmd^2)*Std_Cost*Inv_Cost+IF(365/BH$3+Safety_Stock/Avg_Dmd&gt;Plan_Shelf,(365/BH$3+Safety_Stock/Avg_Dmd-Plan_Shelf)*Avg_Dmd*Std_Cost*BH$3,0)+Avg_Dmd*365/BH$3/2*Std_Cost*Inv_Cost+BH$3*Setup</f>
        <v>27937.008227461265</v>
      </c>
      <c r="BI60" s="12">
        <f>(Sell_Price-Std_Cost)*(1-$D60)*Lost_Sale_Fact*Avg_Dmd*365+NORMSINV($D60)*SQRT(Dmd_StdDev^2*Leadtime+LT_StdDev^2*Avg_Dmd^2)*Std_Cost*Inv_Cost+IF(365/BI$3+Safety_Stock/Avg_Dmd&gt;Plan_Shelf,(365/BI$3+Safety_Stock/Avg_Dmd-Plan_Shelf)*Avg_Dmd*Std_Cost*BI$3,0)+Avg_Dmd*365/BI$3/2*Std_Cost*Inv_Cost+BI$3*Setup</f>
        <v>28022.973139741967</v>
      </c>
      <c r="BJ60" s="12">
        <f>(Sell_Price-Std_Cost)*(1-$D60)*Lost_Sale_Fact*Avg_Dmd*365+NORMSINV($D60)*SQRT(Dmd_StdDev^2*Leadtime+LT_StdDev^2*Avg_Dmd^2)*Std_Cost*Inv_Cost+IF(365/BJ$3+Safety_Stock/Avg_Dmd&gt;Plan_Shelf,(365/BJ$3+Safety_Stock/Avg_Dmd-Plan_Shelf)*Avg_Dmd*Std_Cost*BJ$3,0)+Avg_Dmd*365/BJ$3/2*Std_Cost*Inv_Cost+BJ$3*Setup</f>
        <v>28111.146158495747</v>
      </c>
      <c r="BK60" s="12">
        <f>(Sell_Price-Std_Cost)*(1-$D60)*Lost_Sale_Fact*Avg_Dmd*365+NORMSINV($D60)*SQRT(Dmd_StdDev^2*Leadtime+LT_StdDev^2*Avg_Dmd^2)*Std_Cost*Inv_Cost+IF(365/BK$3+Safety_Stock/Avg_Dmd&gt;Plan_Shelf,(365/BK$3+Safety_Stock/Avg_Dmd-Plan_Shelf)*Avg_Dmd*Std_Cost*BK$3,0)+Avg_Dmd*365/BK$3/2*Std_Cost*Inv_Cost+BK$3*Setup</f>
        <v>28201.415007122283</v>
      </c>
      <c r="BL60" s="12">
        <f>(Sell_Price-Std_Cost)*(1-$D60)*Lost_Sale_Fact*Avg_Dmd*365+NORMSINV($D60)*SQRT(Dmd_StdDev^2*Leadtime+LT_StdDev^2*Avg_Dmd^2)*Std_Cost*Inv_Cost+IF(365/BL$3+Safety_Stock/Avg_Dmd&gt;Plan_Shelf,(365/BL$3+Safety_Stock/Avg_Dmd-Plan_Shelf)*Avg_Dmd*Std_Cost*BL$3,0)+Avg_Dmd*365/BL$3/2*Std_Cost*Inv_Cost+BL$3*Setup</f>
        <v>28293.674894127933</v>
      </c>
      <c r="BM60" s="12">
        <f>(Sell_Price-Std_Cost)*(1-$D60)*Lost_Sale_Fact*Avg_Dmd*365+NORMSINV($D60)*SQRT(Dmd_StdDev^2*Leadtime+LT_StdDev^2*Avg_Dmd^2)*Std_Cost*Inv_Cost+IF(365/BM$3+Safety_Stock/Avg_Dmd&gt;Plan_Shelf,(365/BM$3+Safety_Stock/Avg_Dmd-Plan_Shelf)*Avg_Dmd*Std_Cost*BM$3,0)+Avg_Dmd*365/BM$3/2*Std_Cost*Inv_Cost+BM$3*Setup</f>
        <v>28387.827899592412</v>
      </c>
      <c r="BN60" s="12">
        <f>(Sell_Price-Std_Cost)*(1-$D60)*Lost_Sale_Fact*Avg_Dmd*365+NORMSINV($D60)*SQRT(Dmd_StdDev^2*Leadtime+LT_StdDev^2*Avg_Dmd^2)*Std_Cost*Inv_Cost+IF(365/BN$3+Safety_Stock/Avg_Dmd&gt;Plan_Shelf,(365/BN$3+Safety_Stock/Avg_Dmd-Plan_Shelf)*Avg_Dmd*Std_Cost*BN$3,0)+Avg_Dmd*365/BN$3/2*Std_Cost*Inv_Cost+BN$3*Setup</f>
        <v>28483.782421009651</v>
      </c>
      <c r="BO60" s="12">
        <f>(Sell_Price-Std_Cost)*(1-$D60)*Lost_Sale_Fact*Avg_Dmd*365+NORMSINV($D60)*SQRT(Dmd_StdDev^2*Leadtime+LT_StdDev^2*Avg_Dmd^2)*Std_Cost*Inv_Cost+IF(365/BO$3+Safety_Stock/Avg_Dmd&gt;Plan_Shelf,(365/BO$3+Safety_Stock/Avg_Dmd-Plan_Shelf)*Avg_Dmd*Std_Cost*BO$3,0)+Avg_Dmd*365/BO$3/2*Std_Cost*Inv_Cost+BO$3*Setup</f>
        <v>28581.45267190571</v>
      </c>
      <c r="BP60" s="12">
        <f>(Sell_Price-Std_Cost)*(1-$D60)*Lost_Sale_Fact*Avg_Dmd*365+NORMSINV($D60)*SQRT(Dmd_StdDev^2*Leadtime+LT_StdDev^2*Avg_Dmd^2)*Std_Cost*Inv_Cost+IF(365/BP$3+Safety_Stock/Avg_Dmd&gt;Plan_Shelf,(365/BP$3+Safety_Stock/Avg_Dmd-Plan_Shelf)*Avg_Dmd*Std_Cost*BP$3,0)+Avg_Dmd*365/BP$3/2*Std_Cost*Inv_Cost+BP$3*Setup</f>
        <v>28680.758227461265</v>
      </c>
      <c r="BQ60" s="12">
        <f>(Sell_Price-Std_Cost)*(1-$D60)*Lost_Sale_Fact*Avg_Dmd*365+NORMSINV($D60)*SQRT(Dmd_StdDev^2*Leadtime+LT_StdDev^2*Avg_Dmd^2)*Std_Cost*Inv_Cost+IF(365/BQ$3+Safety_Stock/Avg_Dmd&gt;Plan_Shelf,(365/BQ$3+Safety_Stock/Avg_Dmd-Plan_Shelf)*Avg_Dmd*Std_Cost*BQ$3,0)+Avg_Dmd*365/BQ$3/2*Std_Cost*Inv_Cost+BQ$3*Setup</f>
        <v>28781.623612076648</v>
      </c>
      <c r="BR60" s="12">
        <f>(Sell_Price-Std_Cost)*(1-$D60)*Lost_Sale_Fact*Avg_Dmd*365+NORMSINV($D60)*SQRT(Dmd_StdDev^2*Leadtime+LT_StdDev^2*Avg_Dmd^2)*Std_Cost*Inv_Cost+IF(365/BR$3+Safety_Stock/Avg_Dmd&gt;Plan_Shelf,(365/BR$3+Safety_Stock/Avg_Dmd-Plan_Shelf)*Avg_Dmd*Std_Cost*BR$3,0)+Avg_Dmd*365/BR$3/2*Std_Cost*Inv_Cost+BR$3*Setup</f>
        <v>28883.977924430961</v>
      </c>
      <c r="BS60" s="12">
        <f>(Sell_Price-Std_Cost)*(1-$D60)*Lost_Sale_Fact*Avg_Dmd*365+NORMSINV($D60)*SQRT(Dmd_StdDev^2*Leadtime+LT_StdDev^2*Avg_Dmd^2)*Std_Cost*Inv_Cost+IF(365/BS$3+Safety_Stock/Avg_Dmd&gt;Plan_Shelf,(365/BS$3+Safety_Stock/Avg_Dmd-Plan_Shelf)*Avg_Dmd*Std_Cost*BS$3,0)+Avg_Dmd*365/BS$3/2*Std_Cost*Inv_Cost+BS$3*Setup</f>
        <v>28987.754496117981</v>
      </c>
      <c r="BT60" s="12">
        <f>(Sell_Price-Std_Cost)*(1-$D60)*Lost_Sale_Fact*Avg_Dmd*365+NORMSINV($D60)*SQRT(Dmd_StdDev^2*Leadtime+LT_StdDev^2*Avg_Dmd^2)*Std_Cost*Inv_Cost+IF(365/BT$3+Safety_Stock/Avg_Dmd&gt;Plan_Shelf,(365/BT$3+Safety_Stock/Avg_Dmd-Plan_Shelf)*Avg_Dmd*Std_Cost*BT$3,0)+Avg_Dmd*365/BT$3/2*Std_Cost*Inv_Cost+BT$3*Setup</f>
        <v>29092.89058040244</v>
      </c>
      <c r="BU60" s="12">
        <f>(Sell_Price-Std_Cost)*(1-$D60)*Lost_Sale_Fact*Avg_Dmd*365+NORMSINV($D60)*SQRT(Dmd_StdDev^2*Leadtime+LT_StdDev^2*Avg_Dmd^2)*Std_Cost*Inv_Cost+IF(365/BU$3+Safety_Stock/Avg_Dmd&gt;Plan_Shelf,(365/BU$3+Safety_Stock/Avg_Dmd-Plan_Shelf)*Avg_Dmd*Std_Cost*BU$3,0)+Avg_Dmd*365/BU$3/2*Std_Cost*Inv_Cost+BU$3*Setup</f>
        <v>29199.327068040973</v>
      </c>
      <c r="BV60" s="12">
        <f>(Sell_Price-Std_Cost)*(1-$D60)*Lost_Sale_Fact*Avg_Dmd*365+NORMSINV($D60)*SQRT(Dmd_StdDev^2*Leadtime+LT_StdDev^2*Avg_Dmd^2)*Std_Cost*Inv_Cost+IF(365/BV$3+Safety_Stock/Avg_Dmd&gt;Plan_Shelf,(365/BV$3+Safety_Stock/Avg_Dmd-Plan_Shelf)*Avg_Dmd*Std_Cost*BV$3,0)+Avg_Dmd*365/BV$3/2*Std_Cost*Inv_Cost+BV$3*Setup</f>
        <v>29307.008227461265</v>
      </c>
      <c r="BW60" s="12">
        <f>(Sell_Price-Std_Cost)*(1-$D60)*Lost_Sale_Fact*Avg_Dmd*365+NORMSINV($D60)*SQRT(Dmd_StdDev^2*Leadtime+LT_StdDev^2*Avg_Dmd^2)*Std_Cost*Inv_Cost+IF(365/BW$3+Safety_Stock/Avg_Dmd&gt;Plan_Shelf,(365/BW$3+Safety_Stock/Avg_Dmd-Plan_Shelf)*Avg_Dmd*Std_Cost*BW$3,0)+Avg_Dmd*365/BW$3/2*Std_Cost*Inv_Cost+BW$3*Setup</f>
        <v>29415.881466897885</v>
      </c>
      <c r="BX60" s="12">
        <f>(Sell_Price-Std_Cost)*(1-$D60)*Lost_Sale_Fact*Avg_Dmd*365+NORMSINV($D60)*SQRT(Dmd_StdDev^2*Leadtime+LT_StdDev^2*Avg_Dmd^2)*Std_Cost*Inv_Cost+IF(365/BX$3+Safety_Stock/Avg_Dmd&gt;Plan_Shelf,(365/BX$3+Safety_Stock/Avg_Dmd-Plan_Shelf)*Avg_Dmd*Std_Cost*BX$3,0)+Avg_Dmd*365/BX$3/2*Std_Cost*Inv_Cost+BX$3*Setup</f>
        <v>29525.897116350156</v>
      </c>
      <c r="BY60" s="12">
        <f>(Sell_Price-Std_Cost)*(1-$D60)*Lost_Sale_Fact*Avg_Dmd*365+NORMSINV($D60)*SQRT(Dmd_StdDev^2*Leadtime+LT_StdDev^2*Avg_Dmd^2)*Std_Cost*Inv_Cost+IF(365/BY$3+Safety_Stock/Avg_Dmd&gt;Plan_Shelf,(365/BY$3+Safety_Stock/Avg_Dmd-Plan_Shelf)*Avg_Dmd*Std_Cost*BY$3,0)+Avg_Dmd*365/BY$3/2*Std_Cost*Inv_Cost+BY$3*Setup</f>
        <v>29637.008227461265</v>
      </c>
      <c r="BZ60" s="12">
        <f>(Sell_Price-Std_Cost)*(1-$D60)*Lost_Sale_Fact*Avg_Dmd*365+NORMSINV($D60)*SQRT(Dmd_StdDev^2*Leadtime+LT_StdDev^2*Avg_Dmd^2)*Std_Cost*Inv_Cost+IF(365/BZ$3+Safety_Stock/Avg_Dmd&gt;Plan_Shelf,(365/BZ$3+Safety_Stock/Avg_Dmd-Plan_Shelf)*Avg_Dmd*Std_Cost*BZ$3,0)+Avg_Dmd*365/BZ$3/2*Std_Cost*Inv_Cost+BZ$3*Setup</f>
        <v>29749.170389623428</v>
      </c>
      <c r="CA60" s="12">
        <f>(Sell_Price-Std_Cost)*(1-$D60)*Lost_Sale_Fact*Avg_Dmd*365+NORMSINV($D60)*SQRT(Dmd_StdDev^2*Leadtime+LT_StdDev^2*Avg_Dmd^2)*Std_Cost*Inv_Cost+IF(365/CA$3+Safety_Stock/Avg_Dmd&gt;Plan_Shelf,(365/CA$3+Safety_Stock/Avg_Dmd-Plan_Shelf)*Avg_Dmd*Std_Cost*CA$3,0)+Avg_Dmd*365/CA$3/2*Std_Cost*Inv_Cost+CA$3*Setup</f>
        <v>29862.341560794597</v>
      </c>
      <c r="CB60" s="12">
        <f>(Sell_Price-Std_Cost)*(1-$D60)*Lost_Sale_Fact*Avg_Dmd*365+NORMSINV($D60)*SQRT(Dmd_StdDev^2*Leadtime+LT_StdDev^2*Avg_Dmd^2)*Std_Cost*Inv_Cost+IF(365/CB$3+Safety_Stock/Avg_Dmd&gt;Plan_Shelf,(365/CB$3+Safety_Stock/Avg_Dmd-Plan_Shelf)*Avg_Dmd*Std_Cost*CB$3,0)+Avg_Dmd*365/CB$3/2*Std_Cost*Inv_Cost+CB$3*Setup</f>
        <v>29976.481911671792</v>
      </c>
      <c r="CC60" s="12">
        <f>(Sell_Price-Std_Cost)*(1-$D60)*Lost_Sale_Fact*Avg_Dmd*365+NORMSINV($D60)*SQRT(Dmd_StdDev^2*Leadtime+LT_StdDev^2*Avg_Dmd^2)*Std_Cost*Inv_Cost+IF(365/CC$3+Safety_Stock/Avg_Dmd&gt;Plan_Shelf,(365/CC$3+Safety_Stock/Avg_Dmd-Plan_Shelf)*Avg_Dmd*Std_Cost*CC$3,0)+Avg_Dmd*365/CC$3/2*Std_Cost*Inv_Cost+CC$3*Setup</f>
        <v>30091.553682006721</v>
      </c>
      <c r="CD60" s="12">
        <f>(Sell_Price-Std_Cost)*(1-$D60)*Lost_Sale_Fact*Avg_Dmd*365+NORMSINV($D60)*SQRT(Dmd_StdDev^2*Leadtime+LT_StdDev^2*Avg_Dmd^2)*Std_Cost*Inv_Cost+IF(365/CD$3+Safety_Stock/Avg_Dmd&gt;Plan_Shelf,(365/CD$3+Safety_Stock/Avg_Dmd-Plan_Shelf)*Avg_Dmd*Std_Cost*CD$3,0)+Avg_Dmd*365/CD$3/2*Std_Cost*Inv_Cost+CD$3*Setup</f>
        <v>30207.521047974085</v>
      </c>
      <c r="CE60" s="12">
        <f>(Sell_Price-Std_Cost)*(1-$D60)*Lost_Sale_Fact*Avg_Dmd*365+NORMSINV($D60)*SQRT(Dmd_StdDev^2*Leadtime+LT_StdDev^2*Avg_Dmd^2)*Std_Cost*Inv_Cost+IF(365/CE$3+Safety_Stock/Avg_Dmd&gt;Plan_Shelf,(365/CE$3+Safety_Stock/Avg_Dmd-Plan_Shelf)*Avg_Dmd*Std_Cost*CE$3,0)+Avg_Dmd*365/CE$3/2*Std_Cost*Inv_Cost+CE$3*Setup</f>
        <v>30324.349999613165</v>
      </c>
      <c r="CF60" s="12">
        <f>(Sell_Price-Std_Cost)*(1-$D60)*Lost_Sale_Fact*Avg_Dmd*365+NORMSINV($D60)*SQRT(Dmd_StdDev^2*Leadtime+LT_StdDev^2*Avg_Dmd^2)*Std_Cost*Inv_Cost+IF(365/CF$3+Safety_Stock/Avg_Dmd&gt;Plan_Shelf,(365/CF$3+Safety_Stock/Avg_Dmd-Plan_Shelf)*Avg_Dmd*Std_Cost*CF$3,0)+Avg_Dmd*365/CF$3/2*Std_Cost*Inv_Cost+CF$3*Setup</f>
        <v>30442.008227461265</v>
      </c>
      <c r="CG60" s="12">
        <f>(Sell_Price-Std_Cost)*(1-$D60)*Lost_Sale_Fact*Avg_Dmd*365+NORMSINV($D60)*SQRT(Dmd_StdDev^2*Leadtime+LT_StdDev^2*Avg_Dmd^2)*Std_Cost*Inv_Cost+IF(365/CG$3+Safety_Stock/Avg_Dmd&gt;Plan_Shelf,(365/CG$3+Safety_Stock/Avg_Dmd-Plan_Shelf)*Avg_Dmd*Std_Cost*CG$3,0)+Avg_Dmd*365/CG$3/2*Std_Cost*Inv_Cost+CG$3*Setup</f>
        <v>30560.46501758472</v>
      </c>
      <c r="CH60" s="12">
        <f>(Sell_Price-Std_Cost)*(1-$D60)*Lost_Sale_Fact*Avg_Dmd*365+NORMSINV($D60)*SQRT(Dmd_StdDev^2*Leadtime+LT_StdDev^2*Avg_Dmd^2)*Std_Cost*Inv_Cost+IF(365/CH$3+Safety_Stock/Avg_Dmd&gt;Plan_Shelf,(365/CH$3+Safety_Stock/Avg_Dmd-Plan_Shelf)*Avg_Dmd*Std_Cost*CH$3,0)+Avg_Dmd*365/CH$3/2*Std_Cost*Inv_Cost+CH$3*Setup</f>
        <v>30679.691154290533</v>
      </c>
      <c r="CI60" s="12">
        <f>(Sell_Price-Std_Cost)*(1-$D60)*Lost_Sale_Fact*Avg_Dmd*365+NORMSINV($D60)*SQRT(Dmd_StdDev^2*Leadtime+LT_StdDev^2*Avg_Dmd^2)*Std_Cost*Inv_Cost+IF(365/CI$3+Safety_Stock/Avg_Dmd&gt;Plan_Shelf,(365/CI$3+Safety_Stock/Avg_Dmd-Plan_Shelf)*Avg_Dmd*Std_Cost*CI$3,0)+Avg_Dmd*365/CI$3/2*Std_Cost*Inv_Cost+CI$3*Setup</f>
        <v>30799.658829870903</v>
      </c>
      <c r="CJ60" s="12">
        <f>(Sell_Price-Std_Cost)*(1-$D60)*Lost_Sale_Fact*Avg_Dmd*365+NORMSINV($D60)*SQRT(Dmd_StdDev^2*Leadtime+LT_StdDev^2*Avg_Dmd^2)*Std_Cost*Inv_Cost+IF(365/CJ$3+Safety_Stock/Avg_Dmd&gt;Plan_Shelf,(365/CJ$3+Safety_Stock/Avg_Dmd-Plan_Shelf)*Avg_Dmd*Std_Cost*CJ$3,0)+Avg_Dmd*365/CJ$3/2*Std_Cost*Inv_Cost+CJ$3*Setup</f>
        <v>30920.341560794597</v>
      </c>
      <c r="CK60" s="12">
        <f>(Sell_Price-Std_Cost)*(1-$D60)*Lost_Sale_Fact*Avg_Dmd*365+NORMSINV($D60)*SQRT(Dmd_StdDev^2*Leadtime+LT_StdDev^2*Avg_Dmd^2)*Std_Cost*Inv_Cost+IF(365/CK$3+Safety_Stock/Avg_Dmd&gt;Plan_Shelf,(365/CK$3+Safety_Stock/Avg_Dmd-Plan_Shelf)*Avg_Dmd*Std_Cost*CK$3,0)+Avg_Dmd*365/CK$3/2*Std_Cost*Inv_Cost+CK$3*Setup</f>
        <v>31041.714109814206</v>
      </c>
      <c r="CL60" s="12">
        <f>(Sell_Price-Std_Cost)*(1-$D60)*Lost_Sale_Fact*Avg_Dmd*365+NORMSINV($D60)*SQRT(Dmd_StdDev^2*Leadtime+LT_StdDev^2*Avg_Dmd^2)*Std_Cost*Inv_Cost+IF(365/CL$3+Safety_Stock/Avg_Dmd&gt;Plan_Shelf,(365/CL$3+Safety_Stock/Avg_Dmd-Plan_Shelf)*Avg_Dmd*Std_Cost*CL$3,0)+Avg_Dmd*365/CL$3/2*Std_Cost*Inv_Cost+CL$3*Setup</f>
        <v>31163.752413507777</v>
      </c>
      <c r="CM60" s="12">
        <f>(Sell_Price-Std_Cost)*(1-$D60)*Lost_Sale_Fact*Avg_Dmd*365+NORMSINV($D60)*SQRT(Dmd_StdDev^2*Leadtime+LT_StdDev^2*Avg_Dmd^2)*Std_Cost*Inv_Cost+IF(365/CM$3+Safety_Stock/Avg_Dmd&gt;Plan_Shelf,(365/CM$3+Safety_Stock/Avg_Dmd-Plan_Shelf)*Avg_Dmd*Std_Cost*CM$3,0)+Avg_Dmd*365/CM$3/2*Std_Cost*Inv_Cost+CM$3*Setup</f>
        <v>31286.433514817589</v>
      </c>
      <c r="CN60" s="12">
        <f>(Sell_Price-Std_Cost)*(1-$D60)*Lost_Sale_Fact*Avg_Dmd*365+NORMSINV($D60)*SQRT(Dmd_StdDev^2*Leadtime+LT_StdDev^2*Avg_Dmd^2)*Std_Cost*Inv_Cost+IF(365/CN$3+Safety_Stock/Avg_Dmd&gt;Plan_Shelf,(365/CN$3+Safety_Stock/Avg_Dmd-Plan_Shelf)*Avg_Dmd*Std_Cost*CN$3,0)+Avg_Dmd*365/CN$3/2*Std_Cost*Inv_Cost+CN$3*Setup</f>
        <v>31409.735500188537</v>
      </c>
      <c r="CO60" s="12">
        <f>(Sell_Price-Std_Cost)*(1-$D60)*Lost_Sale_Fact*Avg_Dmd*365+NORMSINV($D60)*SQRT(Dmd_StdDev^2*Leadtime+LT_StdDev^2*Avg_Dmd^2)*Std_Cost*Inv_Cost+IF(365/CO$3+Safety_Stock/Avg_Dmd&gt;Plan_Shelf,(365/CO$3+Safety_Stock/Avg_Dmd-Plan_Shelf)*Avg_Dmd*Std_Cost*CO$3,0)+Avg_Dmd*365/CO$3/2*Std_Cost*Inv_Cost+CO$3*Setup</f>
        <v>31533.637440944411</v>
      </c>
      <c r="CP60" s="12">
        <f>(Sell_Price-Std_Cost)*(1-$D60)*Lost_Sale_Fact*Avg_Dmd*365+NORMSINV($D60)*SQRT(Dmd_StdDev^2*Leadtime+LT_StdDev^2*Avg_Dmd^2)*Std_Cost*Inv_Cost+IF(365/CP$3+Safety_Stock/Avg_Dmd&gt;Plan_Shelf,(365/CP$3+Safety_Stock/Avg_Dmd-Plan_Shelf)*Avg_Dmd*Std_Cost*CP$3,0)+Avg_Dmd*365/CP$3/2*Std_Cost*Inv_Cost+CP$3*Setup</f>
        <v>31658.119338572375</v>
      </c>
      <c r="CQ60" s="12">
        <f>(Sell_Price-Std_Cost)*(1-$D60)*Lost_Sale_Fact*Avg_Dmd*365+NORMSINV($D60)*SQRT(Dmd_StdDev^2*Leadtime+LT_StdDev^2*Avg_Dmd^2)*Std_Cost*Inv_Cost+IF(365/CQ$3+Safety_Stock/Avg_Dmd&gt;Plan_Shelf,(365/CQ$3+Safety_Stock/Avg_Dmd-Plan_Shelf)*Avg_Dmd*Std_Cost*CQ$3,0)+Avg_Dmd*365/CQ$3/2*Std_Cost*Inv_Cost+CQ$3*Setup</f>
        <v>31783.162073615109</v>
      </c>
      <c r="CR60" s="12">
        <f>(Sell_Price-Std_Cost)*(1-$D60)*Lost_Sale_Fact*Avg_Dmd*365+NORMSINV($D60)*SQRT(Dmd_StdDev^2*Leadtime+LT_StdDev^2*Avg_Dmd^2)*Std_Cost*Inv_Cost+IF(365/CR$3+Safety_Stock/Avg_Dmd&gt;Plan_Shelf,(365/CR$3+Safety_Stock/Avg_Dmd-Plan_Shelf)*Avg_Dmd*Std_Cost*CR$3,0)+Avg_Dmd*365/CR$3/2*Std_Cost*Inv_Cost+CR$3*Setup</f>
        <v>31908.747357896049</v>
      </c>
      <c r="CS60" s="12">
        <f>(Sell_Price-Std_Cost)*(1-$D60)*Lost_Sale_Fact*Avg_Dmd*365+NORMSINV($D60)*SQRT(Dmd_StdDev^2*Leadtime+LT_StdDev^2*Avg_Dmd^2)*Std_Cost*Inv_Cost+IF(365/CS$3+Safety_Stock/Avg_Dmd&gt;Plan_Shelf,(365/CS$3+Safety_Stock/Avg_Dmd-Plan_Shelf)*Avg_Dmd*Std_Cost*CS$3,0)+Avg_Dmd*365/CS$3/2*Std_Cost*Inv_Cost+CS$3*Setup</f>
        <v>32034.857689826858</v>
      </c>
      <c r="CT60" s="12">
        <f>(Sell_Price-Std_Cost)*(1-$D60)*Lost_Sale_Fact*Avg_Dmd*365+NORMSINV($D60)*SQRT(Dmd_StdDev^2*Leadtime+LT_StdDev^2*Avg_Dmd^2)*Std_Cost*Inv_Cost+IF(365/CT$3+Safety_Stock/Avg_Dmd&gt;Plan_Shelf,(365/CT$3+Safety_Stock/Avg_Dmd-Plan_Shelf)*Avg_Dmd*Std_Cost*CT$3,0)+Avg_Dmd*365/CT$3/2*Std_Cost*Inv_Cost+CT$3*Setup</f>
        <v>32161.476312567647</v>
      </c>
      <c r="CU60" s="12">
        <f>(Sell_Price-Std_Cost)*(1-$D60)*Lost_Sale_Fact*Avg_Dmd*365+NORMSINV($D60)*SQRT(Dmd_StdDev^2*Leadtime+LT_StdDev^2*Avg_Dmd^2)*Std_Cost*Inv_Cost+IF(365/CU$3+Safety_Stock/Avg_Dmd&gt;Plan_Shelf,(365/CU$3+Safety_Stock/Avg_Dmd-Plan_Shelf)*Avg_Dmd*Std_Cost*CU$3,0)+Avg_Dmd*365/CU$3/2*Std_Cost*Inv_Cost+CU$3*Setup</f>
        <v>32288.587174829685</v>
      </c>
      <c r="CV60" s="12">
        <f>(Sell_Price-Std_Cost)*(1-$D60)*Lost_Sale_Fact*Avg_Dmd*365+NORMSINV($D60)*SQRT(Dmd_StdDev^2*Leadtime+LT_StdDev^2*Avg_Dmd^2)*Std_Cost*Inv_Cost+IF(365/CV$3+Safety_Stock/Avg_Dmd&gt;Plan_Shelf,(365/CV$3+Safety_Stock/Avg_Dmd-Plan_Shelf)*Avg_Dmd*Std_Cost*CV$3,0)+Avg_Dmd*365/CV$3/2*Std_Cost*Inv_Cost+CV$3*Setup</f>
        <v>32416.174894127933</v>
      </c>
      <c r="CW60" s="12">
        <f>(Sell_Price-Std_Cost)*(1-$D60)*Lost_Sale_Fact*Avg_Dmd*365+NORMSINV($D60)*SQRT(Dmd_StdDev^2*Leadtime+LT_StdDev^2*Avg_Dmd^2)*Std_Cost*Inv_Cost+IF(365/CW$3+Safety_Stock/Avg_Dmd&gt;Plan_Shelf,(365/CW$3+Safety_Stock/Avg_Dmd-Plan_Shelf)*Avg_Dmd*Std_Cost*CW$3,0)+Avg_Dmd*365/CW$3/2*Std_Cost*Inv_Cost+CW$3*Setup</f>
        <v>32544.224722306626</v>
      </c>
      <c r="CX60" s="12">
        <f>(Sell_Price-Std_Cost)*(1-$D60)*Lost_Sale_Fact*Avg_Dmd*365+NORMSINV($D60)*SQRT(Dmd_StdDev^2*Leadtime+LT_StdDev^2*Avg_Dmd^2)*Std_Cost*Inv_Cost+IF(365/CX$3+Safety_Stock/Avg_Dmd&gt;Plan_Shelf,(365/CX$3+Safety_Stock/Avg_Dmd-Plan_Shelf)*Avg_Dmd*Std_Cost*CX$3,0)+Avg_Dmd*365/CX$3/2*Std_Cost*Inv_Cost+CX$3*Setup</f>
        <v>32672.722513175551</v>
      </c>
      <c r="CY60" s="12">
        <f>(Sell_Price-Std_Cost)*(1-$D60)*Lost_Sale_Fact*Avg_Dmd*365+NORMSINV($D60)*SQRT(Dmd_StdDev^2*Leadtime+LT_StdDev^2*Avg_Dmd^2)*Std_Cost*Inv_Cost+IF(365/CY$3+Safety_Stock/Avg_Dmd&gt;Plan_Shelf,(365/CY$3+Safety_Stock/Avg_Dmd-Plan_Shelf)*Avg_Dmd*Std_Cost*CY$3,0)+Avg_Dmd*365/CY$3/2*Std_Cost*Inv_Cost+CY$3*Setup</f>
        <v>32801.654692107732</v>
      </c>
      <c r="CZ60" s="12">
        <f>(Sell_Price-Std_Cost)*(1-$D60)*Lost_Sale_Fact*Avg_Dmd*365+NORMSINV($D60)*SQRT(Dmd_StdDev^2*Leadtime+LT_StdDev^2*Avg_Dmd^2)*Std_Cost*Inv_Cost+IF(365/CZ$3+Safety_Stock/Avg_Dmd&gt;Plan_Shelf,(365/CZ$3+Safety_Stock/Avg_Dmd-Plan_Shelf)*Avg_Dmd*Std_Cost*CZ$3,0)+Avg_Dmd*365/CZ$3/2*Std_Cost*Inv_Cost+CZ$3*Setup</f>
        <v>32931.008227461265</v>
      </c>
      <c r="DA60" s="28">
        <f t="shared" si="0"/>
        <v>26961.332551785588</v>
      </c>
      <c r="DB60" s="43">
        <f t="shared" si="1"/>
        <v>0.94299999999999995</v>
      </c>
    </row>
    <row r="61" spans="1:106" ht="14.1" customHeight="1" x14ac:dyDescent="0.25">
      <c r="A61" s="53"/>
      <c r="B61" s="52"/>
      <c r="C61" s="52"/>
      <c r="D61" s="9">
        <v>0.94199999999999995</v>
      </c>
      <c r="E61" s="12">
        <f>(Sell_Price-Std_Cost)*(1-$D61)*Lost_Sale_Fact*Avg_Dmd*365+NORMSINV($D61)*SQRT(Dmd_StdDev^2*Leadtime+LT_StdDev^2*Avg_Dmd^2)*Std_Cost*Inv_Cost+IF(365/E$3+Safety_Stock/Avg_Dmd&gt;Plan_Shelf,(365/E$3+Safety_Stock/Avg_Dmd-Plan_Shelf)*Avg_Dmd*Std_Cost*E$3,0)+Avg_Dmd*365/E$3/2*Std_Cost*Inv_Cost+E$3*Setup</f>
        <v>1327360.9417281849</v>
      </c>
      <c r="F61" s="12">
        <f>(Sell_Price-Std_Cost)*(1-$D61)*Lost_Sale_Fact*Avg_Dmd*365+NORMSINV($D61)*SQRT(Dmd_StdDev^2*Leadtime+LT_StdDev^2*Avg_Dmd^2)*Std_Cost*Inv_Cost+IF(365/F$3+Safety_Stock/Avg_Dmd&gt;Plan_Shelf,(365/F$3+Safety_Stock/Avg_Dmd-Plan_Shelf)*Avg_Dmd*Std_Cost*F$3,0)+Avg_Dmd*365/F$3/2*Std_Cost*Inv_Cost+F$3*Setup</f>
        <v>1164207.1045621773</v>
      </c>
      <c r="G61" s="12">
        <f>(Sell_Price-Std_Cost)*(1-$D61)*Lost_Sale_Fact*Avg_Dmd*365+NORMSINV($D61)*SQRT(Dmd_StdDev^2*Leadtime+LT_StdDev^2*Avg_Dmd^2)*Std_Cost*Inv_Cost+IF(365/G$3+Safety_Stock/Avg_Dmd&gt;Plan_Shelf,(365/G$3+Safety_Stock/Avg_Dmd-Plan_Shelf)*Avg_Dmd*Std_Cost*G$3,0)+Avg_Dmd*365/G$3/2*Std_Cost*Inv_Cost+G$3*Setup</f>
        <v>1069186.6007295032</v>
      </c>
      <c r="H61" s="12">
        <f>(Sell_Price-Std_Cost)*(1-$D61)*Lost_Sale_Fact*Avg_Dmd*365+NORMSINV($D61)*SQRT(Dmd_StdDev^2*Leadtime+LT_StdDev^2*Avg_Dmd^2)*Std_Cost*Inv_Cost+IF(365/H$3+Safety_Stock/Avg_Dmd&gt;Plan_Shelf,(365/H$3+Safety_Stock/Avg_Dmd-Plan_Shelf)*Avg_Dmd*Std_Cost*H$3,0)+Avg_Dmd*365/H$3/2*Std_Cost*Inv_Cost+H$3*Setup</f>
        <v>991199.43023016234</v>
      </c>
      <c r="I61" s="12">
        <f>(Sell_Price-Std_Cost)*(1-$D61)*Lost_Sale_Fact*Avg_Dmd*365+NORMSINV($D61)*SQRT(Dmd_StdDev^2*Leadtime+LT_StdDev^2*Avg_Dmd^2)*Std_Cost*Inv_Cost+IF(365/I$3+Safety_Stock/Avg_Dmd&gt;Plan_Shelf,(365/I$3+Safety_Stock/Avg_Dmd-Plan_Shelf)*Avg_Dmd*Std_Cost*I$3,0)+Avg_Dmd*365/I$3/2*Std_Cost*Inv_Cost+I$3*Setup</f>
        <v>920025.59306415473</v>
      </c>
      <c r="J61" s="12">
        <f>(Sell_Price-Std_Cost)*(1-$D61)*Lost_Sale_Fact*Avg_Dmd*365+NORMSINV($D61)*SQRT(Dmd_StdDev^2*Leadtime+LT_StdDev^2*Avg_Dmd^2)*Std_Cost*Inv_Cost+IF(365/J$3+Safety_Stock/Avg_Dmd&gt;Plan_Shelf,(365/J$3+Safety_Stock/Avg_Dmd-Plan_Shelf)*Avg_Dmd*Std_Cost*J$3,0)+Avg_Dmd*365/J$3/2*Std_Cost*Inv_Cost+J$3*Setup</f>
        <v>852258.42256481375</v>
      </c>
      <c r="K61" s="12">
        <f>(Sell_Price-Std_Cost)*(1-$D61)*Lost_Sale_Fact*Avg_Dmd*365+NORMSINV($D61)*SQRT(Dmd_StdDev^2*Leadtime+LT_StdDev^2*Avg_Dmd^2)*Std_Cost*Inv_Cost+IF(365/K$3+Safety_Stock/Avg_Dmd&gt;Plan_Shelf,(365/K$3+Safety_Stock/Avg_Dmd-Plan_Shelf)*Avg_Dmd*Std_Cost*K$3,0)+Avg_Dmd*365/K$3/2*Std_Cost*Inv_Cost+K$3*Setup</f>
        <v>786437.91873213963</v>
      </c>
      <c r="L61" s="12">
        <f>(Sell_Price-Std_Cost)*(1-$D61)*Lost_Sale_Fact*Avg_Dmd*365+NORMSINV($D61)*SQRT(Dmd_StdDev^2*Leadtime+LT_StdDev^2*Avg_Dmd^2)*Std_Cost*Inv_Cost+IF(365/L$3+Safety_Stock/Avg_Dmd&gt;Plan_Shelf,(365/L$3+Safety_Stock/Avg_Dmd-Plan_Shelf)*Avg_Dmd*Std_Cost*L$3,0)+Avg_Dmd*365/L$3/2*Std_Cost*Inv_Cost+L$3*Setup</f>
        <v>721834.08156613202</v>
      </c>
      <c r="M61" s="12">
        <f>(Sell_Price-Std_Cost)*(1-$D61)*Lost_Sale_Fact*Avg_Dmd*365+NORMSINV($D61)*SQRT(Dmd_StdDev^2*Leadtime+LT_StdDev^2*Avg_Dmd^2)*Std_Cost*Inv_Cost+IF(365/M$3+Safety_Stock/Avg_Dmd&gt;Plan_Shelf,(365/M$3+Safety_Stock/Avg_Dmd-Plan_Shelf)*Avg_Dmd*Std_Cost*M$3,0)+Avg_Dmd*365/M$3/2*Std_Cost*Inv_Cost+M$3*Setup</f>
        <v>658041.35551123566</v>
      </c>
      <c r="N61" s="12">
        <f>(Sell_Price-Std_Cost)*(1-$D61)*Lost_Sale_Fact*Avg_Dmd*365+NORMSINV($D61)*SQRT(Dmd_StdDev^2*Leadtime+LT_StdDev^2*Avg_Dmd^2)*Std_Cost*Inv_Cost+IF(365/N$3+Safety_Stock/Avg_Dmd&gt;Plan_Shelf,(365/N$3+Safety_Stock/Avg_Dmd-Plan_Shelf)*Avg_Dmd*Std_Cost*N$3,0)+Avg_Dmd*365/N$3/2*Std_Cost*Inv_Cost+N$3*Setup</f>
        <v>594816.40723411692</v>
      </c>
      <c r="O61" s="12">
        <f>(Sell_Price-Std_Cost)*(1-$D61)*Lost_Sale_Fact*Avg_Dmd*365+NORMSINV($D61)*SQRT(Dmd_StdDev^2*Leadtime+LT_StdDev^2*Avg_Dmd^2)*Std_Cost*Inv_Cost+IF(365/O$3+Safety_Stock/Avg_Dmd&gt;Plan_Shelf,(365/O$3+Safety_Stock/Avg_Dmd-Plan_Shelf)*Avg_Dmd*Std_Cost*O$3,0)+Avg_Dmd*365/O$3/2*Std_Cost*Inv_Cost+O$3*Setup</f>
        <v>532004.38824992743</v>
      </c>
      <c r="P61" s="12">
        <f>(Sell_Price-Std_Cost)*(1-$D61)*Lost_Sale_Fact*Avg_Dmd*365+NORMSINV($D61)*SQRT(Dmd_StdDev^2*Leadtime+LT_StdDev^2*Avg_Dmd^2)*Std_Cost*Inv_Cost+IF(365/P$3+Safety_Stock/Avg_Dmd&gt;Plan_Shelf,(365/P$3+Safety_Stock/Avg_Dmd-Plan_Shelf)*Avg_Dmd*Std_Cost*P$3,0)+Avg_Dmd*365/P$3/2*Std_Cost*Inv_Cost+P$3*Setup</f>
        <v>469502.0662354352</v>
      </c>
      <c r="Q61" s="12">
        <f>(Sell_Price-Std_Cost)*(1-$D61)*Lost_Sale_Fact*Avg_Dmd*365+NORMSINV($D61)*SQRT(Dmd_StdDev^2*Leadtime+LT_StdDev^2*Avg_Dmd^2)*Std_Cost*Inv_Cost+IF(365/Q$3+Safety_Stock/Avg_Dmd&gt;Plan_Shelf,(365/Q$3+Safety_Stock/Avg_Dmd-Plan_Shelf)*Avg_Dmd*Std_Cost*Q$3,0)+Avg_Dmd*365/Q$3/2*Std_Cost*Inv_Cost+Q$3*Setup</f>
        <v>407237.97265917121</v>
      </c>
      <c r="R61" s="12">
        <f>(Sell_Price-Std_Cost)*(1-$D61)*Lost_Sale_Fact*Avg_Dmd*365+NORMSINV($D61)*SQRT(Dmd_StdDev^2*Leadtime+LT_StdDev^2*Avg_Dmd^2)*Std_Cost*Inv_Cost+IF(365/R$3+Safety_Stock/Avg_Dmd&gt;Plan_Shelf,(365/R$3+Safety_Stock/Avg_Dmd-Plan_Shelf)*Avg_Dmd*Std_Cost*R$3,0)+Avg_Dmd*365/R$3/2*Std_Cost*Inv_Cost+R$3*Setup</f>
        <v>345161.05857008678</v>
      </c>
      <c r="S61" s="12">
        <f>(Sell_Price-Std_Cost)*(1-$D61)*Lost_Sale_Fact*Avg_Dmd*365+NORMSINV($D61)*SQRT(Dmd_StdDev^2*Leadtime+LT_StdDev^2*Avg_Dmd^2)*Std_Cost*Inv_Cost+IF(365/S$3+Safety_Stock/Avg_Dmd&gt;Plan_Shelf,(365/S$3+Safety_Stock/Avg_Dmd-Plan_Shelf)*Avg_Dmd*Std_Cost*S$3,0)+Avg_Dmd*365/S$3/2*Std_Cost*Inv_Cost+S$3*Setup</f>
        <v>283233.8880707458</v>
      </c>
      <c r="T61" s="12">
        <f>(Sell_Price-Std_Cost)*(1-$D61)*Lost_Sale_Fact*Avg_Dmd*365+NORMSINV($D61)*SQRT(Dmd_StdDev^2*Leadtime+LT_StdDev^2*Avg_Dmd^2)*Std_Cost*Inv_Cost+IF(365/T$3+Safety_Stock/Avg_Dmd&gt;Plan_Shelf,(365/T$3+Safety_Stock/Avg_Dmd-Plan_Shelf)*Avg_Dmd*Std_Cost*T$3,0)+Avg_Dmd*365/T$3/2*Std_Cost*Inv_Cost+T$3*Setup</f>
        <v>221428.38423807148</v>
      </c>
      <c r="U61" s="12">
        <f>(Sell_Price-Std_Cost)*(1-$D61)*Lost_Sale_Fact*Avg_Dmd*365+NORMSINV($D61)*SQRT(Dmd_StdDev^2*Leadtime+LT_StdDev^2*Avg_Dmd^2)*Std_Cost*Inv_Cost+IF(365/U$3+Safety_Stock/Avg_Dmd&gt;Plan_Shelf,(365/U$3+Safety_Stock/Avg_Dmd-Plan_Shelf)*Avg_Dmd*Std_Cost*U$3,0)+Avg_Dmd*365/U$3/2*Std_Cost*Inv_Cost+U$3*Setup</f>
        <v>159723.07648382851</v>
      </c>
      <c r="V61" s="12">
        <f>(Sell_Price-Std_Cost)*(1-$D61)*Lost_Sale_Fact*Avg_Dmd*365+NORMSINV($D61)*SQRT(Dmd_StdDev^2*Leadtime+LT_StdDev^2*Avg_Dmd^2)*Std_Cost*Inv_Cost+IF(365/V$3+Safety_Stock/Avg_Dmd&gt;Plan_Shelf,(365/V$3+Safety_Stock/Avg_Dmd-Plan_Shelf)*Avg_Dmd*Std_Cost*V$3,0)+Avg_Dmd*365/V$3/2*Std_Cost*Inv_Cost+V$3*Setup</f>
        <v>98101.265461611911</v>
      </c>
      <c r="W61" s="12">
        <f>(Sell_Price-Std_Cost)*(1-$D61)*Lost_Sale_Fact*Avg_Dmd*365+NORMSINV($D61)*SQRT(Dmd_StdDev^2*Leadtime+LT_StdDev^2*Avg_Dmd^2)*Std_Cost*Inv_Cost+IF(365/W$3+Safety_Stock/Avg_Dmd&gt;Plan_Shelf,(365/W$3+Safety_Stock/Avg_Dmd-Plan_Shelf)*Avg_Dmd*Std_Cost*W$3,0)+Avg_Dmd*365/W$3/2*Std_Cost*Inv_Cost+W$3*Setup</f>
        <v>36549.767476890796</v>
      </c>
      <c r="X61" s="12">
        <f>(Sell_Price-Std_Cost)*(1-$D61)*Lost_Sale_Fact*Avg_Dmd*365+NORMSINV($D61)*SQRT(Dmd_StdDev^2*Leadtime+LT_StdDev^2*Avg_Dmd^2)*Std_Cost*Inv_Cost+IF(365/X$3+Safety_Stock/Avg_Dmd&gt;Plan_Shelf,(365/X$3+Safety_Stock/Avg_Dmd-Plan_Shelf)*Avg_Dmd*Std_Cost*X$3,0)+Avg_Dmd*365/X$3/2*Std_Cost*Inv_Cost+X$3*Setup</f>
        <v>29134.778894192503</v>
      </c>
      <c r="Y61" s="12">
        <f>(Sell_Price-Std_Cost)*(1-$D61)*Lost_Sale_Fact*Avg_Dmd*365+NORMSINV($D61)*SQRT(Dmd_StdDev^2*Leadtime+LT_StdDev^2*Avg_Dmd^2)*Std_Cost*Inv_Cost+IF(365/Y$3+Safety_Stock/Avg_Dmd&gt;Plan_Shelf,(365/Y$3+Safety_Stock/Avg_Dmd-Plan_Shelf)*Avg_Dmd*Std_Cost*Y$3,0)+Avg_Dmd*365/Y$3/2*Std_Cost*Inv_Cost+Y$3*Setup</f>
        <v>28798.112227525831</v>
      </c>
      <c r="Z61" s="12">
        <f>(Sell_Price-Std_Cost)*(1-$D61)*Lost_Sale_Fact*Avg_Dmd*365+NORMSINV($D61)*SQRT(Dmd_StdDev^2*Leadtime+LT_StdDev^2*Avg_Dmd^2)*Std_Cost*Inv_Cost+IF(365/Z$3+Safety_Stock/Avg_Dmd&gt;Plan_Shelf,(365/Z$3+Safety_Stock/Avg_Dmd-Plan_Shelf)*Avg_Dmd*Std_Cost*Z$3,0)+Avg_Dmd*365/Z$3/2*Std_Cost*Inv_Cost+Z$3*Setup</f>
        <v>28505.687985101591</v>
      </c>
      <c r="AA61" s="12">
        <f>(Sell_Price-Std_Cost)*(1-$D61)*Lost_Sale_Fact*Avg_Dmd*365+NORMSINV($D61)*SQRT(Dmd_StdDev^2*Leadtime+LT_StdDev^2*Avg_Dmd^2)*Std_Cost*Inv_Cost+IF(365/AA$3+Safety_Stock/Avg_Dmd&gt;Plan_Shelf,(365/AA$3+Safety_Stock/Avg_Dmd-Plan_Shelf)*Avg_Dmd*Std_Cost*AA$3,0)+Avg_Dmd*365/AA$3/2*Std_Cost*Inv_Cost+AA$3*Setup</f>
        <v>28251.735415931631</v>
      </c>
      <c r="AB61" s="12">
        <f>(Sell_Price-Std_Cost)*(1-$D61)*Lost_Sale_Fact*Avg_Dmd*365+NORMSINV($D61)*SQRT(Dmd_StdDev^2*Leadtime+LT_StdDev^2*Avg_Dmd^2)*Std_Cost*Inv_Cost+IF(365/AB$3+Safety_Stock/Avg_Dmd&gt;Plan_Shelf,(365/AB$3+Safety_Stock/Avg_Dmd-Plan_Shelf)*Avg_Dmd*Std_Cost*AB$3,0)+Avg_Dmd*365/AB$3/2*Std_Cost*Inv_Cost+AB$3*Setup</f>
        <v>28031.445560859167</v>
      </c>
      <c r="AC61" s="12">
        <f>(Sell_Price-Std_Cost)*(1-$D61)*Lost_Sale_Fact*Avg_Dmd*365+NORMSINV($D61)*SQRT(Dmd_StdDev^2*Leadtime+LT_StdDev^2*Avg_Dmd^2)*Std_Cost*Inv_Cost+IF(365/AC$3+Safety_Stock/Avg_Dmd&gt;Plan_Shelf,(365/AC$3+Safety_Stock/Avg_Dmd-Plan_Shelf)*Avg_Dmd*Std_Cost*AC$3,0)+Avg_Dmd*365/AC$3/2*Std_Cost*Inv_Cost+AC$3*Setup</f>
        <v>27840.778894192499</v>
      </c>
      <c r="AD61" s="12">
        <f>(Sell_Price-Std_Cost)*(1-$D61)*Lost_Sale_Fact*Avg_Dmd*365+NORMSINV($D61)*SQRT(Dmd_StdDev^2*Leadtime+LT_StdDev^2*Avg_Dmd^2)*Std_Cost*Inv_Cost+IF(365/AD$3+Safety_Stock/Avg_Dmd&gt;Plan_Shelf,(365/AD$3+Safety_Stock/Avg_Dmd-Plan_Shelf)*Avg_Dmd*Std_Cost*AD$3,0)+Avg_Dmd*365/AD$3/2*Std_Cost*Inv_Cost+AD$3*Setup</f>
        <v>27676.317355730964</v>
      </c>
      <c r="AE61" s="12">
        <f>(Sell_Price-Std_Cost)*(1-$D61)*Lost_Sale_Fact*Avg_Dmd*365+NORMSINV($D61)*SQRT(Dmd_StdDev^2*Leadtime+LT_StdDev^2*Avg_Dmd^2)*Std_Cost*Inv_Cost+IF(365/AE$3+Safety_Stock/Avg_Dmd&gt;Plan_Shelf,(365/AE$3+Safety_Stock/Avg_Dmd-Plan_Shelf)*Avg_Dmd*Std_Cost*AE$3,0)+Avg_Dmd*365/AE$3/2*Std_Cost*Inv_Cost+AE$3*Setup</f>
        <v>27535.149264562871</v>
      </c>
      <c r="AF61" s="12">
        <f>(Sell_Price-Std_Cost)*(1-$D61)*Lost_Sale_Fact*Avg_Dmd*365+NORMSINV($D61)*SQRT(Dmd_StdDev^2*Leadtime+LT_StdDev^2*Avg_Dmd^2)*Std_Cost*Inv_Cost+IF(365/AF$3+Safety_Stock/Avg_Dmd&gt;Plan_Shelf,(365/AF$3+Safety_Stock/Avg_Dmd-Plan_Shelf)*Avg_Dmd*Std_Cost*AF$3,0)+Avg_Dmd*365/AF$3/2*Std_Cost*Inv_Cost+AF$3*Setup</f>
        <v>27414.778894192503</v>
      </c>
      <c r="AG61" s="12">
        <f>(Sell_Price-Std_Cost)*(1-$D61)*Lost_Sale_Fact*Avg_Dmd*365+NORMSINV($D61)*SQRT(Dmd_StdDev^2*Leadtime+LT_StdDev^2*Avg_Dmd^2)*Std_Cost*Inv_Cost+IF(365/AG$3+Safety_Stock/Avg_Dmd&gt;Plan_Shelf,(365/AG$3+Safety_Stock/Avg_Dmd-Plan_Shelf)*Avg_Dmd*Std_Cost*AG$3,0)+Avg_Dmd*365/AG$3/2*Std_Cost*Inv_Cost+AG$3*Setup</f>
        <v>27313.054756261467</v>
      </c>
      <c r="AH61" s="12">
        <f>(Sell_Price-Std_Cost)*(1-$D61)*Lost_Sale_Fact*Avg_Dmd*365+NORMSINV($D61)*SQRT(Dmd_StdDev^2*Leadtime+LT_StdDev^2*Avg_Dmd^2)*Std_Cost*Inv_Cost+IF(365/AH$3+Safety_Stock/Avg_Dmd&gt;Plan_Shelf,(365/AH$3+Safety_Stock/Avg_Dmd-Plan_Shelf)*Avg_Dmd*Std_Cost*AH$3,0)+Avg_Dmd*365/AH$3/2*Std_Cost*Inv_Cost+AH$3*Setup</f>
        <v>27228.112227525835</v>
      </c>
      <c r="AI61" s="12">
        <f>(Sell_Price-Std_Cost)*(1-$D61)*Lost_Sale_Fact*Avg_Dmd*365+NORMSINV($D61)*SQRT(Dmd_StdDev^2*Leadtime+LT_StdDev^2*Avg_Dmd^2)*Std_Cost*Inv_Cost+IF(365/AI$3+Safety_Stock/Avg_Dmd&gt;Plan_Shelf,(365/AI$3+Safety_Stock/Avg_Dmd-Plan_Shelf)*Avg_Dmd*Std_Cost*AI$3,0)+Avg_Dmd*365/AI$3/2*Std_Cost*Inv_Cost+AI$3*Setup</f>
        <v>27158.327281289276</v>
      </c>
      <c r="AJ61" s="12">
        <f>(Sell_Price-Std_Cost)*(1-$D61)*Lost_Sale_Fact*Avg_Dmd*365+NORMSINV($D61)*SQRT(Dmd_StdDev^2*Leadtime+LT_StdDev^2*Avg_Dmd^2)*Std_Cost*Inv_Cost+IF(365/AJ$3+Safety_Stock/Avg_Dmd&gt;Plan_Shelf,(365/AJ$3+Safety_Stock/Avg_Dmd-Plan_Shelf)*Avg_Dmd*Std_Cost*AJ$3,0)+Avg_Dmd*365/AJ$3/2*Std_Cost*Inv_Cost+AJ$3*Setup</f>
        <v>27102.278894192503</v>
      </c>
      <c r="AK61" s="12">
        <f>(Sell_Price-Std_Cost)*(1-$D61)*Lost_Sale_Fact*Avg_Dmd*365+NORMSINV($D61)*SQRT(Dmd_StdDev^2*Leadtime+LT_StdDev^2*Avg_Dmd^2)*Std_Cost*Inv_Cost+IF(365/AK$3+Safety_Stock/Avg_Dmd&gt;Plan_Shelf,(365/AK$3+Safety_Stock/Avg_Dmd-Plan_Shelf)*Avg_Dmd*Std_Cost*AK$3,0)+Avg_Dmd*365/AK$3/2*Std_Cost*Inv_Cost+AK$3*Setup</f>
        <v>27058.718288131895</v>
      </c>
      <c r="AL61" s="12">
        <f>(Sell_Price-Std_Cost)*(1-$D61)*Lost_Sale_Fact*Avg_Dmd*365+NORMSINV($D61)*SQRT(Dmd_StdDev^2*Leadtime+LT_StdDev^2*Avg_Dmd^2)*Std_Cost*Inv_Cost+IF(365/AL$3+Safety_Stock/Avg_Dmd&gt;Plan_Shelf,(365/AL$3+Safety_Stock/Avg_Dmd-Plan_Shelf)*Avg_Dmd*Std_Cost*AL$3,0)+Avg_Dmd*365/AL$3/2*Std_Cost*Inv_Cost+AL$3*Setup</f>
        <v>27026.543600074852</v>
      </c>
      <c r="AM61" s="12">
        <f>(Sell_Price-Std_Cost)*(1-$D61)*Lost_Sale_Fact*Avg_Dmd*365+NORMSINV($D61)*SQRT(Dmd_StdDev^2*Leadtime+LT_StdDev^2*Avg_Dmd^2)*Std_Cost*Inv_Cost+IF(365/AM$3+Safety_Stock/Avg_Dmd&gt;Plan_Shelf,(365/AM$3+Safety_Stock/Avg_Dmd-Plan_Shelf)*Avg_Dmd*Std_Cost*AM$3,0)+Avg_Dmd*365/AM$3/2*Std_Cost*Inv_Cost+AM$3*Setup</f>
        <v>27004.778894192503</v>
      </c>
      <c r="AN61" s="12">
        <f>(Sell_Price-Std_Cost)*(1-$D61)*Lost_Sale_Fact*Avg_Dmd*365+NORMSINV($D61)*SQRT(Dmd_StdDev^2*Leadtime+LT_StdDev^2*Avg_Dmd^2)*Std_Cost*Inv_Cost+IF(365/AN$3+Safety_Stock/Avg_Dmd&gt;Plan_Shelf,(365/AN$3+Safety_Stock/Avg_Dmd-Plan_Shelf)*Avg_Dmd*Std_Cost*AN$3,0)+Avg_Dmd*365/AN$3/2*Std_Cost*Inv_Cost+AN$3*Setup</f>
        <v>26992.556671970277</v>
      </c>
      <c r="AO61" s="12">
        <f>(Sell_Price-Std_Cost)*(1-$D61)*Lost_Sale_Fact*Avg_Dmd*365+NORMSINV($D61)*SQRT(Dmd_StdDev^2*Leadtime+LT_StdDev^2*Avg_Dmd^2)*Std_Cost*Inv_Cost+IF(365/AO$3+Safety_Stock/Avg_Dmd&gt;Plan_Shelf,(365/AO$3+Safety_Stock/Avg_Dmd-Plan_Shelf)*Avg_Dmd*Std_Cost*AO$3,0)+Avg_Dmd*365/AO$3/2*Std_Cost*Inv_Cost+AO$3*Setup</f>
        <v>26989.103218516826</v>
      </c>
      <c r="AP61" s="12">
        <f>(Sell_Price-Std_Cost)*(1-$D61)*Lost_Sale_Fact*Avg_Dmd*365+NORMSINV($D61)*SQRT(Dmd_StdDev^2*Leadtime+LT_StdDev^2*Avg_Dmd^2)*Std_Cost*Inv_Cost+IF(365/AP$3+Safety_Stock/Avg_Dmd&gt;Plan_Shelf,(365/AP$3+Safety_Stock/Avg_Dmd-Plan_Shelf)*Avg_Dmd*Std_Cost*AP$3,0)+Avg_Dmd*365/AP$3/2*Std_Cost*Inv_Cost+AP$3*Setup</f>
        <v>26993.726262613553</v>
      </c>
      <c r="AQ61" s="12">
        <f>(Sell_Price-Std_Cost)*(1-$D61)*Lost_Sale_Fact*Avg_Dmd*365+NORMSINV($D61)*SQRT(Dmd_StdDev^2*Leadtime+LT_StdDev^2*Avg_Dmd^2)*Std_Cost*Inv_Cost+IF(365/AQ$3+Safety_Stock/Avg_Dmd&gt;Plan_Shelf,(365/AQ$3+Safety_Stock/Avg_Dmd-Plan_Shelf)*Avg_Dmd*Std_Cost*AQ$3,0)+Avg_Dmd*365/AQ$3/2*Std_Cost*Inv_Cost+AQ$3*Setup</f>
        <v>27005.804535218143</v>
      </c>
      <c r="AR61" s="12">
        <f>(Sell_Price-Std_Cost)*(1-$D61)*Lost_Sale_Fact*Avg_Dmd*365+NORMSINV($D61)*SQRT(Dmd_StdDev^2*Leadtime+LT_StdDev^2*Avg_Dmd^2)*Std_Cost*Inv_Cost+IF(365/AR$3+Safety_Stock/Avg_Dmd&gt;Plan_Shelf,(365/AR$3+Safety_Stock/Avg_Dmd-Plan_Shelf)*Avg_Dmd*Std_Cost*AR$3,0)+Avg_Dmd*365/AR$3/2*Std_Cost*Inv_Cost+AR$3*Setup</f>
        <v>27024.778894192503</v>
      </c>
      <c r="AS61" s="12">
        <f>(Sell_Price-Std_Cost)*(1-$D61)*Lost_Sale_Fact*Avg_Dmd*365+NORMSINV($D61)*SQRT(Dmd_StdDev^2*Leadtime+LT_StdDev^2*Avg_Dmd^2)*Std_Cost*Inv_Cost+IF(365/AS$3+Safety_Stock/Avg_Dmd&gt;Plan_Shelf,(365/AS$3+Safety_Stock/Avg_Dmd-Plan_Shelf)*Avg_Dmd*Std_Cost*AS$3,0)+Avg_Dmd*365/AS$3/2*Std_Cost*Inv_Cost+AS$3*Setup</f>
        <v>27050.144747851038</v>
      </c>
      <c r="AT61" s="12">
        <f>(Sell_Price-Std_Cost)*(1-$D61)*Lost_Sale_Fact*Avg_Dmd*365+NORMSINV($D61)*SQRT(Dmd_StdDev^2*Leadtime+LT_StdDev^2*Avg_Dmd^2)*Std_Cost*Inv_Cost+IF(365/AT$3+Safety_Stock/Avg_Dmd&gt;Plan_Shelf,(365/AT$3+Safety_Stock/Avg_Dmd-Plan_Shelf)*Avg_Dmd*Std_Cost*AT$3,0)+Avg_Dmd*365/AT$3/2*Std_Cost*Inv_Cost+AT$3*Setup</f>
        <v>27081.445560859167</v>
      </c>
      <c r="AU61" s="12">
        <f>(Sell_Price-Std_Cost)*(1-$D61)*Lost_Sale_Fact*Avg_Dmd*365+NORMSINV($D61)*SQRT(Dmd_StdDev^2*Leadtime+LT_StdDev^2*Avg_Dmd^2)*Std_Cost*Inv_Cost+IF(365/AU$3+Safety_Stock/Avg_Dmd&gt;Plan_Shelf,(365/AU$3+Safety_Stock/Avg_Dmd-Plan_Shelf)*Avg_Dmd*Std_Cost*AU$3,0)+Avg_Dmd*365/AU$3/2*Std_Cost*Inv_Cost+AU$3*Setup</f>
        <v>27118.267266285526</v>
      </c>
      <c r="AV61" s="12">
        <f>(Sell_Price-Std_Cost)*(1-$D61)*Lost_Sale_Fact*Avg_Dmd*365+NORMSINV($D61)*SQRT(Dmd_StdDev^2*Leadtime+LT_StdDev^2*Avg_Dmd^2)*Std_Cost*Inv_Cost+IF(365/AV$3+Safety_Stock/Avg_Dmd&gt;Plan_Shelf,(365/AV$3+Safety_Stock/Avg_Dmd-Plan_Shelf)*Avg_Dmd*Std_Cost*AV$3,0)+Avg_Dmd*365/AV$3/2*Std_Cost*Inv_Cost+AV$3*Setup</f>
        <v>27160.233439647047</v>
      </c>
      <c r="AW61" s="12">
        <f>(Sell_Price-Std_Cost)*(1-$D61)*Lost_Sale_Fact*Avg_Dmd*365+NORMSINV($D61)*SQRT(Dmd_StdDev^2*Leadtime+LT_StdDev^2*Avg_Dmd^2)*Std_Cost*Inv_Cost+IF(365/AW$3+Safety_Stock/Avg_Dmd&gt;Plan_Shelf,(365/AW$3+Safety_Stock/Avg_Dmd-Plan_Shelf)*Avg_Dmd*Std_Cost*AW$3,0)+Avg_Dmd*365/AW$3/2*Std_Cost*Inv_Cost+AW$3*Setup</f>
        <v>27207.001116414722</v>
      </c>
      <c r="AX61" s="12">
        <f>(Sell_Price-Std_Cost)*(1-$D61)*Lost_Sale_Fact*Avg_Dmd*365+NORMSINV($D61)*SQRT(Dmd_StdDev^2*Leadtime+LT_StdDev^2*Avg_Dmd^2)*Std_Cost*Inv_Cost+IF(365/AX$3+Safety_Stock/Avg_Dmd&gt;Plan_Shelf,(365/AX$3+Safety_Stock/Avg_Dmd-Plan_Shelf)*Avg_Dmd*Std_Cost*AX$3,0)+Avg_Dmd*365/AX$3/2*Std_Cost*Inv_Cost+AX$3*Setup</f>
        <v>27258.257155062067</v>
      </c>
      <c r="AY61" s="12">
        <f>(Sell_Price-Std_Cost)*(1-$D61)*Lost_Sale_Fact*Avg_Dmd*365+NORMSINV($D61)*SQRT(Dmd_StdDev^2*Leadtime+LT_StdDev^2*Avg_Dmd^2)*Std_Cost*Inv_Cost+IF(365/AY$3+Safety_Stock/Avg_Dmd&gt;Plan_Shelf,(365/AY$3+Safety_Stock/Avg_Dmd-Plan_Shelf)*Avg_Dmd*Std_Cost*AY$3,0)+Avg_Dmd*365/AY$3/2*Std_Cost*Inv_Cost+AY$3*Setup</f>
        <v>27313.715064405267</v>
      </c>
      <c r="AZ61" s="12">
        <f>(Sell_Price-Std_Cost)*(1-$D61)*Lost_Sale_Fact*Avg_Dmd*365+NORMSINV($D61)*SQRT(Dmd_StdDev^2*Leadtime+LT_StdDev^2*Avg_Dmd^2)*Std_Cost*Inv_Cost+IF(365/AZ$3+Safety_Stock/Avg_Dmd&gt;Plan_Shelf,(365/AZ$3+Safety_Stock/Avg_Dmd-Plan_Shelf)*Avg_Dmd*Std_Cost*AZ$3,0)+Avg_Dmd*365/AZ$3/2*Std_Cost*Inv_Cost+AZ$3*Setup</f>
        <v>27373.112227525835</v>
      </c>
      <c r="BA61" s="12">
        <f>(Sell_Price-Std_Cost)*(1-$D61)*Lost_Sale_Fact*Avg_Dmd*365+NORMSINV($D61)*SQRT(Dmd_StdDev^2*Leadtime+LT_StdDev^2*Avg_Dmd^2)*Std_Cost*Inv_Cost+IF(365/BA$3+Safety_Stock/Avg_Dmd&gt;Plan_Shelf,(365/BA$3+Safety_Stock/Avg_Dmd-Plan_Shelf)*Avg_Dmd*Std_Cost*BA$3,0)+Avg_Dmd*365/BA$3/2*Std_Cost*Inv_Cost+BA$3*Setup</f>
        <v>27436.207465621072</v>
      </c>
      <c r="BB61" s="12">
        <f>(Sell_Price-Std_Cost)*(1-$D61)*Lost_Sale_Fact*Avg_Dmd*365+NORMSINV($D61)*SQRT(Dmd_StdDev^2*Leadtime+LT_StdDev^2*Avg_Dmd^2)*Std_Cost*Inv_Cost+IF(365/BB$3+Safety_Stock/Avg_Dmd&gt;Plan_Shelf,(365/BB$3+Safety_Stock/Avg_Dmd-Plan_Shelf)*Avg_Dmd*Std_Cost*BB$3,0)+Avg_Dmd*365/BB$3/2*Std_Cost*Inv_Cost+BB$3*Setup</f>
        <v>27502.778894192499</v>
      </c>
      <c r="BC61" s="12">
        <f>(Sell_Price-Std_Cost)*(1-$D61)*Lost_Sale_Fact*Avg_Dmd*365+NORMSINV($D61)*SQRT(Dmd_StdDev^2*Leadtime+LT_StdDev^2*Avg_Dmd^2)*Std_Cost*Inv_Cost+IF(365/BC$3+Safety_Stock/Avg_Dmd&gt;Plan_Shelf,(365/BC$3+Safety_Stock/Avg_Dmd-Plan_Shelf)*Avg_Dmd*Std_Cost*BC$3,0)+Avg_Dmd*365/BC$3/2*Std_Cost*Inv_Cost+BC$3*Setup</f>
        <v>27572.622031447401</v>
      </c>
      <c r="BD61" s="12">
        <f>(Sell_Price-Std_Cost)*(1-$D61)*Lost_Sale_Fact*Avg_Dmd*365+NORMSINV($D61)*SQRT(Dmd_StdDev^2*Leadtime+LT_StdDev^2*Avg_Dmd^2)*Std_Cost*Inv_Cost+IF(365/BD$3+Safety_Stock/Avg_Dmd&gt;Plan_Shelf,(365/BD$3+Safety_Stock/Avg_Dmd-Plan_Shelf)*Avg_Dmd*Std_Cost*BD$3,0)+Avg_Dmd*365/BD$3/2*Std_Cost*Inv_Cost+BD$3*Setup</f>
        <v>27645.54812496173</v>
      </c>
      <c r="BE61" s="12">
        <f>(Sell_Price-Std_Cost)*(1-$D61)*Lost_Sale_Fact*Avg_Dmd*365+NORMSINV($D61)*SQRT(Dmd_StdDev^2*Leadtime+LT_StdDev^2*Avg_Dmd^2)*Std_Cost*Inv_Cost+IF(365/BE$3+Safety_Stock/Avg_Dmd&gt;Plan_Shelf,(365/BE$3+Safety_Stock/Avg_Dmd-Plan_Shelf)*Avg_Dmd*Std_Cost*BE$3,0)+Avg_Dmd*365/BE$3/2*Std_Cost*Inv_Cost+BE$3*Setup</f>
        <v>27721.382667777405</v>
      </c>
      <c r="BF61" s="12">
        <f>(Sell_Price-Std_Cost)*(1-$D61)*Lost_Sale_Fact*Avg_Dmd*365+NORMSINV($D61)*SQRT(Dmd_StdDev^2*Leadtime+LT_StdDev^2*Avg_Dmd^2)*Std_Cost*Inv_Cost+IF(365/BF$3+Safety_Stock/Avg_Dmd&gt;Plan_Shelf,(365/BF$3+Safety_Stock/Avg_Dmd-Plan_Shelf)*Avg_Dmd*Std_Cost*BF$3,0)+Avg_Dmd*365/BF$3/2*Std_Cost*Inv_Cost+BF$3*Setup</f>
        <v>27799.964079377685</v>
      </c>
      <c r="BG61" s="12">
        <f>(Sell_Price-Std_Cost)*(1-$D61)*Lost_Sale_Fact*Avg_Dmd*365+NORMSINV($D61)*SQRT(Dmd_StdDev^2*Leadtime+LT_StdDev^2*Avg_Dmd^2)*Std_Cost*Inv_Cost+IF(365/BG$3+Safety_Stock/Avg_Dmd&gt;Plan_Shelf,(365/BG$3+Safety_Stock/Avg_Dmd-Plan_Shelf)*Avg_Dmd*Std_Cost*BG$3,0)+Avg_Dmd*365/BG$3/2*Std_Cost*Inv_Cost+BG$3*Setup</f>
        <v>27881.142530556135</v>
      </c>
      <c r="BH61" s="12">
        <f>(Sell_Price-Std_Cost)*(1-$D61)*Lost_Sale_Fact*Avg_Dmd*365+NORMSINV($D61)*SQRT(Dmd_StdDev^2*Leadtime+LT_StdDev^2*Avg_Dmd^2)*Std_Cost*Inv_Cost+IF(365/BH$3+Safety_Stock/Avg_Dmd&gt;Plan_Shelf,(365/BH$3+Safety_Stock/Avg_Dmd-Plan_Shelf)*Avg_Dmd*Std_Cost*BH$3,0)+Avg_Dmd*365/BH$3/2*Std_Cost*Inv_Cost+BH$3*Setup</f>
        <v>27964.778894192503</v>
      </c>
      <c r="BI61" s="12">
        <f>(Sell_Price-Std_Cost)*(1-$D61)*Lost_Sale_Fact*Avg_Dmd*365+NORMSINV($D61)*SQRT(Dmd_StdDev^2*Leadtime+LT_StdDev^2*Avg_Dmd^2)*Std_Cost*Inv_Cost+IF(365/BI$3+Safety_Stock/Avg_Dmd&gt;Plan_Shelf,(365/BI$3+Safety_Stock/Avg_Dmd-Plan_Shelf)*Avg_Dmd*Std_Cost*BI$3,0)+Avg_Dmd*365/BI$3/2*Std_Cost*Inv_Cost+BI$3*Setup</f>
        <v>28050.743806473201</v>
      </c>
      <c r="BJ61" s="12">
        <f>(Sell_Price-Std_Cost)*(1-$D61)*Lost_Sale_Fact*Avg_Dmd*365+NORMSINV($D61)*SQRT(Dmd_StdDev^2*Leadtime+LT_StdDev^2*Avg_Dmd^2)*Std_Cost*Inv_Cost+IF(365/BJ$3+Safety_Stock/Avg_Dmd&gt;Plan_Shelf,(365/BJ$3+Safety_Stock/Avg_Dmd-Plan_Shelf)*Avg_Dmd*Std_Cost*BJ$3,0)+Avg_Dmd*365/BJ$3/2*Std_Cost*Inv_Cost+BJ$3*Setup</f>
        <v>28138.916825226985</v>
      </c>
      <c r="BK61" s="12">
        <f>(Sell_Price-Std_Cost)*(1-$D61)*Lost_Sale_Fact*Avg_Dmd*365+NORMSINV($D61)*SQRT(Dmd_StdDev^2*Leadtime+LT_StdDev^2*Avg_Dmd^2)*Std_Cost*Inv_Cost+IF(365/BK$3+Safety_Stock/Avg_Dmd&gt;Plan_Shelf,(365/BK$3+Safety_Stock/Avg_Dmd-Plan_Shelf)*Avg_Dmd*Std_Cost*BK$3,0)+Avg_Dmd*365/BK$3/2*Std_Cost*Inv_Cost+BK$3*Setup</f>
        <v>28229.185673853517</v>
      </c>
      <c r="BL61" s="12">
        <f>(Sell_Price-Std_Cost)*(1-$D61)*Lost_Sale_Fact*Avg_Dmd*365+NORMSINV($D61)*SQRT(Dmd_StdDev^2*Leadtime+LT_StdDev^2*Avg_Dmd^2)*Std_Cost*Inv_Cost+IF(365/BL$3+Safety_Stock/Avg_Dmd&gt;Plan_Shelf,(365/BL$3+Safety_Stock/Avg_Dmd-Plan_Shelf)*Avg_Dmd*Std_Cost*BL$3,0)+Avg_Dmd*365/BL$3/2*Std_Cost*Inv_Cost+BL$3*Setup</f>
        <v>28321.445560859167</v>
      </c>
      <c r="BM61" s="12">
        <f>(Sell_Price-Std_Cost)*(1-$D61)*Lost_Sale_Fact*Avg_Dmd*365+NORMSINV($D61)*SQRT(Dmd_StdDev^2*Leadtime+LT_StdDev^2*Avg_Dmd^2)*Std_Cost*Inv_Cost+IF(365/BM$3+Safety_Stock/Avg_Dmd&gt;Plan_Shelf,(365/BM$3+Safety_Stock/Avg_Dmd-Plan_Shelf)*Avg_Dmd*Std_Cost*BM$3,0)+Avg_Dmd*365/BM$3/2*Std_Cost*Inv_Cost+BM$3*Setup</f>
        <v>28415.59856632365</v>
      </c>
      <c r="BN61" s="12">
        <f>(Sell_Price-Std_Cost)*(1-$D61)*Lost_Sale_Fact*Avg_Dmd*365+NORMSINV($D61)*SQRT(Dmd_StdDev^2*Leadtime+LT_StdDev^2*Avg_Dmd^2)*Std_Cost*Inv_Cost+IF(365/BN$3+Safety_Stock/Avg_Dmd&gt;Plan_Shelf,(365/BN$3+Safety_Stock/Avg_Dmd-Plan_Shelf)*Avg_Dmd*Std_Cost*BN$3,0)+Avg_Dmd*365/BN$3/2*Std_Cost*Inv_Cost+BN$3*Setup</f>
        <v>28511.553087740889</v>
      </c>
      <c r="BO61" s="12">
        <f>(Sell_Price-Std_Cost)*(1-$D61)*Lost_Sale_Fact*Avg_Dmd*365+NORMSINV($D61)*SQRT(Dmd_StdDev^2*Leadtime+LT_StdDev^2*Avg_Dmd^2)*Std_Cost*Inv_Cost+IF(365/BO$3+Safety_Stock/Avg_Dmd&gt;Plan_Shelf,(365/BO$3+Safety_Stock/Avg_Dmd-Plan_Shelf)*Avg_Dmd*Std_Cost*BO$3,0)+Avg_Dmd*365/BO$3/2*Std_Cost*Inv_Cost+BO$3*Setup</f>
        <v>28609.223338636944</v>
      </c>
      <c r="BP61" s="12">
        <f>(Sell_Price-Std_Cost)*(1-$D61)*Lost_Sale_Fact*Avg_Dmd*365+NORMSINV($D61)*SQRT(Dmd_StdDev^2*Leadtime+LT_StdDev^2*Avg_Dmd^2)*Std_Cost*Inv_Cost+IF(365/BP$3+Safety_Stock/Avg_Dmd&gt;Plan_Shelf,(365/BP$3+Safety_Stock/Avg_Dmd-Plan_Shelf)*Avg_Dmd*Std_Cost*BP$3,0)+Avg_Dmd*365/BP$3/2*Std_Cost*Inv_Cost+BP$3*Setup</f>
        <v>28708.528894192503</v>
      </c>
      <c r="BQ61" s="12">
        <f>(Sell_Price-Std_Cost)*(1-$D61)*Lost_Sale_Fact*Avg_Dmd*365+NORMSINV($D61)*SQRT(Dmd_StdDev^2*Leadtime+LT_StdDev^2*Avg_Dmd^2)*Std_Cost*Inv_Cost+IF(365/BQ$3+Safety_Stock/Avg_Dmd&gt;Plan_Shelf,(365/BQ$3+Safety_Stock/Avg_Dmd-Plan_Shelf)*Avg_Dmd*Std_Cost*BQ$3,0)+Avg_Dmd*365/BQ$3/2*Std_Cost*Inv_Cost+BQ$3*Setup</f>
        <v>28809.394278807886</v>
      </c>
      <c r="BR61" s="12">
        <f>(Sell_Price-Std_Cost)*(1-$D61)*Lost_Sale_Fact*Avg_Dmd*365+NORMSINV($D61)*SQRT(Dmd_StdDev^2*Leadtime+LT_StdDev^2*Avg_Dmd^2)*Std_Cost*Inv_Cost+IF(365/BR$3+Safety_Stock/Avg_Dmd&gt;Plan_Shelf,(365/BR$3+Safety_Stock/Avg_Dmd-Plan_Shelf)*Avg_Dmd*Std_Cost*BR$3,0)+Avg_Dmd*365/BR$3/2*Std_Cost*Inv_Cost+BR$3*Setup</f>
        <v>28911.748591162199</v>
      </c>
      <c r="BS61" s="12">
        <f>(Sell_Price-Std_Cost)*(1-$D61)*Lost_Sale_Fact*Avg_Dmd*365+NORMSINV($D61)*SQRT(Dmd_StdDev^2*Leadtime+LT_StdDev^2*Avg_Dmd^2)*Std_Cost*Inv_Cost+IF(365/BS$3+Safety_Stock/Avg_Dmd&gt;Plan_Shelf,(365/BS$3+Safety_Stock/Avg_Dmd-Plan_Shelf)*Avg_Dmd*Std_Cost*BS$3,0)+Avg_Dmd*365/BS$3/2*Std_Cost*Inv_Cost+BS$3*Setup</f>
        <v>29015.525162849219</v>
      </c>
      <c r="BT61" s="12">
        <f>(Sell_Price-Std_Cost)*(1-$D61)*Lost_Sale_Fact*Avg_Dmd*365+NORMSINV($D61)*SQRT(Dmd_StdDev^2*Leadtime+LT_StdDev^2*Avg_Dmd^2)*Std_Cost*Inv_Cost+IF(365/BT$3+Safety_Stock/Avg_Dmd&gt;Plan_Shelf,(365/BT$3+Safety_Stock/Avg_Dmd-Plan_Shelf)*Avg_Dmd*Std_Cost*BT$3,0)+Avg_Dmd*365/BT$3/2*Std_Cost*Inv_Cost+BT$3*Setup</f>
        <v>29120.661247133678</v>
      </c>
      <c r="BU61" s="12">
        <f>(Sell_Price-Std_Cost)*(1-$D61)*Lost_Sale_Fact*Avg_Dmd*365+NORMSINV($D61)*SQRT(Dmd_StdDev^2*Leadtime+LT_StdDev^2*Avg_Dmd^2)*Std_Cost*Inv_Cost+IF(365/BU$3+Safety_Stock/Avg_Dmd&gt;Plan_Shelf,(365/BU$3+Safety_Stock/Avg_Dmd-Plan_Shelf)*Avg_Dmd*Std_Cost*BU$3,0)+Avg_Dmd*365/BU$3/2*Std_Cost*Inv_Cost+BU$3*Setup</f>
        <v>29227.097734772211</v>
      </c>
      <c r="BV61" s="12">
        <f>(Sell_Price-Std_Cost)*(1-$D61)*Lost_Sale_Fact*Avg_Dmd*365+NORMSINV($D61)*SQRT(Dmd_StdDev^2*Leadtime+LT_StdDev^2*Avg_Dmd^2)*Std_Cost*Inv_Cost+IF(365/BV$3+Safety_Stock/Avg_Dmd&gt;Plan_Shelf,(365/BV$3+Safety_Stock/Avg_Dmd-Plan_Shelf)*Avg_Dmd*Std_Cost*BV$3,0)+Avg_Dmd*365/BV$3/2*Std_Cost*Inv_Cost+BV$3*Setup</f>
        <v>29334.778894192503</v>
      </c>
      <c r="BW61" s="12">
        <f>(Sell_Price-Std_Cost)*(1-$D61)*Lost_Sale_Fact*Avg_Dmd*365+NORMSINV($D61)*SQRT(Dmd_StdDev^2*Leadtime+LT_StdDev^2*Avg_Dmd^2)*Std_Cost*Inv_Cost+IF(365/BW$3+Safety_Stock/Avg_Dmd&gt;Plan_Shelf,(365/BW$3+Safety_Stock/Avg_Dmd-Plan_Shelf)*Avg_Dmd*Std_Cost*BW$3,0)+Avg_Dmd*365/BW$3/2*Std_Cost*Inv_Cost+BW$3*Setup</f>
        <v>29443.652133629119</v>
      </c>
      <c r="BX61" s="12">
        <f>(Sell_Price-Std_Cost)*(1-$D61)*Lost_Sale_Fact*Avg_Dmd*365+NORMSINV($D61)*SQRT(Dmd_StdDev^2*Leadtime+LT_StdDev^2*Avg_Dmd^2)*Std_Cost*Inv_Cost+IF(365/BX$3+Safety_Stock/Avg_Dmd&gt;Plan_Shelf,(365/BX$3+Safety_Stock/Avg_Dmd-Plan_Shelf)*Avg_Dmd*Std_Cost*BX$3,0)+Avg_Dmd*365/BX$3/2*Std_Cost*Inv_Cost+BX$3*Setup</f>
        <v>29553.66778308139</v>
      </c>
      <c r="BY61" s="12">
        <f>(Sell_Price-Std_Cost)*(1-$D61)*Lost_Sale_Fact*Avg_Dmd*365+NORMSINV($D61)*SQRT(Dmd_StdDev^2*Leadtime+LT_StdDev^2*Avg_Dmd^2)*Std_Cost*Inv_Cost+IF(365/BY$3+Safety_Stock/Avg_Dmd&gt;Plan_Shelf,(365/BY$3+Safety_Stock/Avg_Dmd-Plan_Shelf)*Avg_Dmd*Std_Cost*BY$3,0)+Avg_Dmd*365/BY$3/2*Std_Cost*Inv_Cost+BY$3*Setup</f>
        <v>29664.778894192503</v>
      </c>
      <c r="BZ61" s="12">
        <f>(Sell_Price-Std_Cost)*(1-$D61)*Lost_Sale_Fact*Avg_Dmd*365+NORMSINV($D61)*SQRT(Dmd_StdDev^2*Leadtime+LT_StdDev^2*Avg_Dmd^2)*Std_Cost*Inv_Cost+IF(365/BZ$3+Safety_Stock/Avg_Dmd&gt;Plan_Shelf,(365/BZ$3+Safety_Stock/Avg_Dmd-Plan_Shelf)*Avg_Dmd*Std_Cost*BZ$3,0)+Avg_Dmd*365/BZ$3/2*Std_Cost*Inv_Cost+BZ$3*Setup</f>
        <v>29776.941056354663</v>
      </c>
      <c r="CA61" s="12">
        <f>(Sell_Price-Std_Cost)*(1-$D61)*Lost_Sale_Fact*Avg_Dmd*365+NORMSINV($D61)*SQRT(Dmd_StdDev^2*Leadtime+LT_StdDev^2*Avg_Dmd^2)*Std_Cost*Inv_Cost+IF(365/CA$3+Safety_Stock/Avg_Dmd&gt;Plan_Shelf,(365/CA$3+Safety_Stock/Avg_Dmd-Plan_Shelf)*Avg_Dmd*Std_Cost*CA$3,0)+Avg_Dmd*365/CA$3/2*Std_Cost*Inv_Cost+CA$3*Setup</f>
        <v>29890.112227525835</v>
      </c>
      <c r="CB61" s="12">
        <f>(Sell_Price-Std_Cost)*(1-$D61)*Lost_Sale_Fact*Avg_Dmd*365+NORMSINV($D61)*SQRT(Dmd_StdDev^2*Leadtime+LT_StdDev^2*Avg_Dmd^2)*Std_Cost*Inv_Cost+IF(365/CB$3+Safety_Stock/Avg_Dmd&gt;Plan_Shelf,(365/CB$3+Safety_Stock/Avg_Dmd-Plan_Shelf)*Avg_Dmd*Std_Cost*CB$3,0)+Avg_Dmd*365/CB$3/2*Std_Cost*Inv_Cost+CB$3*Setup</f>
        <v>30004.252578403026</v>
      </c>
      <c r="CC61" s="12">
        <f>(Sell_Price-Std_Cost)*(1-$D61)*Lost_Sale_Fact*Avg_Dmd*365+NORMSINV($D61)*SQRT(Dmd_StdDev^2*Leadtime+LT_StdDev^2*Avg_Dmd^2)*Std_Cost*Inv_Cost+IF(365/CC$3+Safety_Stock/Avg_Dmd&gt;Plan_Shelf,(365/CC$3+Safety_Stock/Avg_Dmd-Plan_Shelf)*Avg_Dmd*Std_Cost*CC$3,0)+Avg_Dmd*365/CC$3/2*Std_Cost*Inv_Cost+CC$3*Setup</f>
        <v>30119.324348737955</v>
      </c>
      <c r="CD61" s="12">
        <f>(Sell_Price-Std_Cost)*(1-$D61)*Lost_Sale_Fact*Avg_Dmd*365+NORMSINV($D61)*SQRT(Dmd_StdDev^2*Leadtime+LT_StdDev^2*Avg_Dmd^2)*Std_Cost*Inv_Cost+IF(365/CD$3+Safety_Stock/Avg_Dmd&gt;Plan_Shelf,(365/CD$3+Safety_Stock/Avg_Dmd-Plan_Shelf)*Avg_Dmd*Std_Cost*CD$3,0)+Avg_Dmd*365/CD$3/2*Std_Cost*Inv_Cost+CD$3*Setup</f>
        <v>30235.291714705323</v>
      </c>
      <c r="CE61" s="12">
        <f>(Sell_Price-Std_Cost)*(1-$D61)*Lost_Sale_Fact*Avg_Dmd*365+NORMSINV($D61)*SQRT(Dmd_StdDev^2*Leadtime+LT_StdDev^2*Avg_Dmd^2)*Std_Cost*Inv_Cost+IF(365/CE$3+Safety_Stock/Avg_Dmd&gt;Plan_Shelf,(365/CE$3+Safety_Stock/Avg_Dmd-Plan_Shelf)*Avg_Dmd*Std_Cost*CE$3,0)+Avg_Dmd*365/CE$3/2*Std_Cost*Inv_Cost+CE$3*Setup</f>
        <v>30352.120666344399</v>
      </c>
      <c r="CF61" s="12">
        <f>(Sell_Price-Std_Cost)*(1-$D61)*Lost_Sale_Fact*Avg_Dmd*365+NORMSINV($D61)*SQRT(Dmd_StdDev^2*Leadtime+LT_StdDev^2*Avg_Dmd^2)*Std_Cost*Inv_Cost+IF(365/CF$3+Safety_Stock/Avg_Dmd&gt;Plan_Shelf,(365/CF$3+Safety_Stock/Avg_Dmd-Plan_Shelf)*Avg_Dmd*Std_Cost*CF$3,0)+Avg_Dmd*365/CF$3/2*Std_Cost*Inv_Cost+CF$3*Setup</f>
        <v>30469.778894192503</v>
      </c>
      <c r="CG61" s="12">
        <f>(Sell_Price-Std_Cost)*(1-$D61)*Lost_Sale_Fact*Avg_Dmd*365+NORMSINV($D61)*SQRT(Dmd_StdDev^2*Leadtime+LT_StdDev^2*Avg_Dmd^2)*Std_Cost*Inv_Cost+IF(365/CG$3+Safety_Stock/Avg_Dmd&gt;Plan_Shelf,(365/CG$3+Safety_Stock/Avg_Dmd-Plan_Shelf)*Avg_Dmd*Std_Cost*CG$3,0)+Avg_Dmd*365/CG$3/2*Std_Cost*Inv_Cost+CG$3*Setup</f>
        <v>30588.235684315958</v>
      </c>
      <c r="CH61" s="12">
        <f>(Sell_Price-Std_Cost)*(1-$D61)*Lost_Sale_Fact*Avg_Dmd*365+NORMSINV($D61)*SQRT(Dmd_StdDev^2*Leadtime+LT_StdDev^2*Avg_Dmd^2)*Std_Cost*Inv_Cost+IF(365/CH$3+Safety_Stock/Avg_Dmd&gt;Plan_Shelf,(365/CH$3+Safety_Stock/Avg_Dmd-Plan_Shelf)*Avg_Dmd*Std_Cost*CH$3,0)+Avg_Dmd*365/CH$3/2*Std_Cost*Inv_Cost+CH$3*Setup</f>
        <v>30707.46182102177</v>
      </c>
      <c r="CI61" s="12">
        <f>(Sell_Price-Std_Cost)*(1-$D61)*Lost_Sale_Fact*Avg_Dmd*365+NORMSINV($D61)*SQRT(Dmd_StdDev^2*Leadtime+LT_StdDev^2*Avg_Dmd^2)*Std_Cost*Inv_Cost+IF(365/CI$3+Safety_Stock/Avg_Dmd&gt;Plan_Shelf,(365/CI$3+Safety_Stock/Avg_Dmd-Plan_Shelf)*Avg_Dmd*Std_Cost*CI$3,0)+Avg_Dmd*365/CI$3/2*Std_Cost*Inv_Cost+CI$3*Setup</f>
        <v>30827.429496602141</v>
      </c>
      <c r="CJ61" s="12">
        <f>(Sell_Price-Std_Cost)*(1-$D61)*Lost_Sale_Fact*Avg_Dmd*365+NORMSINV($D61)*SQRT(Dmd_StdDev^2*Leadtime+LT_StdDev^2*Avg_Dmd^2)*Std_Cost*Inv_Cost+IF(365/CJ$3+Safety_Stock/Avg_Dmd&gt;Plan_Shelf,(365/CJ$3+Safety_Stock/Avg_Dmd-Plan_Shelf)*Avg_Dmd*Std_Cost*CJ$3,0)+Avg_Dmd*365/CJ$3/2*Std_Cost*Inv_Cost+CJ$3*Setup</f>
        <v>30948.112227525835</v>
      </c>
      <c r="CK61" s="12">
        <f>(Sell_Price-Std_Cost)*(1-$D61)*Lost_Sale_Fact*Avg_Dmd*365+NORMSINV($D61)*SQRT(Dmd_StdDev^2*Leadtime+LT_StdDev^2*Avg_Dmd^2)*Std_Cost*Inv_Cost+IF(365/CK$3+Safety_Stock/Avg_Dmd&gt;Plan_Shelf,(365/CK$3+Safety_Stock/Avg_Dmd-Plan_Shelf)*Avg_Dmd*Std_Cost*CK$3,0)+Avg_Dmd*365/CK$3/2*Std_Cost*Inv_Cost+CK$3*Setup</f>
        <v>31069.484776545443</v>
      </c>
      <c r="CL61" s="12">
        <f>(Sell_Price-Std_Cost)*(1-$D61)*Lost_Sale_Fact*Avg_Dmd*365+NORMSINV($D61)*SQRT(Dmd_StdDev^2*Leadtime+LT_StdDev^2*Avg_Dmd^2)*Std_Cost*Inv_Cost+IF(365/CL$3+Safety_Stock/Avg_Dmd&gt;Plan_Shelf,(365/CL$3+Safety_Stock/Avg_Dmd-Plan_Shelf)*Avg_Dmd*Std_Cost*CL$3,0)+Avg_Dmd*365/CL$3/2*Std_Cost*Inv_Cost+CL$3*Setup</f>
        <v>31191.523080239014</v>
      </c>
      <c r="CM61" s="12">
        <f>(Sell_Price-Std_Cost)*(1-$D61)*Lost_Sale_Fact*Avg_Dmd*365+NORMSINV($D61)*SQRT(Dmd_StdDev^2*Leadtime+LT_StdDev^2*Avg_Dmd^2)*Std_Cost*Inv_Cost+IF(365/CM$3+Safety_Stock/Avg_Dmd&gt;Plan_Shelf,(365/CM$3+Safety_Stock/Avg_Dmd-Plan_Shelf)*Avg_Dmd*Std_Cost*CM$3,0)+Avg_Dmd*365/CM$3/2*Std_Cost*Inv_Cost+CM$3*Setup</f>
        <v>31314.204181548823</v>
      </c>
      <c r="CN61" s="12">
        <f>(Sell_Price-Std_Cost)*(1-$D61)*Lost_Sale_Fact*Avg_Dmd*365+NORMSINV($D61)*SQRT(Dmd_StdDev^2*Leadtime+LT_StdDev^2*Avg_Dmd^2)*Std_Cost*Inv_Cost+IF(365/CN$3+Safety_Stock/Avg_Dmd&gt;Plan_Shelf,(365/CN$3+Safety_Stock/Avg_Dmd-Plan_Shelf)*Avg_Dmd*Std_Cost*CN$3,0)+Avg_Dmd*365/CN$3/2*Std_Cost*Inv_Cost+CN$3*Setup</f>
        <v>31437.506166919775</v>
      </c>
      <c r="CO61" s="12">
        <f>(Sell_Price-Std_Cost)*(1-$D61)*Lost_Sale_Fact*Avg_Dmd*365+NORMSINV($D61)*SQRT(Dmd_StdDev^2*Leadtime+LT_StdDev^2*Avg_Dmd^2)*Std_Cost*Inv_Cost+IF(365/CO$3+Safety_Stock/Avg_Dmd&gt;Plan_Shelf,(365/CO$3+Safety_Stock/Avg_Dmd-Plan_Shelf)*Avg_Dmd*Std_Cost*CO$3,0)+Avg_Dmd*365/CO$3/2*Std_Cost*Inv_Cost+CO$3*Setup</f>
        <v>31561.408107675648</v>
      </c>
      <c r="CP61" s="12">
        <f>(Sell_Price-Std_Cost)*(1-$D61)*Lost_Sale_Fact*Avg_Dmd*365+NORMSINV($D61)*SQRT(Dmd_StdDev^2*Leadtime+LT_StdDev^2*Avg_Dmd^2)*Std_Cost*Inv_Cost+IF(365/CP$3+Safety_Stock/Avg_Dmd&gt;Plan_Shelf,(365/CP$3+Safety_Stock/Avg_Dmd-Plan_Shelf)*Avg_Dmd*Std_Cost*CP$3,0)+Avg_Dmd*365/CP$3/2*Std_Cost*Inv_Cost+CP$3*Setup</f>
        <v>31685.890005303612</v>
      </c>
      <c r="CQ61" s="12">
        <f>(Sell_Price-Std_Cost)*(1-$D61)*Lost_Sale_Fact*Avg_Dmd*365+NORMSINV($D61)*SQRT(Dmd_StdDev^2*Leadtime+LT_StdDev^2*Avg_Dmd^2)*Std_Cost*Inv_Cost+IF(365/CQ$3+Safety_Stock/Avg_Dmd&gt;Plan_Shelf,(365/CQ$3+Safety_Stock/Avg_Dmd-Plan_Shelf)*Avg_Dmd*Std_Cost*CQ$3,0)+Avg_Dmd*365/CQ$3/2*Std_Cost*Inv_Cost+CQ$3*Setup</f>
        <v>31810.932740346347</v>
      </c>
      <c r="CR61" s="12">
        <f>(Sell_Price-Std_Cost)*(1-$D61)*Lost_Sale_Fact*Avg_Dmd*365+NORMSINV($D61)*SQRT(Dmd_StdDev^2*Leadtime+LT_StdDev^2*Avg_Dmd^2)*Std_Cost*Inv_Cost+IF(365/CR$3+Safety_Stock/Avg_Dmd&gt;Plan_Shelf,(365/CR$3+Safety_Stock/Avg_Dmd-Plan_Shelf)*Avg_Dmd*Std_Cost*CR$3,0)+Avg_Dmd*365/CR$3/2*Std_Cost*Inv_Cost+CR$3*Setup</f>
        <v>31936.518024627283</v>
      </c>
      <c r="CS61" s="12">
        <f>(Sell_Price-Std_Cost)*(1-$D61)*Lost_Sale_Fact*Avg_Dmd*365+NORMSINV($D61)*SQRT(Dmd_StdDev^2*Leadtime+LT_StdDev^2*Avg_Dmd^2)*Std_Cost*Inv_Cost+IF(365/CS$3+Safety_Stock/Avg_Dmd&gt;Plan_Shelf,(365/CS$3+Safety_Stock/Avg_Dmd-Plan_Shelf)*Avg_Dmd*Std_Cost*CS$3,0)+Avg_Dmd*365/CS$3/2*Std_Cost*Inv_Cost+CS$3*Setup</f>
        <v>32062.628356558092</v>
      </c>
      <c r="CT61" s="12">
        <f>(Sell_Price-Std_Cost)*(1-$D61)*Lost_Sale_Fact*Avg_Dmd*365+NORMSINV($D61)*SQRT(Dmd_StdDev^2*Leadtime+LT_StdDev^2*Avg_Dmd^2)*Std_Cost*Inv_Cost+IF(365/CT$3+Safety_Stock/Avg_Dmd&gt;Plan_Shelf,(365/CT$3+Safety_Stock/Avg_Dmd-Plan_Shelf)*Avg_Dmd*Std_Cost*CT$3,0)+Avg_Dmd*365/CT$3/2*Std_Cost*Inv_Cost+CT$3*Setup</f>
        <v>32189.246979298885</v>
      </c>
      <c r="CU61" s="12">
        <f>(Sell_Price-Std_Cost)*(1-$D61)*Lost_Sale_Fact*Avg_Dmd*365+NORMSINV($D61)*SQRT(Dmd_StdDev^2*Leadtime+LT_StdDev^2*Avg_Dmd^2)*Std_Cost*Inv_Cost+IF(365/CU$3+Safety_Stock/Avg_Dmd&gt;Plan_Shelf,(365/CU$3+Safety_Stock/Avg_Dmd-Plan_Shelf)*Avg_Dmd*Std_Cost*CU$3,0)+Avg_Dmd*365/CU$3/2*Std_Cost*Inv_Cost+CU$3*Setup</f>
        <v>32316.357841560923</v>
      </c>
      <c r="CV61" s="12">
        <f>(Sell_Price-Std_Cost)*(1-$D61)*Lost_Sale_Fact*Avg_Dmd*365+NORMSINV($D61)*SQRT(Dmd_StdDev^2*Leadtime+LT_StdDev^2*Avg_Dmd^2)*Std_Cost*Inv_Cost+IF(365/CV$3+Safety_Stock/Avg_Dmd&gt;Plan_Shelf,(365/CV$3+Safety_Stock/Avg_Dmd-Plan_Shelf)*Avg_Dmd*Std_Cost*CV$3,0)+Avg_Dmd*365/CV$3/2*Std_Cost*Inv_Cost+CV$3*Setup</f>
        <v>32443.945560859167</v>
      </c>
      <c r="CW61" s="12">
        <f>(Sell_Price-Std_Cost)*(1-$D61)*Lost_Sale_Fact*Avg_Dmd*365+NORMSINV($D61)*SQRT(Dmd_StdDev^2*Leadtime+LT_StdDev^2*Avg_Dmd^2)*Std_Cost*Inv_Cost+IF(365/CW$3+Safety_Stock/Avg_Dmd&gt;Plan_Shelf,(365/CW$3+Safety_Stock/Avg_Dmd-Plan_Shelf)*Avg_Dmd*Std_Cost*CW$3,0)+Avg_Dmd*365/CW$3/2*Std_Cost*Inv_Cost+CW$3*Setup</f>
        <v>32571.99538903786</v>
      </c>
      <c r="CX61" s="12">
        <f>(Sell_Price-Std_Cost)*(1-$D61)*Lost_Sale_Fact*Avg_Dmd*365+NORMSINV($D61)*SQRT(Dmd_StdDev^2*Leadtime+LT_StdDev^2*Avg_Dmd^2)*Std_Cost*Inv_Cost+IF(365/CX$3+Safety_Stock/Avg_Dmd&gt;Plan_Shelf,(365/CX$3+Safety_Stock/Avg_Dmd-Plan_Shelf)*Avg_Dmd*Std_Cost*CX$3,0)+Avg_Dmd*365/CX$3/2*Std_Cost*Inv_Cost+CX$3*Setup</f>
        <v>32700.493179906785</v>
      </c>
      <c r="CY61" s="12">
        <f>(Sell_Price-Std_Cost)*(1-$D61)*Lost_Sale_Fact*Avg_Dmd*365+NORMSINV($D61)*SQRT(Dmd_StdDev^2*Leadtime+LT_StdDev^2*Avg_Dmd^2)*Std_Cost*Inv_Cost+IF(365/CY$3+Safety_Stock/Avg_Dmd&gt;Plan_Shelf,(365/CY$3+Safety_Stock/Avg_Dmd-Plan_Shelf)*Avg_Dmd*Std_Cost*CY$3,0)+Avg_Dmd*365/CY$3/2*Std_Cost*Inv_Cost+CY$3*Setup</f>
        <v>32829.425358838969</v>
      </c>
      <c r="CZ61" s="12">
        <f>(Sell_Price-Std_Cost)*(1-$D61)*Lost_Sale_Fact*Avg_Dmd*365+NORMSINV($D61)*SQRT(Dmd_StdDev^2*Leadtime+LT_StdDev^2*Avg_Dmd^2)*Std_Cost*Inv_Cost+IF(365/CZ$3+Safety_Stock/Avg_Dmd&gt;Plan_Shelf,(365/CZ$3+Safety_Stock/Avg_Dmd-Plan_Shelf)*Avg_Dmd*Std_Cost*CZ$3,0)+Avg_Dmd*365/CZ$3/2*Std_Cost*Inv_Cost+CZ$3*Setup</f>
        <v>32958.778894192495</v>
      </c>
      <c r="DA61" s="28">
        <f t="shared" si="0"/>
        <v>26989.103218516826</v>
      </c>
      <c r="DB61" s="43">
        <f t="shared" si="1"/>
        <v>0.94199999999999995</v>
      </c>
    </row>
    <row r="62" spans="1:106" ht="14.1" customHeight="1" x14ac:dyDescent="0.25">
      <c r="A62" s="53"/>
      <c r="B62" s="52"/>
      <c r="C62" s="52"/>
      <c r="D62" s="9">
        <v>0.94099999999999995</v>
      </c>
      <c r="E62" s="12">
        <f>(Sell_Price-Std_Cost)*(1-$D62)*Lost_Sale_Fact*Avg_Dmd*365+NORMSINV($D62)*SQRT(Dmd_StdDev^2*Leadtime+LT_StdDev^2*Avg_Dmd^2)*Std_Cost*Inv_Cost+IF(365/E$3+Safety_Stock/Avg_Dmd&gt;Plan_Shelf,(365/E$3+Safety_Stock/Avg_Dmd-Plan_Shelf)*Avg_Dmd*Std_Cost*E$3,0)+Avg_Dmd*365/E$3/2*Std_Cost*Inv_Cost+E$3*Setup</f>
        <v>1327389.5176937475</v>
      </c>
      <c r="F62" s="12">
        <f>(Sell_Price-Std_Cost)*(1-$D62)*Lost_Sale_Fact*Avg_Dmd*365+NORMSINV($D62)*SQRT(Dmd_StdDev^2*Leadtime+LT_StdDev^2*Avg_Dmd^2)*Std_Cost*Inv_Cost+IF(365/F$3+Safety_Stock/Avg_Dmd&gt;Plan_Shelf,(365/F$3+Safety_Stock/Avg_Dmd-Plan_Shelf)*Avg_Dmd*Std_Cost*F$3,0)+Avg_Dmd*365/F$3/2*Std_Cost*Inv_Cost+F$3*Setup</f>
        <v>1164235.6805277399</v>
      </c>
      <c r="G62" s="12">
        <f>(Sell_Price-Std_Cost)*(1-$D62)*Lost_Sale_Fact*Avg_Dmd*365+NORMSINV($D62)*SQRT(Dmd_StdDev^2*Leadtime+LT_StdDev^2*Avg_Dmd^2)*Std_Cost*Inv_Cost+IF(365/G$3+Safety_Stock/Avg_Dmd&gt;Plan_Shelf,(365/G$3+Safety_Stock/Avg_Dmd-Plan_Shelf)*Avg_Dmd*Std_Cost*G$3,0)+Avg_Dmd*365/G$3/2*Std_Cost*Inv_Cost+G$3*Setup</f>
        <v>1069215.1766950656</v>
      </c>
      <c r="H62" s="12">
        <f>(Sell_Price-Std_Cost)*(1-$D62)*Lost_Sale_Fact*Avg_Dmd*365+NORMSINV($D62)*SQRT(Dmd_StdDev^2*Leadtime+LT_StdDev^2*Avg_Dmd^2)*Std_Cost*Inv_Cost+IF(365/H$3+Safety_Stock/Avg_Dmd&gt;Plan_Shelf,(365/H$3+Safety_Stock/Avg_Dmd-Plan_Shelf)*Avg_Dmd*Std_Cost*H$3,0)+Avg_Dmd*365/H$3/2*Std_Cost*Inv_Cost+H$3*Setup</f>
        <v>991228.00619572483</v>
      </c>
      <c r="I62" s="12">
        <f>(Sell_Price-Std_Cost)*(1-$D62)*Lost_Sale_Fact*Avg_Dmd*365+NORMSINV($D62)*SQRT(Dmd_StdDev^2*Leadtime+LT_StdDev^2*Avg_Dmd^2)*Std_Cost*Inv_Cost+IF(365/I$3+Safety_Stock/Avg_Dmd&gt;Plan_Shelf,(365/I$3+Safety_Stock/Avg_Dmd-Plan_Shelf)*Avg_Dmd*Std_Cost*I$3,0)+Avg_Dmd*365/I$3/2*Std_Cost*Inv_Cost+I$3*Setup</f>
        <v>920054.16902971722</v>
      </c>
      <c r="J62" s="12">
        <f>(Sell_Price-Std_Cost)*(1-$D62)*Lost_Sale_Fact*Avg_Dmd*365+NORMSINV($D62)*SQRT(Dmd_StdDev^2*Leadtime+LT_StdDev^2*Avg_Dmd^2)*Std_Cost*Inv_Cost+IF(365/J$3+Safety_Stock/Avg_Dmd&gt;Plan_Shelf,(365/J$3+Safety_Stock/Avg_Dmd-Plan_Shelf)*Avg_Dmd*Std_Cost*J$3,0)+Avg_Dmd*365/J$3/2*Std_Cost*Inv_Cost+J$3*Setup</f>
        <v>852286.99853037624</v>
      </c>
      <c r="K62" s="12">
        <f>(Sell_Price-Std_Cost)*(1-$D62)*Lost_Sale_Fact*Avg_Dmd*365+NORMSINV($D62)*SQRT(Dmd_StdDev^2*Leadtime+LT_StdDev^2*Avg_Dmd^2)*Std_Cost*Inv_Cost+IF(365/K$3+Safety_Stock/Avg_Dmd&gt;Plan_Shelf,(365/K$3+Safety_Stock/Avg_Dmd-Plan_Shelf)*Avg_Dmd*Std_Cost*K$3,0)+Avg_Dmd*365/K$3/2*Std_Cost*Inv_Cost+K$3*Setup</f>
        <v>786466.49469770212</v>
      </c>
      <c r="L62" s="12">
        <f>(Sell_Price-Std_Cost)*(1-$D62)*Lost_Sale_Fact*Avg_Dmd*365+NORMSINV($D62)*SQRT(Dmd_StdDev^2*Leadtime+LT_StdDev^2*Avg_Dmd^2)*Std_Cost*Inv_Cost+IF(365/L$3+Safety_Stock/Avg_Dmd&gt;Plan_Shelf,(365/L$3+Safety_Stock/Avg_Dmd-Plan_Shelf)*Avg_Dmd*Std_Cost*L$3,0)+Avg_Dmd*365/L$3/2*Std_Cost*Inv_Cost+L$3*Setup</f>
        <v>721862.65753169451</v>
      </c>
      <c r="M62" s="12">
        <f>(Sell_Price-Std_Cost)*(1-$D62)*Lost_Sale_Fact*Avg_Dmd*365+NORMSINV($D62)*SQRT(Dmd_StdDev^2*Leadtime+LT_StdDev^2*Avg_Dmd^2)*Std_Cost*Inv_Cost+IF(365/M$3+Safety_Stock/Avg_Dmd&gt;Plan_Shelf,(365/M$3+Safety_Stock/Avg_Dmd-Plan_Shelf)*Avg_Dmd*Std_Cost*M$3,0)+Avg_Dmd*365/M$3/2*Std_Cost*Inv_Cost+M$3*Setup</f>
        <v>658069.93147679814</v>
      </c>
      <c r="N62" s="12">
        <f>(Sell_Price-Std_Cost)*(1-$D62)*Lost_Sale_Fact*Avg_Dmd*365+NORMSINV($D62)*SQRT(Dmd_StdDev^2*Leadtime+LT_StdDev^2*Avg_Dmd^2)*Std_Cost*Inv_Cost+IF(365/N$3+Safety_Stock/Avg_Dmd&gt;Plan_Shelf,(365/N$3+Safety_Stock/Avg_Dmd-Plan_Shelf)*Avg_Dmd*Std_Cost*N$3,0)+Avg_Dmd*365/N$3/2*Std_Cost*Inv_Cost+N$3*Setup</f>
        <v>594844.98319967941</v>
      </c>
      <c r="O62" s="12">
        <f>(Sell_Price-Std_Cost)*(1-$D62)*Lost_Sale_Fact*Avg_Dmd*365+NORMSINV($D62)*SQRT(Dmd_StdDev^2*Leadtime+LT_StdDev^2*Avg_Dmd^2)*Std_Cost*Inv_Cost+IF(365/O$3+Safety_Stock/Avg_Dmd&gt;Plan_Shelf,(365/O$3+Safety_Stock/Avg_Dmd-Plan_Shelf)*Avg_Dmd*Std_Cost*O$3,0)+Avg_Dmd*365/O$3/2*Std_Cost*Inv_Cost+O$3*Setup</f>
        <v>532032.96421549004</v>
      </c>
      <c r="P62" s="12">
        <f>(Sell_Price-Std_Cost)*(1-$D62)*Lost_Sale_Fact*Avg_Dmd*365+NORMSINV($D62)*SQRT(Dmd_StdDev^2*Leadtime+LT_StdDev^2*Avg_Dmd^2)*Std_Cost*Inv_Cost+IF(365/P$3+Safety_Stock/Avg_Dmd&gt;Plan_Shelf,(365/P$3+Safety_Stock/Avg_Dmd-Plan_Shelf)*Avg_Dmd*Std_Cost*P$3,0)+Avg_Dmd*365/P$3/2*Std_Cost*Inv_Cost+P$3*Setup</f>
        <v>469530.6422009978</v>
      </c>
      <c r="Q62" s="12">
        <f>(Sell_Price-Std_Cost)*(1-$D62)*Lost_Sale_Fact*Avg_Dmd*365+NORMSINV($D62)*SQRT(Dmd_StdDev^2*Leadtime+LT_StdDev^2*Avg_Dmd^2)*Std_Cost*Inv_Cost+IF(365/Q$3+Safety_Stock/Avg_Dmd&gt;Plan_Shelf,(365/Q$3+Safety_Stock/Avg_Dmd-Plan_Shelf)*Avg_Dmd*Std_Cost*Q$3,0)+Avg_Dmd*365/Q$3/2*Std_Cost*Inv_Cost+Q$3*Setup</f>
        <v>407266.54862473381</v>
      </c>
      <c r="R62" s="12">
        <f>(Sell_Price-Std_Cost)*(1-$D62)*Lost_Sale_Fact*Avg_Dmd*365+NORMSINV($D62)*SQRT(Dmd_StdDev^2*Leadtime+LT_StdDev^2*Avg_Dmd^2)*Std_Cost*Inv_Cost+IF(365/R$3+Safety_Stock/Avg_Dmd&gt;Plan_Shelf,(365/R$3+Safety_Stock/Avg_Dmd-Plan_Shelf)*Avg_Dmd*Std_Cost*R$3,0)+Avg_Dmd*365/R$3/2*Std_Cost*Inv_Cost+R$3*Setup</f>
        <v>345189.63453564938</v>
      </c>
      <c r="S62" s="12">
        <f>(Sell_Price-Std_Cost)*(1-$D62)*Lost_Sale_Fact*Avg_Dmd*365+NORMSINV($D62)*SQRT(Dmd_StdDev^2*Leadtime+LT_StdDev^2*Avg_Dmd^2)*Std_Cost*Inv_Cost+IF(365/S$3+Safety_Stock/Avg_Dmd&gt;Plan_Shelf,(365/S$3+Safety_Stock/Avg_Dmd-Plan_Shelf)*Avg_Dmd*Std_Cost*S$3,0)+Avg_Dmd*365/S$3/2*Std_Cost*Inv_Cost+S$3*Setup</f>
        <v>283262.46403630835</v>
      </c>
      <c r="T62" s="12">
        <f>(Sell_Price-Std_Cost)*(1-$D62)*Lost_Sale_Fact*Avg_Dmd*365+NORMSINV($D62)*SQRT(Dmd_StdDev^2*Leadtime+LT_StdDev^2*Avg_Dmd^2)*Std_Cost*Inv_Cost+IF(365/T$3+Safety_Stock/Avg_Dmd&gt;Plan_Shelf,(365/T$3+Safety_Stock/Avg_Dmd-Plan_Shelf)*Avg_Dmd*Std_Cost*T$3,0)+Avg_Dmd*365/T$3/2*Std_Cost*Inv_Cost+T$3*Setup</f>
        <v>221456.96020363405</v>
      </c>
      <c r="U62" s="12">
        <f>(Sell_Price-Std_Cost)*(1-$D62)*Lost_Sale_Fact*Avg_Dmd*365+NORMSINV($D62)*SQRT(Dmd_StdDev^2*Leadtime+LT_StdDev^2*Avg_Dmd^2)*Std_Cost*Inv_Cost+IF(365/U$3+Safety_Stock/Avg_Dmd&gt;Plan_Shelf,(365/U$3+Safety_Stock/Avg_Dmd-Plan_Shelf)*Avg_Dmd*Std_Cost*U$3,0)+Avg_Dmd*365/U$3/2*Std_Cost*Inv_Cost+U$3*Setup</f>
        <v>159751.65244939108</v>
      </c>
      <c r="V62" s="12">
        <f>(Sell_Price-Std_Cost)*(1-$D62)*Lost_Sale_Fact*Avg_Dmd*365+NORMSINV($D62)*SQRT(Dmd_StdDev^2*Leadtime+LT_StdDev^2*Avg_Dmd^2)*Std_Cost*Inv_Cost+IF(365/V$3+Safety_Stock/Avg_Dmd&gt;Plan_Shelf,(365/V$3+Safety_Stock/Avg_Dmd-Plan_Shelf)*Avg_Dmd*Std_Cost*V$3,0)+Avg_Dmd*365/V$3/2*Std_Cost*Inv_Cost+V$3*Setup</f>
        <v>98129.841427174513</v>
      </c>
      <c r="W62" s="12">
        <f>(Sell_Price-Std_Cost)*(1-$D62)*Lost_Sale_Fact*Avg_Dmd*365+NORMSINV($D62)*SQRT(Dmd_StdDev^2*Leadtime+LT_StdDev^2*Avg_Dmd^2)*Std_Cost*Inv_Cost+IF(365/W$3+Safety_Stock/Avg_Dmd&gt;Plan_Shelf,(365/W$3+Safety_Stock/Avg_Dmd-Plan_Shelf)*Avg_Dmd*Std_Cost*W$3,0)+Avg_Dmd*365/W$3/2*Std_Cost*Inv_Cost+W$3*Setup</f>
        <v>36578.34344245337</v>
      </c>
      <c r="X62" s="12">
        <f>(Sell_Price-Std_Cost)*(1-$D62)*Lost_Sale_Fact*Avg_Dmd*365+NORMSINV($D62)*SQRT(Dmd_StdDev^2*Leadtime+LT_StdDev^2*Avg_Dmd^2)*Std_Cost*Inv_Cost+IF(365/X$3+Safety_Stock/Avg_Dmd&gt;Plan_Shelf,(365/X$3+Safety_Stock/Avg_Dmd-Plan_Shelf)*Avg_Dmd*Std_Cost*X$3,0)+Avg_Dmd*365/X$3/2*Std_Cost*Inv_Cost+X$3*Setup</f>
        <v>29163.354859755076</v>
      </c>
      <c r="Y62" s="12">
        <f>(Sell_Price-Std_Cost)*(1-$D62)*Lost_Sale_Fact*Avg_Dmd*365+NORMSINV($D62)*SQRT(Dmd_StdDev^2*Leadtime+LT_StdDev^2*Avg_Dmd^2)*Std_Cost*Inv_Cost+IF(365/Y$3+Safety_Stock/Avg_Dmd&gt;Plan_Shelf,(365/Y$3+Safety_Stock/Avg_Dmd-Plan_Shelf)*Avg_Dmd*Std_Cost*Y$3,0)+Avg_Dmd*365/Y$3/2*Std_Cost*Inv_Cost+Y$3*Setup</f>
        <v>28826.688193088408</v>
      </c>
      <c r="Z62" s="12">
        <f>(Sell_Price-Std_Cost)*(1-$D62)*Lost_Sale_Fact*Avg_Dmd*365+NORMSINV($D62)*SQRT(Dmd_StdDev^2*Leadtime+LT_StdDev^2*Avg_Dmd^2)*Std_Cost*Inv_Cost+IF(365/Z$3+Safety_Stock/Avg_Dmd&gt;Plan_Shelf,(365/Z$3+Safety_Stock/Avg_Dmd-Plan_Shelf)*Avg_Dmd*Std_Cost*Z$3,0)+Avg_Dmd*365/Z$3/2*Std_Cost*Inv_Cost+Z$3*Setup</f>
        <v>28534.263950664164</v>
      </c>
      <c r="AA62" s="12">
        <f>(Sell_Price-Std_Cost)*(1-$D62)*Lost_Sale_Fact*Avg_Dmd*365+NORMSINV($D62)*SQRT(Dmd_StdDev^2*Leadtime+LT_StdDev^2*Avg_Dmd^2)*Std_Cost*Inv_Cost+IF(365/AA$3+Safety_Stock/Avg_Dmd&gt;Plan_Shelf,(365/AA$3+Safety_Stock/Avg_Dmd-Plan_Shelf)*Avg_Dmd*Std_Cost*AA$3,0)+Avg_Dmd*365/AA$3/2*Std_Cost*Inv_Cost+AA$3*Setup</f>
        <v>28280.311381494204</v>
      </c>
      <c r="AB62" s="12">
        <f>(Sell_Price-Std_Cost)*(1-$D62)*Lost_Sale_Fact*Avg_Dmd*365+NORMSINV($D62)*SQRT(Dmd_StdDev^2*Leadtime+LT_StdDev^2*Avg_Dmd^2)*Std_Cost*Inv_Cost+IF(365/AB$3+Safety_Stock/Avg_Dmd&gt;Plan_Shelf,(365/AB$3+Safety_Stock/Avg_Dmd-Plan_Shelf)*Avg_Dmd*Std_Cost*AB$3,0)+Avg_Dmd*365/AB$3/2*Std_Cost*Inv_Cost+AB$3*Setup</f>
        <v>28060.02152642174</v>
      </c>
      <c r="AC62" s="12">
        <f>(Sell_Price-Std_Cost)*(1-$D62)*Lost_Sale_Fact*Avg_Dmd*365+NORMSINV($D62)*SQRT(Dmd_StdDev^2*Leadtime+LT_StdDev^2*Avg_Dmd^2)*Std_Cost*Inv_Cost+IF(365/AC$3+Safety_Stock/Avg_Dmd&gt;Plan_Shelf,(365/AC$3+Safety_Stock/Avg_Dmd-Plan_Shelf)*Avg_Dmd*Std_Cost*AC$3,0)+Avg_Dmd*365/AC$3/2*Std_Cost*Inv_Cost+AC$3*Setup</f>
        <v>27869.354859755076</v>
      </c>
      <c r="AD62" s="12">
        <f>(Sell_Price-Std_Cost)*(1-$D62)*Lost_Sale_Fact*Avg_Dmd*365+NORMSINV($D62)*SQRT(Dmd_StdDev^2*Leadtime+LT_StdDev^2*Avg_Dmd^2)*Std_Cost*Inv_Cost+IF(365/AD$3+Safety_Stock/Avg_Dmd&gt;Plan_Shelf,(365/AD$3+Safety_Stock/Avg_Dmd-Plan_Shelf)*Avg_Dmd*Std_Cost*AD$3,0)+Avg_Dmd*365/AD$3/2*Std_Cost*Inv_Cost+AD$3*Setup</f>
        <v>27704.893321293537</v>
      </c>
      <c r="AE62" s="12">
        <f>(Sell_Price-Std_Cost)*(1-$D62)*Lost_Sale_Fact*Avg_Dmd*365+NORMSINV($D62)*SQRT(Dmd_StdDev^2*Leadtime+LT_StdDev^2*Avg_Dmd^2)*Std_Cost*Inv_Cost+IF(365/AE$3+Safety_Stock/Avg_Dmd&gt;Plan_Shelf,(365/AE$3+Safety_Stock/Avg_Dmd-Plan_Shelf)*Avg_Dmd*Std_Cost*AE$3,0)+Avg_Dmd*365/AE$3/2*Std_Cost*Inv_Cost+AE$3*Setup</f>
        <v>27563.725230125448</v>
      </c>
      <c r="AF62" s="12">
        <f>(Sell_Price-Std_Cost)*(1-$D62)*Lost_Sale_Fact*Avg_Dmd*365+NORMSINV($D62)*SQRT(Dmd_StdDev^2*Leadtime+LT_StdDev^2*Avg_Dmd^2)*Std_Cost*Inv_Cost+IF(365/AF$3+Safety_Stock/Avg_Dmd&gt;Plan_Shelf,(365/AF$3+Safety_Stock/Avg_Dmd-Plan_Shelf)*Avg_Dmd*Std_Cost*AF$3,0)+Avg_Dmd*365/AF$3/2*Std_Cost*Inv_Cost+AF$3*Setup</f>
        <v>27443.354859755076</v>
      </c>
      <c r="AG62" s="12">
        <f>(Sell_Price-Std_Cost)*(1-$D62)*Lost_Sale_Fact*Avg_Dmd*365+NORMSINV($D62)*SQRT(Dmd_StdDev^2*Leadtime+LT_StdDev^2*Avg_Dmd^2)*Std_Cost*Inv_Cost+IF(365/AG$3+Safety_Stock/Avg_Dmd&gt;Plan_Shelf,(365/AG$3+Safety_Stock/Avg_Dmd-Plan_Shelf)*Avg_Dmd*Std_Cost*AG$3,0)+Avg_Dmd*365/AG$3/2*Std_Cost*Inv_Cost+AG$3*Setup</f>
        <v>27341.63072182404</v>
      </c>
      <c r="AH62" s="12">
        <f>(Sell_Price-Std_Cost)*(1-$D62)*Lost_Sale_Fact*Avg_Dmd*365+NORMSINV($D62)*SQRT(Dmd_StdDev^2*Leadtime+LT_StdDev^2*Avg_Dmd^2)*Std_Cost*Inv_Cost+IF(365/AH$3+Safety_Stock/Avg_Dmd&gt;Plan_Shelf,(365/AH$3+Safety_Stock/Avg_Dmd-Plan_Shelf)*Avg_Dmd*Std_Cost*AH$3,0)+Avg_Dmd*365/AH$3/2*Std_Cost*Inv_Cost+AH$3*Setup</f>
        <v>27256.688193088408</v>
      </c>
      <c r="AI62" s="12">
        <f>(Sell_Price-Std_Cost)*(1-$D62)*Lost_Sale_Fact*Avg_Dmd*365+NORMSINV($D62)*SQRT(Dmd_StdDev^2*Leadtime+LT_StdDev^2*Avg_Dmd^2)*Std_Cost*Inv_Cost+IF(365/AI$3+Safety_Stock/Avg_Dmd&gt;Plan_Shelf,(365/AI$3+Safety_Stock/Avg_Dmd-Plan_Shelf)*Avg_Dmd*Std_Cost*AI$3,0)+Avg_Dmd*365/AI$3/2*Std_Cost*Inv_Cost+AI$3*Setup</f>
        <v>27186.903246851849</v>
      </c>
      <c r="AJ62" s="12">
        <f>(Sell_Price-Std_Cost)*(1-$D62)*Lost_Sale_Fact*Avg_Dmd*365+NORMSINV($D62)*SQRT(Dmd_StdDev^2*Leadtime+LT_StdDev^2*Avg_Dmd^2)*Std_Cost*Inv_Cost+IF(365/AJ$3+Safety_Stock/Avg_Dmd&gt;Plan_Shelf,(365/AJ$3+Safety_Stock/Avg_Dmd-Plan_Shelf)*Avg_Dmd*Std_Cost*AJ$3,0)+Avg_Dmd*365/AJ$3/2*Std_Cost*Inv_Cost+AJ$3*Setup</f>
        <v>27130.854859755076</v>
      </c>
      <c r="AK62" s="12">
        <f>(Sell_Price-Std_Cost)*(1-$D62)*Lost_Sale_Fact*Avg_Dmd*365+NORMSINV($D62)*SQRT(Dmd_StdDev^2*Leadtime+LT_StdDev^2*Avg_Dmd^2)*Std_Cost*Inv_Cost+IF(365/AK$3+Safety_Stock/Avg_Dmd&gt;Plan_Shelf,(365/AK$3+Safety_Stock/Avg_Dmd-Plan_Shelf)*Avg_Dmd*Std_Cost*AK$3,0)+Avg_Dmd*365/AK$3/2*Std_Cost*Inv_Cost+AK$3*Setup</f>
        <v>27087.294253694468</v>
      </c>
      <c r="AL62" s="12">
        <f>(Sell_Price-Std_Cost)*(1-$D62)*Lost_Sale_Fact*Avg_Dmd*365+NORMSINV($D62)*SQRT(Dmd_StdDev^2*Leadtime+LT_StdDev^2*Avg_Dmd^2)*Std_Cost*Inv_Cost+IF(365/AL$3+Safety_Stock/Avg_Dmd&gt;Plan_Shelf,(365/AL$3+Safety_Stock/Avg_Dmd-Plan_Shelf)*Avg_Dmd*Std_Cost*AL$3,0)+Avg_Dmd*365/AL$3/2*Std_Cost*Inv_Cost+AL$3*Setup</f>
        <v>27055.119565637429</v>
      </c>
      <c r="AM62" s="12">
        <f>(Sell_Price-Std_Cost)*(1-$D62)*Lost_Sale_Fact*Avg_Dmd*365+NORMSINV($D62)*SQRT(Dmd_StdDev^2*Leadtime+LT_StdDev^2*Avg_Dmd^2)*Std_Cost*Inv_Cost+IF(365/AM$3+Safety_Stock/Avg_Dmd&gt;Plan_Shelf,(365/AM$3+Safety_Stock/Avg_Dmd-Plan_Shelf)*Avg_Dmd*Std_Cost*AM$3,0)+Avg_Dmd*365/AM$3/2*Std_Cost*Inv_Cost+AM$3*Setup</f>
        <v>27033.354859755076</v>
      </c>
      <c r="AN62" s="12">
        <f>(Sell_Price-Std_Cost)*(1-$D62)*Lost_Sale_Fact*Avg_Dmd*365+NORMSINV($D62)*SQRT(Dmd_StdDev^2*Leadtime+LT_StdDev^2*Avg_Dmd^2)*Std_Cost*Inv_Cost+IF(365/AN$3+Safety_Stock/Avg_Dmd&gt;Plan_Shelf,(365/AN$3+Safety_Stock/Avg_Dmd-Plan_Shelf)*Avg_Dmd*Std_Cost*AN$3,0)+Avg_Dmd*365/AN$3/2*Std_Cost*Inv_Cost+AN$3*Setup</f>
        <v>27021.132637532854</v>
      </c>
      <c r="AO62" s="12">
        <f>(Sell_Price-Std_Cost)*(1-$D62)*Lost_Sale_Fact*Avg_Dmd*365+NORMSINV($D62)*SQRT(Dmd_StdDev^2*Leadtime+LT_StdDev^2*Avg_Dmd^2)*Std_Cost*Inv_Cost+IF(365/AO$3+Safety_Stock/Avg_Dmd&gt;Plan_Shelf,(365/AO$3+Safety_Stock/Avg_Dmd-Plan_Shelf)*Avg_Dmd*Std_Cost*AO$3,0)+Avg_Dmd*365/AO$3/2*Std_Cost*Inv_Cost+AO$3*Setup</f>
        <v>27017.679184079399</v>
      </c>
      <c r="AP62" s="12">
        <f>(Sell_Price-Std_Cost)*(1-$D62)*Lost_Sale_Fact*Avg_Dmd*365+NORMSINV($D62)*SQRT(Dmd_StdDev^2*Leadtime+LT_StdDev^2*Avg_Dmd^2)*Std_Cost*Inv_Cost+IF(365/AP$3+Safety_Stock/Avg_Dmd&gt;Plan_Shelf,(365/AP$3+Safety_Stock/Avg_Dmd-Plan_Shelf)*Avg_Dmd*Std_Cost*AP$3,0)+Avg_Dmd*365/AP$3/2*Std_Cost*Inv_Cost+AP$3*Setup</f>
        <v>27022.30222817613</v>
      </c>
      <c r="AQ62" s="12">
        <f>(Sell_Price-Std_Cost)*(1-$D62)*Lost_Sale_Fact*Avg_Dmd*365+NORMSINV($D62)*SQRT(Dmd_StdDev^2*Leadtime+LT_StdDev^2*Avg_Dmd^2)*Std_Cost*Inv_Cost+IF(365/AQ$3+Safety_Stock/Avg_Dmd&gt;Plan_Shelf,(365/AQ$3+Safety_Stock/Avg_Dmd-Plan_Shelf)*Avg_Dmd*Std_Cost*AQ$3,0)+Avg_Dmd*365/AQ$3/2*Std_Cost*Inv_Cost+AQ$3*Setup</f>
        <v>27034.380500780717</v>
      </c>
      <c r="AR62" s="12">
        <f>(Sell_Price-Std_Cost)*(1-$D62)*Lost_Sale_Fact*Avg_Dmd*365+NORMSINV($D62)*SQRT(Dmd_StdDev^2*Leadtime+LT_StdDev^2*Avg_Dmd^2)*Std_Cost*Inv_Cost+IF(365/AR$3+Safety_Stock/Avg_Dmd&gt;Plan_Shelf,(365/AR$3+Safety_Stock/Avg_Dmd-Plan_Shelf)*Avg_Dmd*Std_Cost*AR$3,0)+Avg_Dmd*365/AR$3/2*Std_Cost*Inv_Cost+AR$3*Setup</f>
        <v>27053.354859755076</v>
      </c>
      <c r="AS62" s="12">
        <f>(Sell_Price-Std_Cost)*(1-$D62)*Lost_Sale_Fact*Avg_Dmd*365+NORMSINV($D62)*SQRT(Dmd_StdDev^2*Leadtime+LT_StdDev^2*Avg_Dmd^2)*Std_Cost*Inv_Cost+IF(365/AS$3+Safety_Stock/Avg_Dmd&gt;Plan_Shelf,(365/AS$3+Safety_Stock/Avg_Dmd-Plan_Shelf)*Avg_Dmd*Std_Cost*AS$3,0)+Avg_Dmd*365/AS$3/2*Std_Cost*Inv_Cost+AS$3*Setup</f>
        <v>27078.720713413612</v>
      </c>
      <c r="AT62" s="12">
        <f>(Sell_Price-Std_Cost)*(1-$D62)*Lost_Sale_Fact*Avg_Dmd*365+NORMSINV($D62)*SQRT(Dmd_StdDev^2*Leadtime+LT_StdDev^2*Avg_Dmd^2)*Std_Cost*Inv_Cost+IF(365/AT$3+Safety_Stock/Avg_Dmd&gt;Plan_Shelf,(365/AT$3+Safety_Stock/Avg_Dmd-Plan_Shelf)*Avg_Dmd*Std_Cost*AT$3,0)+Avg_Dmd*365/AT$3/2*Std_Cost*Inv_Cost+AT$3*Setup</f>
        <v>27110.02152642174</v>
      </c>
      <c r="AU62" s="12">
        <f>(Sell_Price-Std_Cost)*(1-$D62)*Lost_Sale_Fact*Avg_Dmd*365+NORMSINV($D62)*SQRT(Dmd_StdDev^2*Leadtime+LT_StdDev^2*Avg_Dmd^2)*Std_Cost*Inv_Cost+IF(365/AU$3+Safety_Stock/Avg_Dmd&gt;Plan_Shelf,(365/AU$3+Safety_Stock/Avg_Dmd-Plan_Shelf)*Avg_Dmd*Std_Cost*AU$3,0)+Avg_Dmd*365/AU$3/2*Std_Cost*Inv_Cost+AU$3*Setup</f>
        <v>27146.843231848099</v>
      </c>
      <c r="AV62" s="12">
        <f>(Sell_Price-Std_Cost)*(1-$D62)*Lost_Sale_Fact*Avg_Dmd*365+NORMSINV($D62)*SQRT(Dmd_StdDev^2*Leadtime+LT_StdDev^2*Avg_Dmd^2)*Std_Cost*Inv_Cost+IF(365/AV$3+Safety_Stock/Avg_Dmd&gt;Plan_Shelf,(365/AV$3+Safety_Stock/Avg_Dmd-Plan_Shelf)*Avg_Dmd*Std_Cost*AV$3,0)+Avg_Dmd*365/AV$3/2*Std_Cost*Inv_Cost+AV$3*Setup</f>
        <v>27188.80940520962</v>
      </c>
      <c r="AW62" s="12">
        <f>(Sell_Price-Std_Cost)*(1-$D62)*Lost_Sale_Fact*Avg_Dmd*365+NORMSINV($D62)*SQRT(Dmd_StdDev^2*Leadtime+LT_StdDev^2*Avg_Dmd^2)*Std_Cost*Inv_Cost+IF(365/AW$3+Safety_Stock/Avg_Dmd&gt;Plan_Shelf,(365/AW$3+Safety_Stock/Avg_Dmd-Plan_Shelf)*Avg_Dmd*Std_Cost*AW$3,0)+Avg_Dmd*365/AW$3/2*Std_Cost*Inv_Cost+AW$3*Setup</f>
        <v>27235.577081977299</v>
      </c>
      <c r="AX62" s="12">
        <f>(Sell_Price-Std_Cost)*(1-$D62)*Lost_Sale_Fact*Avg_Dmd*365+NORMSINV($D62)*SQRT(Dmd_StdDev^2*Leadtime+LT_StdDev^2*Avg_Dmd^2)*Std_Cost*Inv_Cost+IF(365/AX$3+Safety_Stock/Avg_Dmd&gt;Plan_Shelf,(365/AX$3+Safety_Stock/Avg_Dmd-Plan_Shelf)*Avg_Dmd*Std_Cost*AX$3,0)+Avg_Dmd*365/AX$3/2*Std_Cost*Inv_Cost+AX$3*Setup</f>
        <v>27286.83312062464</v>
      </c>
      <c r="AY62" s="12">
        <f>(Sell_Price-Std_Cost)*(1-$D62)*Lost_Sale_Fact*Avg_Dmd*365+NORMSINV($D62)*SQRT(Dmd_StdDev^2*Leadtime+LT_StdDev^2*Avg_Dmd^2)*Std_Cost*Inv_Cost+IF(365/AY$3+Safety_Stock/Avg_Dmd&gt;Plan_Shelf,(365/AY$3+Safety_Stock/Avg_Dmd-Plan_Shelf)*Avg_Dmd*Std_Cost*AY$3,0)+Avg_Dmd*365/AY$3/2*Std_Cost*Inv_Cost+AY$3*Setup</f>
        <v>27342.291029967841</v>
      </c>
      <c r="AZ62" s="12">
        <f>(Sell_Price-Std_Cost)*(1-$D62)*Lost_Sale_Fact*Avg_Dmd*365+NORMSINV($D62)*SQRT(Dmd_StdDev^2*Leadtime+LT_StdDev^2*Avg_Dmd^2)*Std_Cost*Inv_Cost+IF(365/AZ$3+Safety_Stock/Avg_Dmd&gt;Plan_Shelf,(365/AZ$3+Safety_Stock/Avg_Dmd-Plan_Shelf)*Avg_Dmd*Std_Cost*AZ$3,0)+Avg_Dmd*365/AZ$3/2*Std_Cost*Inv_Cost+AZ$3*Setup</f>
        <v>27401.688193088408</v>
      </c>
      <c r="BA62" s="12">
        <f>(Sell_Price-Std_Cost)*(1-$D62)*Lost_Sale_Fact*Avg_Dmd*365+NORMSINV($D62)*SQRT(Dmd_StdDev^2*Leadtime+LT_StdDev^2*Avg_Dmd^2)*Std_Cost*Inv_Cost+IF(365/BA$3+Safety_Stock/Avg_Dmd&gt;Plan_Shelf,(365/BA$3+Safety_Stock/Avg_Dmd-Plan_Shelf)*Avg_Dmd*Std_Cost*BA$3,0)+Avg_Dmd*365/BA$3/2*Std_Cost*Inv_Cost+BA$3*Setup</f>
        <v>27464.783431183649</v>
      </c>
      <c r="BB62" s="12">
        <f>(Sell_Price-Std_Cost)*(1-$D62)*Lost_Sale_Fact*Avg_Dmd*365+NORMSINV($D62)*SQRT(Dmd_StdDev^2*Leadtime+LT_StdDev^2*Avg_Dmd^2)*Std_Cost*Inv_Cost+IF(365/BB$3+Safety_Stock/Avg_Dmd&gt;Plan_Shelf,(365/BB$3+Safety_Stock/Avg_Dmd-Plan_Shelf)*Avg_Dmd*Std_Cost*BB$3,0)+Avg_Dmd*365/BB$3/2*Std_Cost*Inv_Cost+BB$3*Setup</f>
        <v>27531.354859755076</v>
      </c>
      <c r="BC62" s="12">
        <f>(Sell_Price-Std_Cost)*(1-$D62)*Lost_Sale_Fact*Avg_Dmd*365+NORMSINV($D62)*SQRT(Dmd_StdDev^2*Leadtime+LT_StdDev^2*Avg_Dmd^2)*Std_Cost*Inv_Cost+IF(365/BC$3+Safety_Stock/Avg_Dmd&gt;Plan_Shelf,(365/BC$3+Safety_Stock/Avg_Dmd-Plan_Shelf)*Avg_Dmd*Std_Cost*BC$3,0)+Avg_Dmd*365/BC$3/2*Std_Cost*Inv_Cost+BC$3*Setup</f>
        <v>27601.197997009978</v>
      </c>
      <c r="BD62" s="12">
        <f>(Sell_Price-Std_Cost)*(1-$D62)*Lost_Sale_Fact*Avg_Dmd*365+NORMSINV($D62)*SQRT(Dmd_StdDev^2*Leadtime+LT_StdDev^2*Avg_Dmd^2)*Std_Cost*Inv_Cost+IF(365/BD$3+Safety_Stock/Avg_Dmd&gt;Plan_Shelf,(365/BD$3+Safety_Stock/Avg_Dmd-Plan_Shelf)*Avg_Dmd*Std_Cost*BD$3,0)+Avg_Dmd*365/BD$3/2*Std_Cost*Inv_Cost+BD$3*Setup</f>
        <v>27674.124090524307</v>
      </c>
      <c r="BE62" s="12">
        <f>(Sell_Price-Std_Cost)*(1-$D62)*Lost_Sale_Fact*Avg_Dmd*365+NORMSINV($D62)*SQRT(Dmd_StdDev^2*Leadtime+LT_StdDev^2*Avg_Dmd^2)*Std_Cost*Inv_Cost+IF(365/BE$3+Safety_Stock/Avg_Dmd&gt;Plan_Shelf,(365/BE$3+Safety_Stock/Avg_Dmd-Plan_Shelf)*Avg_Dmd*Std_Cost*BE$3,0)+Avg_Dmd*365/BE$3/2*Std_Cost*Inv_Cost+BE$3*Setup</f>
        <v>27749.958633339982</v>
      </c>
      <c r="BF62" s="12">
        <f>(Sell_Price-Std_Cost)*(1-$D62)*Lost_Sale_Fact*Avg_Dmd*365+NORMSINV($D62)*SQRT(Dmd_StdDev^2*Leadtime+LT_StdDev^2*Avg_Dmd^2)*Std_Cost*Inv_Cost+IF(365/BF$3+Safety_Stock/Avg_Dmd&gt;Plan_Shelf,(365/BF$3+Safety_Stock/Avg_Dmd-Plan_Shelf)*Avg_Dmd*Std_Cost*BF$3,0)+Avg_Dmd*365/BF$3/2*Std_Cost*Inv_Cost+BF$3*Setup</f>
        <v>27828.540044940262</v>
      </c>
      <c r="BG62" s="12">
        <f>(Sell_Price-Std_Cost)*(1-$D62)*Lost_Sale_Fact*Avg_Dmd*365+NORMSINV($D62)*SQRT(Dmd_StdDev^2*Leadtime+LT_StdDev^2*Avg_Dmd^2)*Std_Cost*Inv_Cost+IF(365/BG$3+Safety_Stock/Avg_Dmd&gt;Plan_Shelf,(365/BG$3+Safety_Stock/Avg_Dmd-Plan_Shelf)*Avg_Dmd*Std_Cost*BG$3,0)+Avg_Dmd*365/BG$3/2*Std_Cost*Inv_Cost+BG$3*Setup</f>
        <v>27909.718496118712</v>
      </c>
      <c r="BH62" s="12">
        <f>(Sell_Price-Std_Cost)*(1-$D62)*Lost_Sale_Fact*Avg_Dmd*365+NORMSINV($D62)*SQRT(Dmd_StdDev^2*Leadtime+LT_StdDev^2*Avg_Dmd^2)*Std_Cost*Inv_Cost+IF(365/BH$3+Safety_Stock/Avg_Dmd&gt;Plan_Shelf,(365/BH$3+Safety_Stock/Avg_Dmd-Plan_Shelf)*Avg_Dmd*Std_Cost*BH$3,0)+Avg_Dmd*365/BH$3/2*Std_Cost*Inv_Cost+BH$3*Setup</f>
        <v>27993.354859755076</v>
      </c>
      <c r="BI62" s="12">
        <f>(Sell_Price-Std_Cost)*(1-$D62)*Lost_Sale_Fact*Avg_Dmd*365+NORMSINV($D62)*SQRT(Dmd_StdDev^2*Leadtime+LT_StdDev^2*Avg_Dmd^2)*Std_Cost*Inv_Cost+IF(365/BI$3+Safety_Stock/Avg_Dmd&gt;Plan_Shelf,(365/BI$3+Safety_Stock/Avg_Dmd-Plan_Shelf)*Avg_Dmd*Std_Cost*BI$3,0)+Avg_Dmd*365/BI$3/2*Std_Cost*Inv_Cost+BI$3*Setup</f>
        <v>28079.319772035778</v>
      </c>
      <c r="BJ62" s="12">
        <f>(Sell_Price-Std_Cost)*(1-$D62)*Lost_Sale_Fact*Avg_Dmd*365+NORMSINV($D62)*SQRT(Dmd_StdDev^2*Leadtime+LT_StdDev^2*Avg_Dmd^2)*Std_Cost*Inv_Cost+IF(365/BJ$3+Safety_Stock/Avg_Dmd&gt;Plan_Shelf,(365/BJ$3+Safety_Stock/Avg_Dmd-Plan_Shelf)*Avg_Dmd*Std_Cost*BJ$3,0)+Avg_Dmd*365/BJ$3/2*Std_Cost*Inv_Cost+BJ$3*Setup</f>
        <v>28167.492790789558</v>
      </c>
      <c r="BK62" s="12">
        <f>(Sell_Price-Std_Cost)*(1-$D62)*Lost_Sale_Fact*Avg_Dmd*365+NORMSINV($D62)*SQRT(Dmd_StdDev^2*Leadtime+LT_StdDev^2*Avg_Dmd^2)*Std_Cost*Inv_Cost+IF(365/BK$3+Safety_Stock/Avg_Dmd&gt;Plan_Shelf,(365/BK$3+Safety_Stock/Avg_Dmd-Plan_Shelf)*Avg_Dmd*Std_Cost*BK$3,0)+Avg_Dmd*365/BK$3/2*Std_Cost*Inv_Cost+BK$3*Setup</f>
        <v>28257.761639416094</v>
      </c>
      <c r="BL62" s="12">
        <f>(Sell_Price-Std_Cost)*(1-$D62)*Lost_Sale_Fact*Avg_Dmd*365+NORMSINV($D62)*SQRT(Dmd_StdDev^2*Leadtime+LT_StdDev^2*Avg_Dmd^2)*Std_Cost*Inv_Cost+IF(365/BL$3+Safety_Stock/Avg_Dmd&gt;Plan_Shelf,(365/BL$3+Safety_Stock/Avg_Dmd-Plan_Shelf)*Avg_Dmd*Std_Cost*BL$3,0)+Avg_Dmd*365/BL$3/2*Std_Cost*Inv_Cost+BL$3*Setup</f>
        <v>28350.021526421744</v>
      </c>
      <c r="BM62" s="12">
        <f>(Sell_Price-Std_Cost)*(1-$D62)*Lost_Sale_Fact*Avg_Dmd*365+NORMSINV($D62)*SQRT(Dmd_StdDev^2*Leadtime+LT_StdDev^2*Avg_Dmd^2)*Std_Cost*Inv_Cost+IF(365/BM$3+Safety_Stock/Avg_Dmd&gt;Plan_Shelf,(365/BM$3+Safety_Stock/Avg_Dmd-Plan_Shelf)*Avg_Dmd*Std_Cost*BM$3,0)+Avg_Dmd*365/BM$3/2*Std_Cost*Inv_Cost+BM$3*Setup</f>
        <v>28444.174531886223</v>
      </c>
      <c r="BN62" s="12">
        <f>(Sell_Price-Std_Cost)*(1-$D62)*Lost_Sale_Fact*Avg_Dmd*365+NORMSINV($D62)*SQRT(Dmd_StdDev^2*Leadtime+LT_StdDev^2*Avg_Dmd^2)*Std_Cost*Inv_Cost+IF(365/BN$3+Safety_Stock/Avg_Dmd&gt;Plan_Shelf,(365/BN$3+Safety_Stock/Avg_Dmd-Plan_Shelf)*Avg_Dmd*Std_Cost*BN$3,0)+Avg_Dmd*365/BN$3/2*Std_Cost*Inv_Cost+BN$3*Setup</f>
        <v>28540.129053303463</v>
      </c>
      <c r="BO62" s="12">
        <f>(Sell_Price-Std_Cost)*(1-$D62)*Lost_Sale_Fact*Avg_Dmd*365+NORMSINV($D62)*SQRT(Dmd_StdDev^2*Leadtime+LT_StdDev^2*Avg_Dmd^2)*Std_Cost*Inv_Cost+IF(365/BO$3+Safety_Stock/Avg_Dmd&gt;Plan_Shelf,(365/BO$3+Safety_Stock/Avg_Dmd-Plan_Shelf)*Avg_Dmd*Std_Cost*BO$3,0)+Avg_Dmd*365/BO$3/2*Std_Cost*Inv_Cost+BO$3*Setup</f>
        <v>28637.799304199521</v>
      </c>
      <c r="BP62" s="12">
        <f>(Sell_Price-Std_Cost)*(1-$D62)*Lost_Sale_Fact*Avg_Dmd*365+NORMSINV($D62)*SQRT(Dmd_StdDev^2*Leadtime+LT_StdDev^2*Avg_Dmd^2)*Std_Cost*Inv_Cost+IF(365/BP$3+Safety_Stock/Avg_Dmd&gt;Plan_Shelf,(365/BP$3+Safety_Stock/Avg_Dmd-Plan_Shelf)*Avg_Dmd*Std_Cost*BP$3,0)+Avg_Dmd*365/BP$3/2*Std_Cost*Inv_Cost+BP$3*Setup</f>
        <v>28737.104859755076</v>
      </c>
      <c r="BQ62" s="12">
        <f>(Sell_Price-Std_Cost)*(1-$D62)*Lost_Sale_Fact*Avg_Dmd*365+NORMSINV($D62)*SQRT(Dmd_StdDev^2*Leadtime+LT_StdDev^2*Avg_Dmd^2)*Std_Cost*Inv_Cost+IF(365/BQ$3+Safety_Stock/Avg_Dmd&gt;Plan_Shelf,(365/BQ$3+Safety_Stock/Avg_Dmd-Plan_Shelf)*Avg_Dmd*Std_Cost*BQ$3,0)+Avg_Dmd*365/BQ$3/2*Std_Cost*Inv_Cost+BQ$3*Setup</f>
        <v>28837.970244370459</v>
      </c>
      <c r="BR62" s="12">
        <f>(Sell_Price-Std_Cost)*(1-$D62)*Lost_Sale_Fact*Avg_Dmd*365+NORMSINV($D62)*SQRT(Dmd_StdDev^2*Leadtime+LT_StdDev^2*Avg_Dmd^2)*Std_Cost*Inv_Cost+IF(365/BR$3+Safety_Stock/Avg_Dmd&gt;Plan_Shelf,(365/BR$3+Safety_Stock/Avg_Dmd-Plan_Shelf)*Avg_Dmd*Std_Cost*BR$3,0)+Avg_Dmd*365/BR$3/2*Std_Cost*Inv_Cost+BR$3*Setup</f>
        <v>28940.324556724772</v>
      </c>
      <c r="BS62" s="12">
        <f>(Sell_Price-Std_Cost)*(1-$D62)*Lost_Sale_Fact*Avg_Dmd*365+NORMSINV($D62)*SQRT(Dmd_StdDev^2*Leadtime+LT_StdDev^2*Avg_Dmd^2)*Std_Cost*Inv_Cost+IF(365/BS$3+Safety_Stock/Avg_Dmd&gt;Plan_Shelf,(365/BS$3+Safety_Stock/Avg_Dmd-Plan_Shelf)*Avg_Dmd*Std_Cost*BS$3,0)+Avg_Dmd*365/BS$3/2*Std_Cost*Inv_Cost+BS$3*Setup</f>
        <v>29044.101128411792</v>
      </c>
      <c r="BT62" s="12">
        <f>(Sell_Price-Std_Cost)*(1-$D62)*Lost_Sale_Fact*Avg_Dmd*365+NORMSINV($D62)*SQRT(Dmd_StdDev^2*Leadtime+LT_StdDev^2*Avg_Dmd^2)*Std_Cost*Inv_Cost+IF(365/BT$3+Safety_Stock/Avg_Dmd&gt;Plan_Shelf,(365/BT$3+Safety_Stock/Avg_Dmd-Plan_Shelf)*Avg_Dmd*Std_Cost*BT$3,0)+Avg_Dmd*365/BT$3/2*Std_Cost*Inv_Cost+BT$3*Setup</f>
        <v>29149.237212696251</v>
      </c>
      <c r="BU62" s="12">
        <f>(Sell_Price-Std_Cost)*(1-$D62)*Lost_Sale_Fact*Avg_Dmd*365+NORMSINV($D62)*SQRT(Dmd_StdDev^2*Leadtime+LT_StdDev^2*Avg_Dmd^2)*Std_Cost*Inv_Cost+IF(365/BU$3+Safety_Stock/Avg_Dmd&gt;Plan_Shelf,(365/BU$3+Safety_Stock/Avg_Dmd-Plan_Shelf)*Avg_Dmd*Std_Cost*BU$3,0)+Avg_Dmd*365/BU$3/2*Std_Cost*Inv_Cost+BU$3*Setup</f>
        <v>29255.673700334784</v>
      </c>
      <c r="BV62" s="12">
        <f>(Sell_Price-Std_Cost)*(1-$D62)*Lost_Sale_Fact*Avg_Dmd*365+NORMSINV($D62)*SQRT(Dmd_StdDev^2*Leadtime+LT_StdDev^2*Avg_Dmd^2)*Std_Cost*Inv_Cost+IF(365/BV$3+Safety_Stock/Avg_Dmd&gt;Plan_Shelf,(365/BV$3+Safety_Stock/Avg_Dmd-Plan_Shelf)*Avg_Dmd*Std_Cost*BV$3,0)+Avg_Dmd*365/BV$3/2*Std_Cost*Inv_Cost+BV$3*Setup</f>
        <v>29363.354859755076</v>
      </c>
      <c r="BW62" s="12">
        <f>(Sell_Price-Std_Cost)*(1-$D62)*Lost_Sale_Fact*Avg_Dmd*365+NORMSINV($D62)*SQRT(Dmd_StdDev^2*Leadtime+LT_StdDev^2*Avg_Dmd^2)*Std_Cost*Inv_Cost+IF(365/BW$3+Safety_Stock/Avg_Dmd&gt;Plan_Shelf,(365/BW$3+Safety_Stock/Avg_Dmd-Plan_Shelf)*Avg_Dmd*Std_Cost*BW$3,0)+Avg_Dmd*365/BW$3/2*Std_Cost*Inv_Cost+BW$3*Setup</f>
        <v>29472.228099191696</v>
      </c>
      <c r="BX62" s="12">
        <f>(Sell_Price-Std_Cost)*(1-$D62)*Lost_Sale_Fact*Avg_Dmd*365+NORMSINV($D62)*SQRT(Dmd_StdDev^2*Leadtime+LT_StdDev^2*Avg_Dmd^2)*Std_Cost*Inv_Cost+IF(365/BX$3+Safety_Stock/Avg_Dmd&gt;Plan_Shelf,(365/BX$3+Safety_Stock/Avg_Dmd-Plan_Shelf)*Avg_Dmd*Std_Cost*BX$3,0)+Avg_Dmd*365/BX$3/2*Std_Cost*Inv_Cost+BX$3*Setup</f>
        <v>29582.243748643967</v>
      </c>
      <c r="BY62" s="12">
        <f>(Sell_Price-Std_Cost)*(1-$D62)*Lost_Sale_Fact*Avg_Dmd*365+NORMSINV($D62)*SQRT(Dmd_StdDev^2*Leadtime+LT_StdDev^2*Avg_Dmd^2)*Std_Cost*Inv_Cost+IF(365/BY$3+Safety_Stock/Avg_Dmd&gt;Plan_Shelf,(365/BY$3+Safety_Stock/Avg_Dmd-Plan_Shelf)*Avg_Dmd*Std_Cost*BY$3,0)+Avg_Dmd*365/BY$3/2*Std_Cost*Inv_Cost+BY$3*Setup</f>
        <v>29693.354859755076</v>
      </c>
      <c r="BZ62" s="12">
        <f>(Sell_Price-Std_Cost)*(1-$D62)*Lost_Sale_Fact*Avg_Dmd*365+NORMSINV($D62)*SQRT(Dmd_StdDev^2*Leadtime+LT_StdDev^2*Avg_Dmd^2)*Std_Cost*Inv_Cost+IF(365/BZ$3+Safety_Stock/Avg_Dmd&gt;Plan_Shelf,(365/BZ$3+Safety_Stock/Avg_Dmd-Plan_Shelf)*Avg_Dmd*Std_Cost*BZ$3,0)+Avg_Dmd*365/BZ$3/2*Std_Cost*Inv_Cost+BZ$3*Setup</f>
        <v>29805.51702191724</v>
      </c>
      <c r="CA62" s="12">
        <f>(Sell_Price-Std_Cost)*(1-$D62)*Lost_Sale_Fact*Avg_Dmd*365+NORMSINV($D62)*SQRT(Dmd_StdDev^2*Leadtime+LT_StdDev^2*Avg_Dmd^2)*Std_Cost*Inv_Cost+IF(365/CA$3+Safety_Stock/Avg_Dmd&gt;Plan_Shelf,(365/CA$3+Safety_Stock/Avg_Dmd-Plan_Shelf)*Avg_Dmd*Std_Cost*CA$3,0)+Avg_Dmd*365/CA$3/2*Std_Cost*Inv_Cost+CA$3*Setup</f>
        <v>29918.688193088408</v>
      </c>
      <c r="CB62" s="12">
        <f>(Sell_Price-Std_Cost)*(1-$D62)*Lost_Sale_Fact*Avg_Dmd*365+NORMSINV($D62)*SQRT(Dmd_StdDev^2*Leadtime+LT_StdDev^2*Avg_Dmd^2)*Std_Cost*Inv_Cost+IF(365/CB$3+Safety_Stock/Avg_Dmd&gt;Plan_Shelf,(365/CB$3+Safety_Stock/Avg_Dmd-Plan_Shelf)*Avg_Dmd*Std_Cost*CB$3,0)+Avg_Dmd*365/CB$3/2*Std_Cost*Inv_Cost+CB$3*Setup</f>
        <v>30032.828543965603</v>
      </c>
      <c r="CC62" s="12">
        <f>(Sell_Price-Std_Cost)*(1-$D62)*Lost_Sale_Fact*Avg_Dmd*365+NORMSINV($D62)*SQRT(Dmd_StdDev^2*Leadtime+LT_StdDev^2*Avg_Dmd^2)*Std_Cost*Inv_Cost+IF(365/CC$3+Safety_Stock/Avg_Dmd&gt;Plan_Shelf,(365/CC$3+Safety_Stock/Avg_Dmd-Plan_Shelf)*Avg_Dmd*Std_Cost*CC$3,0)+Avg_Dmd*365/CC$3/2*Std_Cost*Inv_Cost+CC$3*Setup</f>
        <v>30147.900314300532</v>
      </c>
      <c r="CD62" s="12">
        <f>(Sell_Price-Std_Cost)*(1-$D62)*Lost_Sale_Fact*Avg_Dmd*365+NORMSINV($D62)*SQRT(Dmd_StdDev^2*Leadtime+LT_StdDev^2*Avg_Dmd^2)*Std_Cost*Inv_Cost+IF(365/CD$3+Safety_Stock/Avg_Dmd&gt;Plan_Shelf,(365/CD$3+Safety_Stock/Avg_Dmd-Plan_Shelf)*Avg_Dmd*Std_Cost*CD$3,0)+Avg_Dmd*365/CD$3/2*Std_Cost*Inv_Cost+CD$3*Setup</f>
        <v>30263.867680267897</v>
      </c>
      <c r="CE62" s="12">
        <f>(Sell_Price-Std_Cost)*(1-$D62)*Lost_Sale_Fact*Avg_Dmd*365+NORMSINV($D62)*SQRT(Dmd_StdDev^2*Leadtime+LT_StdDev^2*Avg_Dmd^2)*Std_Cost*Inv_Cost+IF(365/CE$3+Safety_Stock/Avg_Dmd&gt;Plan_Shelf,(365/CE$3+Safety_Stock/Avg_Dmd-Plan_Shelf)*Avg_Dmd*Std_Cost*CE$3,0)+Avg_Dmd*365/CE$3/2*Std_Cost*Inv_Cost+CE$3*Setup</f>
        <v>30380.696631906976</v>
      </c>
      <c r="CF62" s="12">
        <f>(Sell_Price-Std_Cost)*(1-$D62)*Lost_Sale_Fact*Avg_Dmd*365+NORMSINV($D62)*SQRT(Dmd_StdDev^2*Leadtime+LT_StdDev^2*Avg_Dmd^2)*Std_Cost*Inv_Cost+IF(365/CF$3+Safety_Stock/Avg_Dmd&gt;Plan_Shelf,(365/CF$3+Safety_Stock/Avg_Dmd-Plan_Shelf)*Avg_Dmd*Std_Cost*CF$3,0)+Avg_Dmd*365/CF$3/2*Std_Cost*Inv_Cost+CF$3*Setup</f>
        <v>30498.354859755076</v>
      </c>
      <c r="CG62" s="12">
        <f>(Sell_Price-Std_Cost)*(1-$D62)*Lost_Sale_Fact*Avg_Dmd*365+NORMSINV($D62)*SQRT(Dmd_StdDev^2*Leadtime+LT_StdDev^2*Avg_Dmd^2)*Std_Cost*Inv_Cost+IF(365/CG$3+Safety_Stock/Avg_Dmd&gt;Plan_Shelf,(365/CG$3+Safety_Stock/Avg_Dmd-Plan_Shelf)*Avg_Dmd*Std_Cost*CG$3,0)+Avg_Dmd*365/CG$3/2*Std_Cost*Inv_Cost+CG$3*Setup</f>
        <v>30616.811649878531</v>
      </c>
      <c r="CH62" s="12">
        <f>(Sell_Price-Std_Cost)*(1-$D62)*Lost_Sale_Fact*Avg_Dmd*365+NORMSINV($D62)*SQRT(Dmd_StdDev^2*Leadtime+LT_StdDev^2*Avg_Dmd^2)*Std_Cost*Inv_Cost+IF(365/CH$3+Safety_Stock/Avg_Dmd&gt;Plan_Shelf,(365/CH$3+Safety_Stock/Avg_Dmd-Plan_Shelf)*Avg_Dmd*Std_Cost*CH$3,0)+Avg_Dmd*365/CH$3/2*Std_Cost*Inv_Cost+CH$3*Setup</f>
        <v>30736.037786584344</v>
      </c>
      <c r="CI62" s="12">
        <f>(Sell_Price-Std_Cost)*(1-$D62)*Lost_Sale_Fact*Avg_Dmd*365+NORMSINV($D62)*SQRT(Dmd_StdDev^2*Leadtime+LT_StdDev^2*Avg_Dmd^2)*Std_Cost*Inv_Cost+IF(365/CI$3+Safety_Stock/Avg_Dmd&gt;Plan_Shelf,(365/CI$3+Safety_Stock/Avg_Dmd-Plan_Shelf)*Avg_Dmd*Std_Cost*CI$3,0)+Avg_Dmd*365/CI$3/2*Std_Cost*Inv_Cost+CI$3*Setup</f>
        <v>30856.005462164714</v>
      </c>
      <c r="CJ62" s="12">
        <f>(Sell_Price-Std_Cost)*(1-$D62)*Lost_Sale_Fact*Avg_Dmd*365+NORMSINV($D62)*SQRT(Dmd_StdDev^2*Leadtime+LT_StdDev^2*Avg_Dmd^2)*Std_Cost*Inv_Cost+IF(365/CJ$3+Safety_Stock/Avg_Dmd&gt;Plan_Shelf,(365/CJ$3+Safety_Stock/Avg_Dmd-Plan_Shelf)*Avg_Dmd*Std_Cost*CJ$3,0)+Avg_Dmd*365/CJ$3/2*Std_Cost*Inv_Cost+CJ$3*Setup</f>
        <v>30976.688193088408</v>
      </c>
      <c r="CK62" s="12">
        <f>(Sell_Price-Std_Cost)*(1-$D62)*Lost_Sale_Fact*Avg_Dmd*365+NORMSINV($D62)*SQRT(Dmd_StdDev^2*Leadtime+LT_StdDev^2*Avg_Dmd^2)*Std_Cost*Inv_Cost+IF(365/CK$3+Safety_Stock/Avg_Dmd&gt;Plan_Shelf,(365/CK$3+Safety_Stock/Avg_Dmd-Plan_Shelf)*Avg_Dmd*Std_Cost*CK$3,0)+Avg_Dmd*365/CK$3/2*Std_Cost*Inv_Cost+CK$3*Setup</f>
        <v>31098.060742108017</v>
      </c>
      <c r="CL62" s="12">
        <f>(Sell_Price-Std_Cost)*(1-$D62)*Lost_Sale_Fact*Avg_Dmd*365+NORMSINV($D62)*SQRT(Dmd_StdDev^2*Leadtime+LT_StdDev^2*Avg_Dmd^2)*Std_Cost*Inv_Cost+IF(365/CL$3+Safety_Stock/Avg_Dmd&gt;Plan_Shelf,(365/CL$3+Safety_Stock/Avg_Dmd-Plan_Shelf)*Avg_Dmd*Std_Cost*CL$3,0)+Avg_Dmd*365/CL$3/2*Std_Cost*Inv_Cost+CL$3*Setup</f>
        <v>31220.099045801588</v>
      </c>
      <c r="CM62" s="12">
        <f>(Sell_Price-Std_Cost)*(1-$D62)*Lost_Sale_Fact*Avg_Dmd*365+NORMSINV($D62)*SQRT(Dmd_StdDev^2*Leadtime+LT_StdDev^2*Avg_Dmd^2)*Std_Cost*Inv_Cost+IF(365/CM$3+Safety_Stock/Avg_Dmd&gt;Plan_Shelf,(365/CM$3+Safety_Stock/Avg_Dmd-Plan_Shelf)*Avg_Dmd*Std_Cost*CM$3,0)+Avg_Dmd*365/CM$3/2*Std_Cost*Inv_Cost+CM$3*Setup</f>
        <v>31342.7801471114</v>
      </c>
      <c r="CN62" s="12">
        <f>(Sell_Price-Std_Cost)*(1-$D62)*Lost_Sale_Fact*Avg_Dmd*365+NORMSINV($D62)*SQRT(Dmd_StdDev^2*Leadtime+LT_StdDev^2*Avg_Dmd^2)*Std_Cost*Inv_Cost+IF(365/CN$3+Safety_Stock/Avg_Dmd&gt;Plan_Shelf,(365/CN$3+Safety_Stock/Avg_Dmd-Plan_Shelf)*Avg_Dmd*Std_Cost*CN$3,0)+Avg_Dmd*365/CN$3/2*Std_Cost*Inv_Cost+CN$3*Setup</f>
        <v>31466.082132482348</v>
      </c>
      <c r="CO62" s="12">
        <f>(Sell_Price-Std_Cost)*(1-$D62)*Lost_Sale_Fact*Avg_Dmd*365+NORMSINV($D62)*SQRT(Dmd_StdDev^2*Leadtime+LT_StdDev^2*Avg_Dmd^2)*Std_Cost*Inv_Cost+IF(365/CO$3+Safety_Stock/Avg_Dmd&gt;Plan_Shelf,(365/CO$3+Safety_Stock/Avg_Dmd-Plan_Shelf)*Avg_Dmd*Std_Cost*CO$3,0)+Avg_Dmd*365/CO$3/2*Std_Cost*Inv_Cost+CO$3*Setup</f>
        <v>31589.984073238222</v>
      </c>
      <c r="CP62" s="12">
        <f>(Sell_Price-Std_Cost)*(1-$D62)*Lost_Sale_Fact*Avg_Dmd*365+NORMSINV($D62)*SQRT(Dmd_StdDev^2*Leadtime+LT_StdDev^2*Avg_Dmd^2)*Std_Cost*Inv_Cost+IF(365/CP$3+Safety_Stock/Avg_Dmd&gt;Plan_Shelf,(365/CP$3+Safety_Stock/Avg_Dmd-Plan_Shelf)*Avg_Dmd*Std_Cost*CP$3,0)+Avg_Dmd*365/CP$3/2*Std_Cost*Inv_Cost+CP$3*Setup</f>
        <v>31714.465970866186</v>
      </c>
      <c r="CQ62" s="12">
        <f>(Sell_Price-Std_Cost)*(1-$D62)*Lost_Sale_Fact*Avg_Dmd*365+NORMSINV($D62)*SQRT(Dmd_StdDev^2*Leadtime+LT_StdDev^2*Avg_Dmd^2)*Std_Cost*Inv_Cost+IF(365/CQ$3+Safety_Stock/Avg_Dmd&gt;Plan_Shelf,(365/CQ$3+Safety_Stock/Avg_Dmd-Plan_Shelf)*Avg_Dmd*Std_Cost*CQ$3,0)+Avg_Dmd*365/CQ$3/2*Std_Cost*Inv_Cost+CQ$3*Setup</f>
        <v>31839.50870590892</v>
      </c>
      <c r="CR62" s="12">
        <f>(Sell_Price-Std_Cost)*(1-$D62)*Lost_Sale_Fact*Avg_Dmd*365+NORMSINV($D62)*SQRT(Dmd_StdDev^2*Leadtime+LT_StdDev^2*Avg_Dmd^2)*Std_Cost*Inv_Cost+IF(365/CR$3+Safety_Stock/Avg_Dmd&gt;Plan_Shelf,(365/CR$3+Safety_Stock/Avg_Dmd-Plan_Shelf)*Avg_Dmd*Std_Cost*CR$3,0)+Avg_Dmd*365/CR$3/2*Std_Cost*Inv_Cost+CR$3*Setup</f>
        <v>31965.09399018986</v>
      </c>
      <c r="CS62" s="12">
        <f>(Sell_Price-Std_Cost)*(1-$D62)*Lost_Sale_Fact*Avg_Dmd*365+NORMSINV($D62)*SQRT(Dmd_StdDev^2*Leadtime+LT_StdDev^2*Avg_Dmd^2)*Std_Cost*Inv_Cost+IF(365/CS$3+Safety_Stock/Avg_Dmd&gt;Plan_Shelf,(365/CS$3+Safety_Stock/Avg_Dmd-Plan_Shelf)*Avg_Dmd*Std_Cost*CS$3,0)+Avg_Dmd*365/CS$3/2*Std_Cost*Inv_Cost+CS$3*Setup</f>
        <v>32091.20432212067</v>
      </c>
      <c r="CT62" s="12">
        <f>(Sell_Price-Std_Cost)*(1-$D62)*Lost_Sale_Fact*Avg_Dmd*365+NORMSINV($D62)*SQRT(Dmd_StdDev^2*Leadtime+LT_StdDev^2*Avg_Dmd^2)*Std_Cost*Inv_Cost+IF(365/CT$3+Safety_Stock/Avg_Dmd&gt;Plan_Shelf,(365/CT$3+Safety_Stock/Avg_Dmd-Plan_Shelf)*Avg_Dmd*Std_Cost*CT$3,0)+Avg_Dmd*365/CT$3/2*Std_Cost*Inv_Cost+CT$3*Setup</f>
        <v>32217.822944861458</v>
      </c>
      <c r="CU62" s="12">
        <f>(Sell_Price-Std_Cost)*(1-$D62)*Lost_Sale_Fact*Avg_Dmd*365+NORMSINV($D62)*SQRT(Dmd_StdDev^2*Leadtime+LT_StdDev^2*Avg_Dmd^2)*Std_Cost*Inv_Cost+IF(365/CU$3+Safety_Stock/Avg_Dmd&gt;Plan_Shelf,(365/CU$3+Safety_Stock/Avg_Dmd-Plan_Shelf)*Avg_Dmd*Std_Cost*CU$3,0)+Avg_Dmd*365/CU$3/2*Std_Cost*Inv_Cost+CU$3*Setup</f>
        <v>32344.933807123496</v>
      </c>
      <c r="CV62" s="12">
        <f>(Sell_Price-Std_Cost)*(1-$D62)*Lost_Sale_Fact*Avg_Dmd*365+NORMSINV($D62)*SQRT(Dmd_StdDev^2*Leadtime+LT_StdDev^2*Avg_Dmd^2)*Std_Cost*Inv_Cost+IF(365/CV$3+Safety_Stock/Avg_Dmd&gt;Plan_Shelf,(365/CV$3+Safety_Stock/Avg_Dmd-Plan_Shelf)*Avg_Dmd*Std_Cost*CV$3,0)+Avg_Dmd*365/CV$3/2*Std_Cost*Inv_Cost+CV$3*Setup</f>
        <v>32472.521526421744</v>
      </c>
      <c r="CW62" s="12">
        <f>(Sell_Price-Std_Cost)*(1-$D62)*Lost_Sale_Fact*Avg_Dmd*365+NORMSINV($D62)*SQRT(Dmd_StdDev^2*Leadtime+LT_StdDev^2*Avg_Dmd^2)*Std_Cost*Inv_Cost+IF(365/CW$3+Safety_Stock/Avg_Dmd&gt;Plan_Shelf,(365/CW$3+Safety_Stock/Avg_Dmd-Plan_Shelf)*Avg_Dmd*Std_Cost*CW$3,0)+Avg_Dmd*365/CW$3/2*Std_Cost*Inv_Cost+CW$3*Setup</f>
        <v>32600.571354600437</v>
      </c>
      <c r="CX62" s="12">
        <f>(Sell_Price-Std_Cost)*(1-$D62)*Lost_Sale_Fact*Avg_Dmd*365+NORMSINV($D62)*SQRT(Dmd_StdDev^2*Leadtime+LT_StdDev^2*Avg_Dmd^2)*Std_Cost*Inv_Cost+IF(365/CX$3+Safety_Stock/Avg_Dmd&gt;Plan_Shelf,(365/CX$3+Safety_Stock/Avg_Dmd-Plan_Shelf)*Avg_Dmd*Std_Cost*CX$3,0)+Avg_Dmd*365/CX$3/2*Std_Cost*Inv_Cost+CX$3*Setup</f>
        <v>32729.069145469362</v>
      </c>
      <c r="CY62" s="12">
        <f>(Sell_Price-Std_Cost)*(1-$D62)*Lost_Sale_Fact*Avg_Dmd*365+NORMSINV($D62)*SQRT(Dmd_StdDev^2*Leadtime+LT_StdDev^2*Avg_Dmd^2)*Std_Cost*Inv_Cost+IF(365/CY$3+Safety_Stock/Avg_Dmd&gt;Plan_Shelf,(365/CY$3+Safety_Stock/Avg_Dmd-Plan_Shelf)*Avg_Dmd*Std_Cost*CY$3,0)+Avg_Dmd*365/CY$3/2*Std_Cost*Inv_Cost+CY$3*Setup</f>
        <v>32858.001324401543</v>
      </c>
      <c r="CZ62" s="12">
        <f>(Sell_Price-Std_Cost)*(1-$D62)*Lost_Sale_Fact*Avg_Dmd*365+NORMSINV($D62)*SQRT(Dmd_StdDev^2*Leadtime+LT_StdDev^2*Avg_Dmd^2)*Std_Cost*Inv_Cost+IF(365/CZ$3+Safety_Stock/Avg_Dmd&gt;Plan_Shelf,(365/CZ$3+Safety_Stock/Avg_Dmd-Plan_Shelf)*Avg_Dmd*Std_Cost*CZ$3,0)+Avg_Dmd*365/CZ$3/2*Std_Cost*Inv_Cost+CZ$3*Setup</f>
        <v>32987.354859755076</v>
      </c>
      <c r="DA62" s="28">
        <f t="shared" si="0"/>
        <v>27017.679184079399</v>
      </c>
      <c r="DB62" s="43">
        <f t="shared" si="1"/>
        <v>0.94099999999999995</v>
      </c>
    </row>
    <row r="63" spans="1:106" ht="14.1" customHeight="1" x14ac:dyDescent="0.25">
      <c r="A63" s="53"/>
      <c r="B63" s="52"/>
      <c r="C63" s="52"/>
      <c r="D63" s="9">
        <v>0.94</v>
      </c>
      <c r="E63" s="12">
        <f>(Sell_Price-Std_Cost)*(1-$D63)*Lost_Sale_Fact*Avg_Dmd*365+NORMSINV($D63)*SQRT(Dmd_StdDev^2*Leadtime+LT_StdDev^2*Avg_Dmd^2)*Std_Cost*Inv_Cost+IF(365/E$3+Safety_Stock/Avg_Dmd&gt;Plan_Shelf,(365/E$3+Safety_Stock/Avg_Dmd-Plan_Shelf)*Avg_Dmd*Std_Cost*E$3,0)+Avg_Dmd*365/E$3/2*Std_Cost*Inv_Cost+E$3*Setup</f>
        <v>1327418.8733523521</v>
      </c>
      <c r="F63" s="12">
        <f>(Sell_Price-Std_Cost)*(1-$D63)*Lost_Sale_Fact*Avg_Dmd*365+NORMSINV($D63)*SQRT(Dmd_StdDev^2*Leadtime+LT_StdDev^2*Avg_Dmd^2)*Std_Cost*Inv_Cost+IF(365/F$3+Safety_Stock/Avg_Dmd&gt;Plan_Shelf,(365/F$3+Safety_Stock/Avg_Dmd-Plan_Shelf)*Avg_Dmd*Std_Cost*F$3,0)+Avg_Dmd*365/F$3/2*Std_Cost*Inv_Cost+F$3*Setup</f>
        <v>1164265.0361863445</v>
      </c>
      <c r="G63" s="12">
        <f>(Sell_Price-Std_Cost)*(1-$D63)*Lost_Sale_Fact*Avg_Dmd*365+NORMSINV($D63)*SQRT(Dmd_StdDev^2*Leadtime+LT_StdDev^2*Avg_Dmd^2)*Std_Cost*Inv_Cost+IF(365/G$3+Safety_Stock/Avg_Dmd&gt;Plan_Shelf,(365/G$3+Safety_Stock/Avg_Dmd-Plan_Shelf)*Avg_Dmd*Std_Cost*G$3,0)+Avg_Dmd*365/G$3/2*Std_Cost*Inv_Cost+G$3*Setup</f>
        <v>1069244.5323536701</v>
      </c>
      <c r="H63" s="12">
        <f>(Sell_Price-Std_Cost)*(1-$D63)*Lost_Sale_Fact*Avg_Dmd*365+NORMSINV($D63)*SQRT(Dmd_StdDev^2*Leadtime+LT_StdDev^2*Avg_Dmd^2)*Std_Cost*Inv_Cost+IF(365/H$3+Safety_Stock/Avg_Dmd&gt;Plan_Shelf,(365/H$3+Safety_Stock/Avg_Dmd-Plan_Shelf)*Avg_Dmd*Std_Cost*H$3,0)+Avg_Dmd*365/H$3/2*Std_Cost*Inv_Cost+H$3*Setup</f>
        <v>991257.36185432936</v>
      </c>
      <c r="I63" s="12">
        <f>(Sell_Price-Std_Cost)*(1-$D63)*Lost_Sale_Fact*Avg_Dmd*365+NORMSINV($D63)*SQRT(Dmd_StdDev^2*Leadtime+LT_StdDev^2*Avg_Dmd^2)*Std_Cost*Inv_Cost+IF(365/I$3+Safety_Stock/Avg_Dmd&gt;Plan_Shelf,(365/I$3+Safety_Stock/Avg_Dmd-Plan_Shelf)*Avg_Dmd*Std_Cost*I$3,0)+Avg_Dmd*365/I$3/2*Std_Cost*Inv_Cost+I$3*Setup</f>
        <v>920083.52468832175</v>
      </c>
      <c r="J63" s="12">
        <f>(Sell_Price-Std_Cost)*(1-$D63)*Lost_Sale_Fact*Avg_Dmd*365+NORMSINV($D63)*SQRT(Dmd_StdDev^2*Leadtime+LT_StdDev^2*Avg_Dmd^2)*Std_Cost*Inv_Cost+IF(365/J$3+Safety_Stock/Avg_Dmd&gt;Plan_Shelf,(365/J$3+Safety_Stock/Avg_Dmd-Plan_Shelf)*Avg_Dmd*Std_Cost*J$3,0)+Avg_Dmd*365/J$3/2*Std_Cost*Inv_Cost+J$3*Setup</f>
        <v>852316.35418898077</v>
      </c>
      <c r="K63" s="12">
        <f>(Sell_Price-Std_Cost)*(1-$D63)*Lost_Sale_Fact*Avg_Dmd*365+NORMSINV($D63)*SQRT(Dmd_StdDev^2*Leadtime+LT_StdDev^2*Avg_Dmd^2)*Std_Cost*Inv_Cost+IF(365/K$3+Safety_Stock/Avg_Dmd&gt;Plan_Shelf,(365/K$3+Safety_Stock/Avg_Dmd-Plan_Shelf)*Avg_Dmd*Std_Cost*K$3,0)+Avg_Dmd*365/K$3/2*Std_Cost*Inv_Cost+K$3*Setup</f>
        <v>786495.85035630665</v>
      </c>
      <c r="L63" s="12">
        <f>(Sell_Price-Std_Cost)*(1-$D63)*Lost_Sale_Fact*Avg_Dmd*365+NORMSINV($D63)*SQRT(Dmd_StdDev^2*Leadtime+LT_StdDev^2*Avg_Dmd^2)*Std_Cost*Inv_Cost+IF(365/L$3+Safety_Stock/Avg_Dmd&gt;Plan_Shelf,(365/L$3+Safety_Stock/Avg_Dmd-Plan_Shelf)*Avg_Dmd*Std_Cost*L$3,0)+Avg_Dmd*365/L$3/2*Std_Cost*Inv_Cost+L$3*Setup</f>
        <v>721892.01319029904</v>
      </c>
      <c r="M63" s="12">
        <f>(Sell_Price-Std_Cost)*(1-$D63)*Lost_Sale_Fact*Avg_Dmd*365+NORMSINV($D63)*SQRT(Dmd_StdDev^2*Leadtime+LT_StdDev^2*Avg_Dmd^2)*Std_Cost*Inv_Cost+IF(365/M$3+Safety_Stock/Avg_Dmd&gt;Plan_Shelf,(365/M$3+Safety_Stock/Avg_Dmd-Plan_Shelf)*Avg_Dmd*Std_Cost*M$3,0)+Avg_Dmd*365/M$3/2*Std_Cost*Inv_Cost+M$3*Setup</f>
        <v>658099.28713540267</v>
      </c>
      <c r="N63" s="12">
        <f>(Sell_Price-Std_Cost)*(1-$D63)*Lost_Sale_Fact*Avg_Dmd*365+NORMSINV($D63)*SQRT(Dmd_StdDev^2*Leadtime+LT_StdDev^2*Avg_Dmd^2)*Std_Cost*Inv_Cost+IF(365/N$3+Safety_Stock/Avg_Dmd&gt;Plan_Shelf,(365/N$3+Safety_Stock/Avg_Dmd-Plan_Shelf)*Avg_Dmd*Std_Cost*N$3,0)+Avg_Dmd*365/N$3/2*Std_Cost*Inv_Cost+N$3*Setup</f>
        <v>594874.33885828394</v>
      </c>
      <c r="O63" s="12">
        <f>(Sell_Price-Std_Cost)*(1-$D63)*Lost_Sale_Fact*Avg_Dmd*365+NORMSINV($D63)*SQRT(Dmd_StdDev^2*Leadtime+LT_StdDev^2*Avg_Dmd^2)*Std_Cost*Inv_Cost+IF(365/O$3+Safety_Stock/Avg_Dmd&gt;Plan_Shelf,(365/O$3+Safety_Stock/Avg_Dmd-Plan_Shelf)*Avg_Dmd*Std_Cost*O$3,0)+Avg_Dmd*365/O$3/2*Std_Cost*Inv_Cost+O$3*Setup</f>
        <v>532062.31987409445</v>
      </c>
      <c r="P63" s="12">
        <f>(Sell_Price-Std_Cost)*(1-$D63)*Lost_Sale_Fact*Avg_Dmd*365+NORMSINV($D63)*SQRT(Dmd_StdDev^2*Leadtime+LT_StdDev^2*Avg_Dmd^2)*Std_Cost*Inv_Cost+IF(365/P$3+Safety_Stock/Avg_Dmd&gt;Plan_Shelf,(365/P$3+Safety_Stock/Avg_Dmd-Plan_Shelf)*Avg_Dmd*Std_Cost*P$3,0)+Avg_Dmd*365/P$3/2*Std_Cost*Inv_Cost+P$3*Setup</f>
        <v>469559.99785960227</v>
      </c>
      <c r="Q63" s="12">
        <f>(Sell_Price-Std_Cost)*(1-$D63)*Lost_Sale_Fact*Avg_Dmd*365+NORMSINV($D63)*SQRT(Dmd_StdDev^2*Leadtime+LT_StdDev^2*Avg_Dmd^2)*Std_Cost*Inv_Cost+IF(365/Q$3+Safety_Stock/Avg_Dmd&gt;Plan_Shelf,(365/Q$3+Safety_Stock/Avg_Dmd-Plan_Shelf)*Avg_Dmd*Std_Cost*Q$3,0)+Avg_Dmd*365/Q$3/2*Std_Cost*Inv_Cost+Q$3*Setup</f>
        <v>407295.90428333828</v>
      </c>
      <c r="R63" s="12">
        <f>(Sell_Price-Std_Cost)*(1-$D63)*Lost_Sale_Fact*Avg_Dmd*365+NORMSINV($D63)*SQRT(Dmd_StdDev^2*Leadtime+LT_StdDev^2*Avg_Dmd^2)*Std_Cost*Inv_Cost+IF(365/R$3+Safety_Stock/Avg_Dmd&gt;Plan_Shelf,(365/R$3+Safety_Stock/Avg_Dmd-Plan_Shelf)*Avg_Dmd*Std_Cost*R$3,0)+Avg_Dmd*365/R$3/2*Std_Cost*Inv_Cost+R$3*Setup</f>
        <v>345218.99019425386</v>
      </c>
      <c r="S63" s="12">
        <f>(Sell_Price-Std_Cost)*(1-$D63)*Lost_Sale_Fact*Avg_Dmd*365+NORMSINV($D63)*SQRT(Dmd_StdDev^2*Leadtime+LT_StdDev^2*Avg_Dmd^2)*Std_Cost*Inv_Cost+IF(365/S$3+Safety_Stock/Avg_Dmd&gt;Plan_Shelf,(365/S$3+Safety_Stock/Avg_Dmd-Plan_Shelf)*Avg_Dmd*Std_Cost*S$3,0)+Avg_Dmd*365/S$3/2*Std_Cost*Inv_Cost+S$3*Setup</f>
        <v>283291.81969491288</v>
      </c>
      <c r="T63" s="12">
        <f>(Sell_Price-Std_Cost)*(1-$D63)*Lost_Sale_Fact*Avg_Dmd*365+NORMSINV($D63)*SQRT(Dmd_StdDev^2*Leadtime+LT_StdDev^2*Avg_Dmd^2)*Std_Cost*Inv_Cost+IF(365/T$3+Safety_Stock/Avg_Dmd&gt;Plan_Shelf,(365/T$3+Safety_Stock/Avg_Dmd-Plan_Shelf)*Avg_Dmd*Std_Cost*T$3,0)+Avg_Dmd*365/T$3/2*Std_Cost*Inv_Cost+T$3*Setup</f>
        <v>221486.31586223855</v>
      </c>
      <c r="U63" s="12">
        <f>(Sell_Price-Std_Cost)*(1-$D63)*Lost_Sale_Fact*Avg_Dmd*365+NORMSINV($D63)*SQRT(Dmd_StdDev^2*Leadtime+LT_StdDev^2*Avg_Dmd^2)*Std_Cost*Inv_Cost+IF(365/U$3+Safety_Stock/Avg_Dmd&gt;Plan_Shelf,(365/U$3+Safety_Stock/Avg_Dmd-Plan_Shelf)*Avg_Dmd*Std_Cost*U$3,0)+Avg_Dmd*365/U$3/2*Std_Cost*Inv_Cost+U$3*Setup</f>
        <v>159781.00810799559</v>
      </c>
      <c r="V63" s="12">
        <f>(Sell_Price-Std_Cost)*(1-$D63)*Lost_Sale_Fact*Avg_Dmd*365+NORMSINV($D63)*SQRT(Dmd_StdDev^2*Leadtime+LT_StdDev^2*Avg_Dmd^2)*Std_Cost*Inv_Cost+IF(365/V$3+Safety_Stock/Avg_Dmd&gt;Plan_Shelf,(365/V$3+Safety_Stock/Avg_Dmd-Plan_Shelf)*Avg_Dmd*Std_Cost*V$3,0)+Avg_Dmd*365/V$3/2*Std_Cost*Inv_Cost+V$3*Setup</f>
        <v>98159.197085778986</v>
      </c>
      <c r="W63" s="12">
        <f>(Sell_Price-Std_Cost)*(1-$D63)*Lost_Sale_Fact*Avg_Dmd*365+NORMSINV($D63)*SQRT(Dmd_StdDev^2*Leadtime+LT_StdDev^2*Avg_Dmd^2)*Std_Cost*Inv_Cost+IF(365/W$3+Safety_Stock/Avg_Dmd&gt;Plan_Shelf,(365/W$3+Safety_Stock/Avg_Dmd-Plan_Shelf)*Avg_Dmd*Std_Cost*W$3,0)+Avg_Dmd*365/W$3/2*Std_Cost*Inv_Cost+W$3*Setup</f>
        <v>36607.699101057871</v>
      </c>
      <c r="X63" s="12">
        <f>(Sell_Price-Std_Cost)*(1-$D63)*Lost_Sale_Fact*Avg_Dmd*365+NORMSINV($D63)*SQRT(Dmd_StdDev^2*Leadtime+LT_StdDev^2*Avg_Dmd^2)*Std_Cost*Inv_Cost+IF(365/X$3+Safety_Stock/Avg_Dmd&gt;Plan_Shelf,(365/X$3+Safety_Stock/Avg_Dmd-Plan_Shelf)*Avg_Dmd*Std_Cost*X$3,0)+Avg_Dmd*365/X$3/2*Std_Cost*Inv_Cost+X$3*Setup</f>
        <v>29192.710518359574</v>
      </c>
      <c r="Y63" s="12">
        <f>(Sell_Price-Std_Cost)*(1-$D63)*Lost_Sale_Fact*Avg_Dmd*365+NORMSINV($D63)*SQRT(Dmd_StdDev^2*Leadtime+LT_StdDev^2*Avg_Dmd^2)*Std_Cost*Inv_Cost+IF(365/Y$3+Safety_Stock/Avg_Dmd&gt;Plan_Shelf,(365/Y$3+Safety_Stock/Avg_Dmd-Plan_Shelf)*Avg_Dmd*Std_Cost*Y$3,0)+Avg_Dmd*365/Y$3/2*Std_Cost*Inv_Cost+Y$3*Setup</f>
        <v>28856.043851692906</v>
      </c>
      <c r="Z63" s="12">
        <f>(Sell_Price-Std_Cost)*(1-$D63)*Lost_Sale_Fact*Avg_Dmd*365+NORMSINV($D63)*SQRT(Dmd_StdDev^2*Leadtime+LT_StdDev^2*Avg_Dmd^2)*Std_Cost*Inv_Cost+IF(365/Z$3+Safety_Stock/Avg_Dmd&gt;Plan_Shelf,(365/Z$3+Safety_Stock/Avg_Dmd-Plan_Shelf)*Avg_Dmd*Std_Cost*Z$3,0)+Avg_Dmd*365/Z$3/2*Std_Cost*Inv_Cost+Z$3*Setup</f>
        <v>28563.619609268666</v>
      </c>
      <c r="AA63" s="12">
        <f>(Sell_Price-Std_Cost)*(1-$D63)*Lost_Sale_Fact*Avg_Dmd*365+NORMSINV($D63)*SQRT(Dmd_StdDev^2*Leadtime+LT_StdDev^2*Avg_Dmd^2)*Std_Cost*Inv_Cost+IF(365/AA$3+Safety_Stock/Avg_Dmd&gt;Plan_Shelf,(365/AA$3+Safety_Stock/Avg_Dmd-Plan_Shelf)*Avg_Dmd*Std_Cost*AA$3,0)+Avg_Dmd*365/AA$3/2*Std_Cost*Inv_Cost+AA$3*Setup</f>
        <v>28309.667040098706</v>
      </c>
      <c r="AB63" s="12">
        <f>(Sell_Price-Std_Cost)*(1-$D63)*Lost_Sale_Fact*Avg_Dmd*365+NORMSINV($D63)*SQRT(Dmd_StdDev^2*Leadtime+LT_StdDev^2*Avg_Dmd^2)*Std_Cost*Inv_Cost+IF(365/AB$3+Safety_Stock/Avg_Dmd&gt;Plan_Shelf,(365/AB$3+Safety_Stock/Avg_Dmd-Plan_Shelf)*Avg_Dmd*Std_Cost*AB$3,0)+Avg_Dmd*365/AB$3/2*Std_Cost*Inv_Cost+AB$3*Setup</f>
        <v>28089.377185026242</v>
      </c>
      <c r="AC63" s="12">
        <f>(Sell_Price-Std_Cost)*(1-$D63)*Lost_Sale_Fact*Avg_Dmd*365+NORMSINV($D63)*SQRT(Dmd_StdDev^2*Leadtime+LT_StdDev^2*Avg_Dmd^2)*Std_Cost*Inv_Cost+IF(365/AC$3+Safety_Stock/Avg_Dmd&gt;Plan_Shelf,(365/AC$3+Safety_Stock/Avg_Dmd-Plan_Shelf)*Avg_Dmd*Std_Cost*AC$3,0)+Avg_Dmd*365/AC$3/2*Std_Cost*Inv_Cost+AC$3*Setup</f>
        <v>27898.710518359574</v>
      </c>
      <c r="AD63" s="12">
        <f>(Sell_Price-Std_Cost)*(1-$D63)*Lost_Sale_Fact*Avg_Dmd*365+NORMSINV($D63)*SQRT(Dmd_StdDev^2*Leadtime+LT_StdDev^2*Avg_Dmd^2)*Std_Cost*Inv_Cost+IF(365/AD$3+Safety_Stock/Avg_Dmd&gt;Plan_Shelf,(365/AD$3+Safety_Stock/Avg_Dmd-Plan_Shelf)*Avg_Dmd*Std_Cost*AD$3,0)+Avg_Dmd*365/AD$3/2*Std_Cost*Inv_Cost+AD$3*Setup</f>
        <v>27734.248979898035</v>
      </c>
      <c r="AE63" s="12">
        <f>(Sell_Price-Std_Cost)*(1-$D63)*Lost_Sale_Fact*Avg_Dmd*365+NORMSINV($D63)*SQRT(Dmd_StdDev^2*Leadtime+LT_StdDev^2*Avg_Dmd^2)*Std_Cost*Inv_Cost+IF(365/AE$3+Safety_Stock/Avg_Dmd&gt;Plan_Shelf,(365/AE$3+Safety_Stock/Avg_Dmd-Plan_Shelf)*Avg_Dmd*Std_Cost*AE$3,0)+Avg_Dmd*365/AE$3/2*Std_Cost*Inv_Cost+AE$3*Setup</f>
        <v>27593.080888729943</v>
      </c>
      <c r="AF63" s="12">
        <f>(Sell_Price-Std_Cost)*(1-$D63)*Lost_Sale_Fact*Avg_Dmd*365+NORMSINV($D63)*SQRT(Dmd_StdDev^2*Leadtime+LT_StdDev^2*Avg_Dmd^2)*Std_Cost*Inv_Cost+IF(365/AF$3+Safety_Stock/Avg_Dmd&gt;Plan_Shelf,(365/AF$3+Safety_Stock/Avg_Dmd-Plan_Shelf)*Avg_Dmd*Std_Cost*AF$3,0)+Avg_Dmd*365/AF$3/2*Std_Cost*Inv_Cost+AF$3*Setup</f>
        <v>27472.710518359574</v>
      </c>
      <c r="AG63" s="12">
        <f>(Sell_Price-Std_Cost)*(1-$D63)*Lost_Sale_Fact*Avg_Dmd*365+NORMSINV($D63)*SQRT(Dmd_StdDev^2*Leadtime+LT_StdDev^2*Avg_Dmd^2)*Std_Cost*Inv_Cost+IF(365/AG$3+Safety_Stock/Avg_Dmd&gt;Plan_Shelf,(365/AG$3+Safety_Stock/Avg_Dmd-Plan_Shelf)*Avg_Dmd*Std_Cost*AG$3,0)+Avg_Dmd*365/AG$3/2*Std_Cost*Inv_Cost+AG$3*Setup</f>
        <v>27370.986380428538</v>
      </c>
      <c r="AH63" s="12">
        <f>(Sell_Price-Std_Cost)*(1-$D63)*Lost_Sale_Fact*Avg_Dmd*365+NORMSINV($D63)*SQRT(Dmd_StdDev^2*Leadtime+LT_StdDev^2*Avg_Dmd^2)*Std_Cost*Inv_Cost+IF(365/AH$3+Safety_Stock/Avg_Dmd&gt;Plan_Shelf,(365/AH$3+Safety_Stock/Avg_Dmd-Plan_Shelf)*Avg_Dmd*Std_Cost*AH$3,0)+Avg_Dmd*365/AH$3/2*Std_Cost*Inv_Cost+AH$3*Setup</f>
        <v>27286.043851692906</v>
      </c>
      <c r="AI63" s="12">
        <f>(Sell_Price-Std_Cost)*(1-$D63)*Lost_Sale_Fact*Avg_Dmd*365+NORMSINV($D63)*SQRT(Dmd_StdDev^2*Leadtime+LT_StdDev^2*Avg_Dmd^2)*Std_Cost*Inv_Cost+IF(365/AI$3+Safety_Stock/Avg_Dmd&gt;Plan_Shelf,(365/AI$3+Safety_Stock/Avg_Dmd-Plan_Shelf)*Avg_Dmd*Std_Cost*AI$3,0)+Avg_Dmd*365/AI$3/2*Std_Cost*Inv_Cost+AI$3*Setup</f>
        <v>27216.25890545635</v>
      </c>
      <c r="AJ63" s="12">
        <f>(Sell_Price-Std_Cost)*(1-$D63)*Lost_Sale_Fact*Avg_Dmd*365+NORMSINV($D63)*SQRT(Dmd_StdDev^2*Leadtime+LT_StdDev^2*Avg_Dmd^2)*Std_Cost*Inv_Cost+IF(365/AJ$3+Safety_Stock/Avg_Dmd&gt;Plan_Shelf,(365/AJ$3+Safety_Stock/Avg_Dmd-Plan_Shelf)*Avg_Dmd*Std_Cost*AJ$3,0)+Avg_Dmd*365/AJ$3/2*Std_Cost*Inv_Cost+AJ$3*Setup</f>
        <v>27160.210518359574</v>
      </c>
      <c r="AK63" s="12">
        <f>(Sell_Price-Std_Cost)*(1-$D63)*Lost_Sale_Fact*Avg_Dmd*365+NORMSINV($D63)*SQRT(Dmd_StdDev^2*Leadtime+LT_StdDev^2*Avg_Dmd^2)*Std_Cost*Inv_Cost+IF(365/AK$3+Safety_Stock/Avg_Dmd&gt;Plan_Shelf,(365/AK$3+Safety_Stock/Avg_Dmd-Plan_Shelf)*Avg_Dmd*Std_Cost*AK$3,0)+Avg_Dmd*365/AK$3/2*Std_Cost*Inv_Cost+AK$3*Setup</f>
        <v>27116.649912298966</v>
      </c>
      <c r="AL63" s="12">
        <f>(Sell_Price-Std_Cost)*(1-$D63)*Lost_Sale_Fact*Avg_Dmd*365+NORMSINV($D63)*SQRT(Dmd_StdDev^2*Leadtime+LT_StdDev^2*Avg_Dmd^2)*Std_Cost*Inv_Cost+IF(365/AL$3+Safety_Stock/Avg_Dmd&gt;Plan_Shelf,(365/AL$3+Safety_Stock/Avg_Dmd-Plan_Shelf)*Avg_Dmd*Std_Cost*AL$3,0)+Avg_Dmd*365/AL$3/2*Std_Cost*Inv_Cost+AL$3*Setup</f>
        <v>27084.475224241927</v>
      </c>
      <c r="AM63" s="12">
        <f>(Sell_Price-Std_Cost)*(1-$D63)*Lost_Sale_Fact*Avg_Dmd*365+NORMSINV($D63)*SQRT(Dmd_StdDev^2*Leadtime+LT_StdDev^2*Avg_Dmd^2)*Std_Cost*Inv_Cost+IF(365/AM$3+Safety_Stock/Avg_Dmd&gt;Plan_Shelf,(365/AM$3+Safety_Stock/Avg_Dmd-Plan_Shelf)*Avg_Dmd*Std_Cost*AM$3,0)+Avg_Dmd*365/AM$3/2*Std_Cost*Inv_Cost+AM$3*Setup</f>
        <v>27062.710518359574</v>
      </c>
      <c r="AN63" s="12">
        <f>(Sell_Price-Std_Cost)*(1-$D63)*Lost_Sale_Fact*Avg_Dmd*365+NORMSINV($D63)*SQRT(Dmd_StdDev^2*Leadtime+LT_StdDev^2*Avg_Dmd^2)*Std_Cost*Inv_Cost+IF(365/AN$3+Safety_Stock/Avg_Dmd&gt;Plan_Shelf,(365/AN$3+Safety_Stock/Avg_Dmd-Plan_Shelf)*Avg_Dmd*Std_Cost*AN$3,0)+Avg_Dmd*365/AN$3/2*Std_Cost*Inv_Cost+AN$3*Setup</f>
        <v>27050.488296137351</v>
      </c>
      <c r="AO63" s="12">
        <f>(Sell_Price-Std_Cost)*(1-$D63)*Lost_Sale_Fact*Avg_Dmd*365+NORMSINV($D63)*SQRT(Dmd_StdDev^2*Leadtime+LT_StdDev^2*Avg_Dmd^2)*Std_Cost*Inv_Cost+IF(365/AO$3+Safety_Stock/Avg_Dmd&gt;Plan_Shelf,(365/AO$3+Safety_Stock/Avg_Dmd-Plan_Shelf)*Avg_Dmd*Std_Cost*AO$3,0)+Avg_Dmd*365/AO$3/2*Std_Cost*Inv_Cost+AO$3*Setup</f>
        <v>27047.034842683897</v>
      </c>
      <c r="AP63" s="12">
        <f>(Sell_Price-Std_Cost)*(1-$D63)*Lost_Sale_Fact*Avg_Dmd*365+NORMSINV($D63)*SQRT(Dmd_StdDev^2*Leadtime+LT_StdDev^2*Avg_Dmd^2)*Std_Cost*Inv_Cost+IF(365/AP$3+Safety_Stock/Avg_Dmd&gt;Plan_Shelf,(365/AP$3+Safety_Stock/Avg_Dmd-Plan_Shelf)*Avg_Dmd*Std_Cost*AP$3,0)+Avg_Dmd*365/AP$3/2*Std_Cost*Inv_Cost+AP$3*Setup</f>
        <v>27051.657886780627</v>
      </c>
      <c r="AQ63" s="12">
        <f>(Sell_Price-Std_Cost)*(1-$D63)*Lost_Sale_Fact*Avg_Dmd*365+NORMSINV($D63)*SQRT(Dmd_StdDev^2*Leadtime+LT_StdDev^2*Avg_Dmd^2)*Std_Cost*Inv_Cost+IF(365/AQ$3+Safety_Stock/Avg_Dmd&gt;Plan_Shelf,(365/AQ$3+Safety_Stock/Avg_Dmd-Plan_Shelf)*Avg_Dmd*Std_Cost*AQ$3,0)+Avg_Dmd*365/AQ$3/2*Std_Cost*Inv_Cost+AQ$3*Setup</f>
        <v>27063.736159385215</v>
      </c>
      <c r="AR63" s="12">
        <f>(Sell_Price-Std_Cost)*(1-$D63)*Lost_Sale_Fact*Avg_Dmd*365+NORMSINV($D63)*SQRT(Dmd_StdDev^2*Leadtime+LT_StdDev^2*Avg_Dmd^2)*Std_Cost*Inv_Cost+IF(365/AR$3+Safety_Stock/Avg_Dmd&gt;Plan_Shelf,(365/AR$3+Safety_Stock/Avg_Dmd-Plan_Shelf)*Avg_Dmd*Std_Cost*AR$3,0)+Avg_Dmd*365/AR$3/2*Std_Cost*Inv_Cost+AR$3*Setup</f>
        <v>27082.710518359574</v>
      </c>
      <c r="AS63" s="12">
        <f>(Sell_Price-Std_Cost)*(1-$D63)*Lost_Sale_Fact*Avg_Dmd*365+NORMSINV($D63)*SQRT(Dmd_StdDev^2*Leadtime+LT_StdDev^2*Avg_Dmd^2)*Std_Cost*Inv_Cost+IF(365/AS$3+Safety_Stock/Avg_Dmd&gt;Plan_Shelf,(365/AS$3+Safety_Stock/Avg_Dmd-Plan_Shelf)*Avg_Dmd*Std_Cost*AS$3,0)+Avg_Dmd*365/AS$3/2*Std_Cost*Inv_Cost+AS$3*Setup</f>
        <v>27108.076372018109</v>
      </c>
      <c r="AT63" s="12">
        <f>(Sell_Price-Std_Cost)*(1-$D63)*Lost_Sale_Fact*Avg_Dmd*365+NORMSINV($D63)*SQRT(Dmd_StdDev^2*Leadtime+LT_StdDev^2*Avg_Dmd^2)*Std_Cost*Inv_Cost+IF(365/AT$3+Safety_Stock/Avg_Dmd&gt;Plan_Shelf,(365/AT$3+Safety_Stock/Avg_Dmd-Plan_Shelf)*Avg_Dmd*Std_Cost*AT$3,0)+Avg_Dmd*365/AT$3/2*Std_Cost*Inv_Cost+AT$3*Setup</f>
        <v>27139.377185026242</v>
      </c>
      <c r="AU63" s="12">
        <f>(Sell_Price-Std_Cost)*(1-$D63)*Lost_Sale_Fact*Avg_Dmd*365+NORMSINV($D63)*SQRT(Dmd_StdDev^2*Leadtime+LT_StdDev^2*Avg_Dmd^2)*Std_Cost*Inv_Cost+IF(365/AU$3+Safety_Stock/Avg_Dmd&gt;Plan_Shelf,(365/AU$3+Safety_Stock/Avg_Dmd-Plan_Shelf)*Avg_Dmd*Std_Cost*AU$3,0)+Avg_Dmd*365/AU$3/2*Std_Cost*Inv_Cost+AU$3*Setup</f>
        <v>27176.198890452597</v>
      </c>
      <c r="AV63" s="12">
        <f>(Sell_Price-Std_Cost)*(1-$D63)*Lost_Sale_Fact*Avg_Dmd*365+NORMSINV($D63)*SQRT(Dmd_StdDev^2*Leadtime+LT_StdDev^2*Avg_Dmd^2)*Std_Cost*Inv_Cost+IF(365/AV$3+Safety_Stock/Avg_Dmd&gt;Plan_Shelf,(365/AV$3+Safety_Stock/Avg_Dmd-Plan_Shelf)*Avg_Dmd*Std_Cost*AV$3,0)+Avg_Dmd*365/AV$3/2*Std_Cost*Inv_Cost+AV$3*Setup</f>
        <v>27218.165063814118</v>
      </c>
      <c r="AW63" s="12">
        <f>(Sell_Price-Std_Cost)*(1-$D63)*Lost_Sale_Fact*Avg_Dmd*365+NORMSINV($D63)*SQRT(Dmd_StdDev^2*Leadtime+LT_StdDev^2*Avg_Dmd^2)*Std_Cost*Inv_Cost+IF(365/AW$3+Safety_Stock/Avg_Dmd&gt;Plan_Shelf,(365/AW$3+Safety_Stock/Avg_Dmd-Plan_Shelf)*Avg_Dmd*Std_Cost*AW$3,0)+Avg_Dmd*365/AW$3/2*Std_Cost*Inv_Cost+AW$3*Setup</f>
        <v>27264.932740581797</v>
      </c>
      <c r="AX63" s="12">
        <f>(Sell_Price-Std_Cost)*(1-$D63)*Lost_Sale_Fact*Avg_Dmd*365+NORMSINV($D63)*SQRT(Dmd_StdDev^2*Leadtime+LT_StdDev^2*Avg_Dmd^2)*Std_Cost*Inv_Cost+IF(365/AX$3+Safety_Stock/Avg_Dmd&gt;Plan_Shelf,(365/AX$3+Safety_Stock/Avg_Dmd-Plan_Shelf)*Avg_Dmd*Std_Cost*AX$3,0)+Avg_Dmd*365/AX$3/2*Std_Cost*Inv_Cost+AX$3*Setup</f>
        <v>27316.188779229138</v>
      </c>
      <c r="AY63" s="12">
        <f>(Sell_Price-Std_Cost)*(1-$D63)*Lost_Sale_Fact*Avg_Dmd*365+NORMSINV($D63)*SQRT(Dmd_StdDev^2*Leadtime+LT_StdDev^2*Avg_Dmd^2)*Std_Cost*Inv_Cost+IF(365/AY$3+Safety_Stock/Avg_Dmd&gt;Plan_Shelf,(365/AY$3+Safety_Stock/Avg_Dmd-Plan_Shelf)*Avg_Dmd*Std_Cost*AY$3,0)+Avg_Dmd*365/AY$3/2*Std_Cost*Inv_Cost+AY$3*Setup</f>
        <v>27371.646688572342</v>
      </c>
      <c r="AZ63" s="12">
        <f>(Sell_Price-Std_Cost)*(1-$D63)*Lost_Sale_Fact*Avg_Dmd*365+NORMSINV($D63)*SQRT(Dmd_StdDev^2*Leadtime+LT_StdDev^2*Avg_Dmd^2)*Std_Cost*Inv_Cost+IF(365/AZ$3+Safety_Stock/Avg_Dmd&gt;Plan_Shelf,(365/AZ$3+Safety_Stock/Avg_Dmd-Plan_Shelf)*Avg_Dmd*Std_Cost*AZ$3,0)+Avg_Dmd*365/AZ$3/2*Std_Cost*Inv_Cost+AZ$3*Setup</f>
        <v>27431.043851692906</v>
      </c>
      <c r="BA63" s="12">
        <f>(Sell_Price-Std_Cost)*(1-$D63)*Lost_Sale_Fact*Avg_Dmd*365+NORMSINV($D63)*SQRT(Dmd_StdDev^2*Leadtime+LT_StdDev^2*Avg_Dmd^2)*Std_Cost*Inv_Cost+IF(365/BA$3+Safety_Stock/Avg_Dmd&gt;Plan_Shelf,(365/BA$3+Safety_Stock/Avg_Dmd-Plan_Shelf)*Avg_Dmd*Std_Cost*BA$3,0)+Avg_Dmd*365/BA$3/2*Std_Cost*Inv_Cost+BA$3*Setup</f>
        <v>27494.139089788147</v>
      </c>
      <c r="BB63" s="12">
        <f>(Sell_Price-Std_Cost)*(1-$D63)*Lost_Sale_Fact*Avg_Dmd*365+NORMSINV($D63)*SQRT(Dmd_StdDev^2*Leadtime+LT_StdDev^2*Avg_Dmd^2)*Std_Cost*Inv_Cost+IF(365/BB$3+Safety_Stock/Avg_Dmd&gt;Plan_Shelf,(365/BB$3+Safety_Stock/Avg_Dmd-Plan_Shelf)*Avg_Dmd*Std_Cost*BB$3,0)+Avg_Dmd*365/BB$3/2*Std_Cost*Inv_Cost+BB$3*Setup</f>
        <v>27560.710518359574</v>
      </c>
      <c r="BC63" s="12">
        <f>(Sell_Price-Std_Cost)*(1-$D63)*Lost_Sale_Fact*Avg_Dmd*365+NORMSINV($D63)*SQRT(Dmd_StdDev^2*Leadtime+LT_StdDev^2*Avg_Dmd^2)*Std_Cost*Inv_Cost+IF(365/BC$3+Safety_Stock/Avg_Dmd&gt;Plan_Shelf,(365/BC$3+Safety_Stock/Avg_Dmd-Plan_Shelf)*Avg_Dmd*Std_Cost*BC$3,0)+Avg_Dmd*365/BC$3/2*Std_Cost*Inv_Cost+BC$3*Setup</f>
        <v>27630.553655614476</v>
      </c>
      <c r="BD63" s="12">
        <f>(Sell_Price-Std_Cost)*(1-$D63)*Lost_Sale_Fact*Avg_Dmd*365+NORMSINV($D63)*SQRT(Dmd_StdDev^2*Leadtime+LT_StdDev^2*Avg_Dmd^2)*Std_Cost*Inv_Cost+IF(365/BD$3+Safety_Stock/Avg_Dmd&gt;Plan_Shelf,(365/BD$3+Safety_Stock/Avg_Dmd-Plan_Shelf)*Avg_Dmd*Std_Cost*BD$3,0)+Avg_Dmd*365/BD$3/2*Std_Cost*Inv_Cost+BD$3*Setup</f>
        <v>27703.479749128805</v>
      </c>
      <c r="BE63" s="12">
        <f>(Sell_Price-Std_Cost)*(1-$D63)*Lost_Sale_Fact*Avg_Dmd*365+NORMSINV($D63)*SQRT(Dmd_StdDev^2*Leadtime+LT_StdDev^2*Avg_Dmd^2)*Std_Cost*Inv_Cost+IF(365/BE$3+Safety_Stock/Avg_Dmd&gt;Plan_Shelf,(365/BE$3+Safety_Stock/Avg_Dmd-Plan_Shelf)*Avg_Dmd*Std_Cost*BE$3,0)+Avg_Dmd*365/BE$3/2*Std_Cost*Inv_Cost+BE$3*Setup</f>
        <v>27779.31429194448</v>
      </c>
      <c r="BF63" s="12">
        <f>(Sell_Price-Std_Cost)*(1-$D63)*Lost_Sale_Fact*Avg_Dmd*365+NORMSINV($D63)*SQRT(Dmd_StdDev^2*Leadtime+LT_StdDev^2*Avg_Dmd^2)*Std_Cost*Inv_Cost+IF(365/BF$3+Safety_Stock/Avg_Dmd&gt;Plan_Shelf,(365/BF$3+Safety_Stock/Avg_Dmd-Plan_Shelf)*Avg_Dmd*Std_Cost*BF$3,0)+Avg_Dmd*365/BF$3/2*Std_Cost*Inv_Cost+BF$3*Setup</f>
        <v>27857.89570354476</v>
      </c>
      <c r="BG63" s="12">
        <f>(Sell_Price-Std_Cost)*(1-$D63)*Lost_Sale_Fact*Avg_Dmd*365+NORMSINV($D63)*SQRT(Dmd_StdDev^2*Leadtime+LT_StdDev^2*Avg_Dmd^2)*Std_Cost*Inv_Cost+IF(365/BG$3+Safety_Stock/Avg_Dmd&gt;Plan_Shelf,(365/BG$3+Safety_Stock/Avg_Dmd-Plan_Shelf)*Avg_Dmd*Std_Cost*BG$3,0)+Avg_Dmd*365/BG$3/2*Std_Cost*Inv_Cost+BG$3*Setup</f>
        <v>27939.07415472321</v>
      </c>
      <c r="BH63" s="12">
        <f>(Sell_Price-Std_Cost)*(1-$D63)*Lost_Sale_Fact*Avg_Dmd*365+NORMSINV($D63)*SQRT(Dmd_StdDev^2*Leadtime+LT_StdDev^2*Avg_Dmd^2)*Std_Cost*Inv_Cost+IF(365/BH$3+Safety_Stock/Avg_Dmd&gt;Plan_Shelf,(365/BH$3+Safety_Stock/Avg_Dmd-Plan_Shelf)*Avg_Dmd*Std_Cost*BH$3,0)+Avg_Dmd*365/BH$3/2*Std_Cost*Inv_Cost+BH$3*Setup</f>
        <v>28022.710518359574</v>
      </c>
      <c r="BI63" s="12">
        <f>(Sell_Price-Std_Cost)*(1-$D63)*Lost_Sale_Fact*Avg_Dmd*365+NORMSINV($D63)*SQRT(Dmd_StdDev^2*Leadtime+LT_StdDev^2*Avg_Dmd^2)*Std_Cost*Inv_Cost+IF(365/BI$3+Safety_Stock/Avg_Dmd&gt;Plan_Shelf,(365/BI$3+Safety_Stock/Avg_Dmd-Plan_Shelf)*Avg_Dmd*Std_Cost*BI$3,0)+Avg_Dmd*365/BI$3/2*Std_Cost*Inv_Cost+BI$3*Setup</f>
        <v>28108.675430640276</v>
      </c>
      <c r="BJ63" s="12">
        <f>(Sell_Price-Std_Cost)*(1-$D63)*Lost_Sale_Fact*Avg_Dmd*365+NORMSINV($D63)*SQRT(Dmd_StdDev^2*Leadtime+LT_StdDev^2*Avg_Dmd^2)*Std_Cost*Inv_Cost+IF(365/BJ$3+Safety_Stock/Avg_Dmd&gt;Plan_Shelf,(365/BJ$3+Safety_Stock/Avg_Dmd-Plan_Shelf)*Avg_Dmd*Std_Cost*BJ$3,0)+Avg_Dmd*365/BJ$3/2*Std_Cost*Inv_Cost+BJ$3*Setup</f>
        <v>28196.848449394056</v>
      </c>
      <c r="BK63" s="12">
        <f>(Sell_Price-Std_Cost)*(1-$D63)*Lost_Sale_Fact*Avg_Dmd*365+NORMSINV($D63)*SQRT(Dmd_StdDev^2*Leadtime+LT_StdDev^2*Avg_Dmd^2)*Std_Cost*Inv_Cost+IF(365/BK$3+Safety_Stock/Avg_Dmd&gt;Plan_Shelf,(365/BK$3+Safety_Stock/Avg_Dmd-Plan_Shelf)*Avg_Dmd*Std_Cost*BK$3,0)+Avg_Dmd*365/BK$3/2*Std_Cost*Inv_Cost+BK$3*Setup</f>
        <v>28287.117298020592</v>
      </c>
      <c r="BL63" s="12">
        <f>(Sell_Price-Std_Cost)*(1-$D63)*Lost_Sale_Fact*Avg_Dmd*365+NORMSINV($D63)*SQRT(Dmd_StdDev^2*Leadtime+LT_StdDev^2*Avg_Dmd^2)*Std_Cost*Inv_Cost+IF(365/BL$3+Safety_Stock/Avg_Dmd&gt;Plan_Shelf,(365/BL$3+Safety_Stock/Avg_Dmd-Plan_Shelf)*Avg_Dmd*Std_Cost*BL$3,0)+Avg_Dmd*365/BL$3/2*Std_Cost*Inv_Cost+BL$3*Setup</f>
        <v>28379.377185026242</v>
      </c>
      <c r="BM63" s="12">
        <f>(Sell_Price-Std_Cost)*(1-$D63)*Lost_Sale_Fact*Avg_Dmd*365+NORMSINV($D63)*SQRT(Dmd_StdDev^2*Leadtime+LT_StdDev^2*Avg_Dmd^2)*Std_Cost*Inv_Cost+IF(365/BM$3+Safety_Stock/Avg_Dmd&gt;Plan_Shelf,(365/BM$3+Safety_Stock/Avg_Dmd-Plan_Shelf)*Avg_Dmd*Std_Cost*BM$3,0)+Avg_Dmd*365/BM$3/2*Std_Cost*Inv_Cost+BM$3*Setup</f>
        <v>28473.530190490721</v>
      </c>
      <c r="BN63" s="12">
        <f>(Sell_Price-Std_Cost)*(1-$D63)*Lost_Sale_Fact*Avg_Dmd*365+NORMSINV($D63)*SQRT(Dmd_StdDev^2*Leadtime+LT_StdDev^2*Avg_Dmd^2)*Std_Cost*Inv_Cost+IF(365/BN$3+Safety_Stock/Avg_Dmd&gt;Plan_Shelf,(365/BN$3+Safety_Stock/Avg_Dmd-Plan_Shelf)*Avg_Dmd*Std_Cost*BN$3,0)+Avg_Dmd*365/BN$3/2*Std_Cost*Inv_Cost+BN$3*Setup</f>
        <v>28569.48471190796</v>
      </c>
      <c r="BO63" s="12">
        <f>(Sell_Price-Std_Cost)*(1-$D63)*Lost_Sale_Fact*Avg_Dmd*365+NORMSINV($D63)*SQRT(Dmd_StdDev^2*Leadtime+LT_StdDev^2*Avg_Dmd^2)*Std_Cost*Inv_Cost+IF(365/BO$3+Safety_Stock/Avg_Dmd&gt;Plan_Shelf,(365/BO$3+Safety_Stock/Avg_Dmd-Plan_Shelf)*Avg_Dmd*Std_Cost*BO$3,0)+Avg_Dmd*365/BO$3/2*Std_Cost*Inv_Cost+BO$3*Setup</f>
        <v>28667.154962804019</v>
      </c>
      <c r="BP63" s="12">
        <f>(Sell_Price-Std_Cost)*(1-$D63)*Lost_Sale_Fact*Avg_Dmd*365+NORMSINV($D63)*SQRT(Dmd_StdDev^2*Leadtime+LT_StdDev^2*Avg_Dmd^2)*Std_Cost*Inv_Cost+IF(365/BP$3+Safety_Stock/Avg_Dmd&gt;Plan_Shelf,(365/BP$3+Safety_Stock/Avg_Dmd-Plan_Shelf)*Avg_Dmd*Std_Cost*BP$3,0)+Avg_Dmd*365/BP$3/2*Std_Cost*Inv_Cost+BP$3*Setup</f>
        <v>28766.460518359574</v>
      </c>
      <c r="BQ63" s="12">
        <f>(Sell_Price-Std_Cost)*(1-$D63)*Lost_Sale_Fact*Avg_Dmd*365+NORMSINV($D63)*SQRT(Dmd_StdDev^2*Leadtime+LT_StdDev^2*Avg_Dmd^2)*Std_Cost*Inv_Cost+IF(365/BQ$3+Safety_Stock/Avg_Dmd&gt;Plan_Shelf,(365/BQ$3+Safety_Stock/Avg_Dmd-Plan_Shelf)*Avg_Dmd*Std_Cost*BQ$3,0)+Avg_Dmd*365/BQ$3/2*Std_Cost*Inv_Cost+BQ$3*Setup</f>
        <v>28867.325902974957</v>
      </c>
      <c r="BR63" s="12">
        <f>(Sell_Price-Std_Cost)*(1-$D63)*Lost_Sale_Fact*Avg_Dmd*365+NORMSINV($D63)*SQRT(Dmd_StdDev^2*Leadtime+LT_StdDev^2*Avg_Dmd^2)*Std_Cost*Inv_Cost+IF(365/BR$3+Safety_Stock/Avg_Dmd&gt;Plan_Shelf,(365/BR$3+Safety_Stock/Avg_Dmd-Plan_Shelf)*Avg_Dmd*Std_Cost*BR$3,0)+Avg_Dmd*365/BR$3/2*Std_Cost*Inv_Cost+BR$3*Setup</f>
        <v>28969.68021532927</v>
      </c>
      <c r="BS63" s="12">
        <f>(Sell_Price-Std_Cost)*(1-$D63)*Lost_Sale_Fact*Avg_Dmd*365+NORMSINV($D63)*SQRT(Dmd_StdDev^2*Leadtime+LT_StdDev^2*Avg_Dmd^2)*Std_Cost*Inv_Cost+IF(365/BS$3+Safety_Stock/Avg_Dmd&gt;Plan_Shelf,(365/BS$3+Safety_Stock/Avg_Dmd-Plan_Shelf)*Avg_Dmd*Std_Cost*BS$3,0)+Avg_Dmd*365/BS$3/2*Std_Cost*Inv_Cost+BS$3*Setup</f>
        <v>29073.45678701629</v>
      </c>
      <c r="BT63" s="12">
        <f>(Sell_Price-Std_Cost)*(1-$D63)*Lost_Sale_Fact*Avg_Dmd*365+NORMSINV($D63)*SQRT(Dmd_StdDev^2*Leadtime+LT_StdDev^2*Avg_Dmd^2)*Std_Cost*Inv_Cost+IF(365/BT$3+Safety_Stock/Avg_Dmd&gt;Plan_Shelf,(365/BT$3+Safety_Stock/Avg_Dmd-Plan_Shelf)*Avg_Dmd*Std_Cost*BT$3,0)+Avg_Dmd*365/BT$3/2*Std_Cost*Inv_Cost+BT$3*Setup</f>
        <v>29178.592871300749</v>
      </c>
      <c r="BU63" s="12">
        <f>(Sell_Price-Std_Cost)*(1-$D63)*Lost_Sale_Fact*Avg_Dmd*365+NORMSINV($D63)*SQRT(Dmd_StdDev^2*Leadtime+LT_StdDev^2*Avg_Dmd^2)*Std_Cost*Inv_Cost+IF(365/BU$3+Safety_Stock/Avg_Dmd&gt;Plan_Shelf,(365/BU$3+Safety_Stock/Avg_Dmd-Plan_Shelf)*Avg_Dmd*Std_Cost*BU$3,0)+Avg_Dmd*365/BU$3/2*Std_Cost*Inv_Cost+BU$3*Setup</f>
        <v>29285.029358939282</v>
      </c>
      <c r="BV63" s="12">
        <f>(Sell_Price-Std_Cost)*(1-$D63)*Lost_Sale_Fact*Avg_Dmd*365+NORMSINV($D63)*SQRT(Dmd_StdDev^2*Leadtime+LT_StdDev^2*Avg_Dmd^2)*Std_Cost*Inv_Cost+IF(365/BV$3+Safety_Stock/Avg_Dmd&gt;Plan_Shelf,(365/BV$3+Safety_Stock/Avg_Dmd-Plan_Shelf)*Avg_Dmd*Std_Cost*BV$3,0)+Avg_Dmd*365/BV$3/2*Std_Cost*Inv_Cost+BV$3*Setup</f>
        <v>29392.710518359574</v>
      </c>
      <c r="BW63" s="12">
        <f>(Sell_Price-Std_Cost)*(1-$D63)*Lost_Sale_Fact*Avg_Dmd*365+NORMSINV($D63)*SQRT(Dmd_StdDev^2*Leadtime+LT_StdDev^2*Avg_Dmd^2)*Std_Cost*Inv_Cost+IF(365/BW$3+Safety_Stock/Avg_Dmd&gt;Plan_Shelf,(365/BW$3+Safety_Stock/Avg_Dmd-Plan_Shelf)*Avg_Dmd*Std_Cost*BW$3,0)+Avg_Dmd*365/BW$3/2*Std_Cost*Inv_Cost+BW$3*Setup</f>
        <v>29501.583757796194</v>
      </c>
      <c r="BX63" s="12">
        <f>(Sell_Price-Std_Cost)*(1-$D63)*Lost_Sale_Fact*Avg_Dmd*365+NORMSINV($D63)*SQRT(Dmd_StdDev^2*Leadtime+LT_StdDev^2*Avg_Dmd^2)*Std_Cost*Inv_Cost+IF(365/BX$3+Safety_Stock/Avg_Dmd&gt;Plan_Shelf,(365/BX$3+Safety_Stock/Avg_Dmd-Plan_Shelf)*Avg_Dmd*Std_Cost*BX$3,0)+Avg_Dmd*365/BX$3/2*Std_Cost*Inv_Cost+BX$3*Setup</f>
        <v>29611.599407248461</v>
      </c>
      <c r="BY63" s="12">
        <f>(Sell_Price-Std_Cost)*(1-$D63)*Lost_Sale_Fact*Avg_Dmd*365+NORMSINV($D63)*SQRT(Dmd_StdDev^2*Leadtime+LT_StdDev^2*Avg_Dmd^2)*Std_Cost*Inv_Cost+IF(365/BY$3+Safety_Stock/Avg_Dmd&gt;Plan_Shelf,(365/BY$3+Safety_Stock/Avg_Dmd-Plan_Shelf)*Avg_Dmd*Std_Cost*BY$3,0)+Avg_Dmd*365/BY$3/2*Std_Cost*Inv_Cost+BY$3*Setup</f>
        <v>29722.710518359574</v>
      </c>
      <c r="BZ63" s="12">
        <f>(Sell_Price-Std_Cost)*(1-$D63)*Lost_Sale_Fact*Avg_Dmd*365+NORMSINV($D63)*SQRT(Dmd_StdDev^2*Leadtime+LT_StdDev^2*Avg_Dmd^2)*Std_Cost*Inv_Cost+IF(365/BZ$3+Safety_Stock/Avg_Dmd&gt;Plan_Shelf,(365/BZ$3+Safety_Stock/Avg_Dmd-Plan_Shelf)*Avg_Dmd*Std_Cost*BZ$3,0)+Avg_Dmd*365/BZ$3/2*Std_Cost*Inv_Cost+BZ$3*Setup</f>
        <v>29834.872680521737</v>
      </c>
      <c r="CA63" s="12">
        <f>(Sell_Price-Std_Cost)*(1-$D63)*Lost_Sale_Fact*Avg_Dmd*365+NORMSINV($D63)*SQRT(Dmd_StdDev^2*Leadtime+LT_StdDev^2*Avg_Dmd^2)*Std_Cost*Inv_Cost+IF(365/CA$3+Safety_Stock/Avg_Dmd&gt;Plan_Shelf,(365/CA$3+Safety_Stock/Avg_Dmd-Plan_Shelf)*Avg_Dmd*Std_Cost*CA$3,0)+Avg_Dmd*365/CA$3/2*Std_Cost*Inv_Cost+CA$3*Setup</f>
        <v>29948.043851692906</v>
      </c>
      <c r="CB63" s="12">
        <f>(Sell_Price-Std_Cost)*(1-$D63)*Lost_Sale_Fact*Avg_Dmd*365+NORMSINV($D63)*SQRT(Dmd_StdDev^2*Leadtime+LT_StdDev^2*Avg_Dmd^2)*Std_Cost*Inv_Cost+IF(365/CB$3+Safety_Stock/Avg_Dmd&gt;Plan_Shelf,(365/CB$3+Safety_Stock/Avg_Dmd-Plan_Shelf)*Avg_Dmd*Std_Cost*CB$3,0)+Avg_Dmd*365/CB$3/2*Std_Cost*Inv_Cost+CB$3*Setup</f>
        <v>30062.184202570101</v>
      </c>
      <c r="CC63" s="12">
        <f>(Sell_Price-Std_Cost)*(1-$D63)*Lost_Sale_Fact*Avg_Dmd*365+NORMSINV($D63)*SQRT(Dmd_StdDev^2*Leadtime+LT_StdDev^2*Avg_Dmd^2)*Std_Cost*Inv_Cost+IF(365/CC$3+Safety_Stock/Avg_Dmd&gt;Plan_Shelf,(365/CC$3+Safety_Stock/Avg_Dmd-Plan_Shelf)*Avg_Dmd*Std_Cost*CC$3,0)+Avg_Dmd*365/CC$3/2*Std_Cost*Inv_Cost+CC$3*Setup</f>
        <v>30177.25597290503</v>
      </c>
      <c r="CD63" s="12">
        <f>(Sell_Price-Std_Cost)*(1-$D63)*Lost_Sale_Fact*Avg_Dmd*365+NORMSINV($D63)*SQRT(Dmd_StdDev^2*Leadtime+LT_StdDev^2*Avg_Dmd^2)*Std_Cost*Inv_Cost+IF(365/CD$3+Safety_Stock/Avg_Dmd&gt;Plan_Shelf,(365/CD$3+Safety_Stock/Avg_Dmd-Plan_Shelf)*Avg_Dmd*Std_Cost*CD$3,0)+Avg_Dmd*365/CD$3/2*Std_Cost*Inv_Cost+CD$3*Setup</f>
        <v>30293.223338872394</v>
      </c>
      <c r="CE63" s="12">
        <f>(Sell_Price-Std_Cost)*(1-$D63)*Lost_Sale_Fact*Avg_Dmd*365+NORMSINV($D63)*SQRT(Dmd_StdDev^2*Leadtime+LT_StdDev^2*Avg_Dmd^2)*Std_Cost*Inv_Cost+IF(365/CE$3+Safety_Stock/Avg_Dmd&gt;Plan_Shelf,(365/CE$3+Safety_Stock/Avg_Dmd-Plan_Shelf)*Avg_Dmd*Std_Cost*CE$3,0)+Avg_Dmd*365/CE$3/2*Std_Cost*Inv_Cost+CE$3*Setup</f>
        <v>30410.052290511474</v>
      </c>
      <c r="CF63" s="12">
        <f>(Sell_Price-Std_Cost)*(1-$D63)*Lost_Sale_Fact*Avg_Dmd*365+NORMSINV($D63)*SQRT(Dmd_StdDev^2*Leadtime+LT_StdDev^2*Avg_Dmd^2)*Std_Cost*Inv_Cost+IF(365/CF$3+Safety_Stock/Avg_Dmd&gt;Plan_Shelf,(365/CF$3+Safety_Stock/Avg_Dmd-Plan_Shelf)*Avg_Dmd*Std_Cost*CF$3,0)+Avg_Dmd*365/CF$3/2*Std_Cost*Inv_Cost+CF$3*Setup</f>
        <v>30527.710518359574</v>
      </c>
      <c r="CG63" s="12">
        <f>(Sell_Price-Std_Cost)*(1-$D63)*Lost_Sale_Fact*Avg_Dmd*365+NORMSINV($D63)*SQRT(Dmd_StdDev^2*Leadtime+LT_StdDev^2*Avg_Dmd^2)*Std_Cost*Inv_Cost+IF(365/CG$3+Safety_Stock/Avg_Dmd&gt;Plan_Shelf,(365/CG$3+Safety_Stock/Avg_Dmd-Plan_Shelf)*Avg_Dmd*Std_Cost*CG$3,0)+Avg_Dmd*365/CG$3/2*Std_Cost*Inv_Cost+CG$3*Setup</f>
        <v>30646.167308483029</v>
      </c>
      <c r="CH63" s="12">
        <f>(Sell_Price-Std_Cost)*(1-$D63)*Lost_Sale_Fact*Avg_Dmd*365+NORMSINV($D63)*SQRT(Dmd_StdDev^2*Leadtime+LT_StdDev^2*Avg_Dmd^2)*Std_Cost*Inv_Cost+IF(365/CH$3+Safety_Stock/Avg_Dmd&gt;Plan_Shelf,(365/CH$3+Safety_Stock/Avg_Dmd-Plan_Shelf)*Avg_Dmd*Std_Cost*CH$3,0)+Avg_Dmd*365/CH$3/2*Std_Cost*Inv_Cost+CH$3*Setup</f>
        <v>30765.393445188842</v>
      </c>
      <c r="CI63" s="12">
        <f>(Sell_Price-Std_Cost)*(1-$D63)*Lost_Sale_Fact*Avg_Dmd*365+NORMSINV($D63)*SQRT(Dmd_StdDev^2*Leadtime+LT_StdDev^2*Avg_Dmd^2)*Std_Cost*Inv_Cost+IF(365/CI$3+Safety_Stock/Avg_Dmd&gt;Plan_Shelf,(365/CI$3+Safety_Stock/Avg_Dmd-Plan_Shelf)*Avg_Dmd*Std_Cost*CI$3,0)+Avg_Dmd*365/CI$3/2*Std_Cost*Inv_Cost+CI$3*Setup</f>
        <v>30885.361120769212</v>
      </c>
      <c r="CJ63" s="12">
        <f>(Sell_Price-Std_Cost)*(1-$D63)*Lost_Sale_Fact*Avg_Dmd*365+NORMSINV($D63)*SQRT(Dmd_StdDev^2*Leadtime+LT_StdDev^2*Avg_Dmd^2)*Std_Cost*Inv_Cost+IF(365/CJ$3+Safety_Stock/Avg_Dmd&gt;Plan_Shelf,(365/CJ$3+Safety_Stock/Avg_Dmd-Plan_Shelf)*Avg_Dmd*Std_Cost*CJ$3,0)+Avg_Dmd*365/CJ$3/2*Std_Cost*Inv_Cost+CJ$3*Setup</f>
        <v>31006.043851692906</v>
      </c>
      <c r="CK63" s="12">
        <f>(Sell_Price-Std_Cost)*(1-$D63)*Lost_Sale_Fact*Avg_Dmd*365+NORMSINV($D63)*SQRT(Dmd_StdDev^2*Leadtime+LT_StdDev^2*Avg_Dmd^2)*Std_Cost*Inv_Cost+IF(365/CK$3+Safety_Stock/Avg_Dmd&gt;Plan_Shelf,(365/CK$3+Safety_Stock/Avg_Dmd-Plan_Shelf)*Avg_Dmd*Std_Cost*CK$3,0)+Avg_Dmd*365/CK$3/2*Std_Cost*Inv_Cost+CK$3*Setup</f>
        <v>31127.416400712515</v>
      </c>
      <c r="CL63" s="12">
        <f>(Sell_Price-Std_Cost)*(1-$D63)*Lost_Sale_Fact*Avg_Dmd*365+NORMSINV($D63)*SQRT(Dmd_StdDev^2*Leadtime+LT_StdDev^2*Avg_Dmd^2)*Std_Cost*Inv_Cost+IF(365/CL$3+Safety_Stock/Avg_Dmd&gt;Plan_Shelf,(365/CL$3+Safety_Stock/Avg_Dmd-Plan_Shelf)*Avg_Dmd*Std_Cost*CL$3,0)+Avg_Dmd*365/CL$3/2*Std_Cost*Inv_Cost+CL$3*Setup</f>
        <v>31249.454704406086</v>
      </c>
      <c r="CM63" s="12">
        <f>(Sell_Price-Std_Cost)*(1-$D63)*Lost_Sale_Fact*Avg_Dmd*365+NORMSINV($D63)*SQRT(Dmd_StdDev^2*Leadtime+LT_StdDev^2*Avg_Dmd^2)*Std_Cost*Inv_Cost+IF(365/CM$3+Safety_Stock/Avg_Dmd&gt;Plan_Shelf,(365/CM$3+Safety_Stock/Avg_Dmd-Plan_Shelf)*Avg_Dmd*Std_Cost*CM$3,0)+Avg_Dmd*365/CM$3/2*Std_Cost*Inv_Cost+CM$3*Setup</f>
        <v>31372.135805715894</v>
      </c>
      <c r="CN63" s="12">
        <f>(Sell_Price-Std_Cost)*(1-$D63)*Lost_Sale_Fact*Avg_Dmd*365+NORMSINV($D63)*SQRT(Dmd_StdDev^2*Leadtime+LT_StdDev^2*Avg_Dmd^2)*Std_Cost*Inv_Cost+IF(365/CN$3+Safety_Stock/Avg_Dmd&gt;Plan_Shelf,(365/CN$3+Safety_Stock/Avg_Dmd-Plan_Shelf)*Avg_Dmd*Std_Cost*CN$3,0)+Avg_Dmd*365/CN$3/2*Std_Cost*Inv_Cost+CN$3*Setup</f>
        <v>31495.437791086846</v>
      </c>
      <c r="CO63" s="12">
        <f>(Sell_Price-Std_Cost)*(1-$D63)*Lost_Sale_Fact*Avg_Dmd*365+NORMSINV($D63)*SQRT(Dmd_StdDev^2*Leadtime+LT_StdDev^2*Avg_Dmd^2)*Std_Cost*Inv_Cost+IF(365/CO$3+Safety_Stock/Avg_Dmd&gt;Plan_Shelf,(365/CO$3+Safety_Stock/Avg_Dmd-Plan_Shelf)*Avg_Dmd*Std_Cost*CO$3,0)+Avg_Dmd*365/CO$3/2*Std_Cost*Inv_Cost+CO$3*Setup</f>
        <v>31619.33973184272</v>
      </c>
      <c r="CP63" s="12">
        <f>(Sell_Price-Std_Cost)*(1-$D63)*Lost_Sale_Fact*Avg_Dmd*365+NORMSINV($D63)*SQRT(Dmd_StdDev^2*Leadtime+LT_StdDev^2*Avg_Dmd^2)*Std_Cost*Inv_Cost+IF(365/CP$3+Safety_Stock/Avg_Dmd&gt;Plan_Shelf,(365/CP$3+Safety_Stock/Avg_Dmd-Plan_Shelf)*Avg_Dmd*Std_Cost*CP$3,0)+Avg_Dmd*365/CP$3/2*Std_Cost*Inv_Cost+CP$3*Setup</f>
        <v>31743.821629470684</v>
      </c>
      <c r="CQ63" s="12">
        <f>(Sell_Price-Std_Cost)*(1-$D63)*Lost_Sale_Fact*Avg_Dmd*365+NORMSINV($D63)*SQRT(Dmd_StdDev^2*Leadtime+LT_StdDev^2*Avg_Dmd^2)*Std_Cost*Inv_Cost+IF(365/CQ$3+Safety_Stock/Avg_Dmd&gt;Plan_Shelf,(365/CQ$3+Safety_Stock/Avg_Dmd-Plan_Shelf)*Avg_Dmd*Std_Cost*CQ$3,0)+Avg_Dmd*365/CQ$3/2*Std_Cost*Inv_Cost+CQ$3*Setup</f>
        <v>31868.864364513422</v>
      </c>
      <c r="CR63" s="12">
        <f>(Sell_Price-Std_Cost)*(1-$D63)*Lost_Sale_Fact*Avg_Dmd*365+NORMSINV($D63)*SQRT(Dmd_StdDev^2*Leadtime+LT_StdDev^2*Avg_Dmd^2)*Std_Cost*Inv_Cost+IF(365/CR$3+Safety_Stock/Avg_Dmd&gt;Plan_Shelf,(365/CR$3+Safety_Stock/Avg_Dmd-Plan_Shelf)*Avg_Dmd*Std_Cost*CR$3,0)+Avg_Dmd*365/CR$3/2*Std_Cost*Inv_Cost+CR$3*Setup</f>
        <v>31994.449648794358</v>
      </c>
      <c r="CS63" s="12">
        <f>(Sell_Price-Std_Cost)*(1-$D63)*Lost_Sale_Fact*Avg_Dmd*365+NORMSINV($D63)*SQRT(Dmd_StdDev^2*Leadtime+LT_StdDev^2*Avg_Dmd^2)*Std_Cost*Inv_Cost+IF(365/CS$3+Safety_Stock/Avg_Dmd&gt;Plan_Shelf,(365/CS$3+Safety_Stock/Avg_Dmd-Plan_Shelf)*Avg_Dmd*Std_Cost*CS$3,0)+Avg_Dmd*365/CS$3/2*Std_Cost*Inv_Cost+CS$3*Setup</f>
        <v>32120.559980725164</v>
      </c>
      <c r="CT63" s="12">
        <f>(Sell_Price-Std_Cost)*(1-$D63)*Lost_Sale_Fact*Avg_Dmd*365+NORMSINV($D63)*SQRT(Dmd_StdDev^2*Leadtime+LT_StdDev^2*Avg_Dmd^2)*Std_Cost*Inv_Cost+IF(365/CT$3+Safety_Stock/Avg_Dmd&gt;Plan_Shelf,(365/CT$3+Safety_Stock/Avg_Dmd-Plan_Shelf)*Avg_Dmd*Std_Cost*CT$3,0)+Avg_Dmd*365/CT$3/2*Std_Cost*Inv_Cost+CT$3*Setup</f>
        <v>32247.178603465956</v>
      </c>
      <c r="CU63" s="12">
        <f>(Sell_Price-Std_Cost)*(1-$D63)*Lost_Sale_Fact*Avg_Dmd*365+NORMSINV($D63)*SQRT(Dmd_StdDev^2*Leadtime+LT_StdDev^2*Avg_Dmd^2)*Std_Cost*Inv_Cost+IF(365/CU$3+Safety_Stock/Avg_Dmd&gt;Plan_Shelf,(365/CU$3+Safety_Stock/Avg_Dmd-Plan_Shelf)*Avg_Dmd*Std_Cost*CU$3,0)+Avg_Dmd*365/CU$3/2*Std_Cost*Inv_Cost+CU$3*Setup</f>
        <v>32374.289465727994</v>
      </c>
      <c r="CV63" s="12">
        <f>(Sell_Price-Std_Cost)*(1-$D63)*Lost_Sale_Fact*Avg_Dmd*365+NORMSINV($D63)*SQRT(Dmd_StdDev^2*Leadtime+LT_StdDev^2*Avg_Dmd^2)*Std_Cost*Inv_Cost+IF(365/CV$3+Safety_Stock/Avg_Dmd&gt;Plan_Shelf,(365/CV$3+Safety_Stock/Avg_Dmd-Plan_Shelf)*Avg_Dmd*Std_Cost*CV$3,0)+Avg_Dmd*365/CV$3/2*Std_Cost*Inv_Cost+CV$3*Setup</f>
        <v>32501.877185026242</v>
      </c>
      <c r="CW63" s="12">
        <f>(Sell_Price-Std_Cost)*(1-$D63)*Lost_Sale_Fact*Avg_Dmd*365+NORMSINV($D63)*SQRT(Dmd_StdDev^2*Leadtime+LT_StdDev^2*Avg_Dmd^2)*Std_Cost*Inv_Cost+IF(365/CW$3+Safety_Stock/Avg_Dmd&gt;Plan_Shelf,(365/CW$3+Safety_Stock/Avg_Dmd-Plan_Shelf)*Avg_Dmd*Std_Cost*CW$3,0)+Avg_Dmd*365/CW$3/2*Std_Cost*Inv_Cost+CW$3*Setup</f>
        <v>32629.927013204935</v>
      </c>
      <c r="CX63" s="12">
        <f>(Sell_Price-Std_Cost)*(1-$D63)*Lost_Sale_Fact*Avg_Dmd*365+NORMSINV($D63)*SQRT(Dmd_StdDev^2*Leadtime+LT_StdDev^2*Avg_Dmd^2)*Std_Cost*Inv_Cost+IF(365/CX$3+Safety_Stock/Avg_Dmd&gt;Plan_Shelf,(365/CX$3+Safety_Stock/Avg_Dmd-Plan_Shelf)*Avg_Dmd*Std_Cost*CX$3,0)+Avg_Dmd*365/CX$3/2*Std_Cost*Inv_Cost+CX$3*Setup</f>
        <v>32758.42480407386</v>
      </c>
      <c r="CY63" s="12">
        <f>(Sell_Price-Std_Cost)*(1-$D63)*Lost_Sale_Fact*Avg_Dmd*365+NORMSINV($D63)*SQRT(Dmd_StdDev^2*Leadtime+LT_StdDev^2*Avg_Dmd^2)*Std_Cost*Inv_Cost+IF(365/CY$3+Safety_Stock/Avg_Dmd&gt;Plan_Shelf,(365/CY$3+Safety_Stock/Avg_Dmd-Plan_Shelf)*Avg_Dmd*Std_Cost*CY$3,0)+Avg_Dmd*365/CY$3/2*Std_Cost*Inv_Cost+CY$3*Setup</f>
        <v>32887.356983006037</v>
      </c>
      <c r="CZ63" s="12">
        <f>(Sell_Price-Std_Cost)*(1-$D63)*Lost_Sale_Fact*Avg_Dmd*365+NORMSINV($D63)*SQRT(Dmd_StdDev^2*Leadtime+LT_StdDev^2*Avg_Dmd^2)*Std_Cost*Inv_Cost+IF(365/CZ$3+Safety_Stock/Avg_Dmd&gt;Plan_Shelf,(365/CZ$3+Safety_Stock/Avg_Dmd-Plan_Shelf)*Avg_Dmd*Std_Cost*CZ$3,0)+Avg_Dmd*365/CZ$3/2*Std_Cost*Inv_Cost+CZ$3*Setup</f>
        <v>33016.71051835957</v>
      </c>
      <c r="DA63" s="28">
        <f t="shared" si="0"/>
        <v>27047.034842683897</v>
      </c>
      <c r="DB63" s="43">
        <f t="shared" si="1"/>
        <v>0.94</v>
      </c>
    </row>
    <row r="64" spans="1:106" ht="14.1" customHeight="1" x14ac:dyDescent="0.25">
      <c r="A64" s="53"/>
      <c r="B64" s="51">
        <v>0.93</v>
      </c>
      <c r="C64" s="51"/>
      <c r="D64" s="9">
        <v>0.93899999999999995</v>
      </c>
      <c r="E64" s="12">
        <f>(Sell_Price-Std_Cost)*(1-$D64)*Lost_Sale_Fact*Avg_Dmd*365+NORMSINV($D64)*SQRT(Dmd_StdDev^2*Leadtime+LT_StdDev^2*Avg_Dmd^2)*Std_Cost*Inv_Cost+IF(365/E$3+Safety_Stock/Avg_Dmd&gt;Plan_Shelf,(365/E$3+Safety_Stock/Avg_Dmd-Plan_Shelf)*Avg_Dmd*Std_Cost*E$3,0)+Avg_Dmd*365/E$3/2*Std_Cost*Inv_Cost+E$3*Setup</f>
        <v>1327448.9843211735</v>
      </c>
      <c r="F64" s="12">
        <f>(Sell_Price-Std_Cost)*(1-$D64)*Lost_Sale_Fact*Avg_Dmd*365+NORMSINV($D64)*SQRT(Dmd_StdDev^2*Leadtime+LT_StdDev^2*Avg_Dmd^2)*Std_Cost*Inv_Cost+IF(365/F$3+Safety_Stock/Avg_Dmd&gt;Plan_Shelf,(365/F$3+Safety_Stock/Avg_Dmd-Plan_Shelf)*Avg_Dmd*Std_Cost*F$3,0)+Avg_Dmd*365/F$3/2*Std_Cost*Inv_Cost+F$3*Setup</f>
        <v>1164295.1471551659</v>
      </c>
      <c r="G64" s="12">
        <f>(Sell_Price-Std_Cost)*(1-$D64)*Lost_Sale_Fact*Avg_Dmd*365+NORMSINV($D64)*SQRT(Dmd_StdDev^2*Leadtime+LT_StdDev^2*Avg_Dmd^2)*Std_Cost*Inv_Cost+IF(365/G$3+Safety_Stock/Avg_Dmd&gt;Plan_Shelf,(365/G$3+Safety_Stock/Avg_Dmd-Plan_Shelf)*Avg_Dmd*Std_Cost*G$3,0)+Avg_Dmd*365/G$3/2*Std_Cost*Inv_Cost+G$3*Setup</f>
        <v>1069274.6433224918</v>
      </c>
      <c r="H64" s="12">
        <f>(Sell_Price-Std_Cost)*(1-$D64)*Lost_Sale_Fact*Avg_Dmd*365+NORMSINV($D64)*SQRT(Dmd_StdDev^2*Leadtime+LT_StdDev^2*Avg_Dmd^2)*Std_Cost*Inv_Cost+IF(365/H$3+Safety_Stock/Avg_Dmd&gt;Plan_Shelf,(365/H$3+Safety_Stock/Avg_Dmd-Plan_Shelf)*Avg_Dmd*Std_Cost*H$3,0)+Avg_Dmd*365/H$3/2*Std_Cost*Inv_Cost+H$3*Setup</f>
        <v>991287.47282315092</v>
      </c>
      <c r="I64" s="12">
        <f>(Sell_Price-Std_Cost)*(1-$D64)*Lost_Sale_Fact*Avg_Dmd*365+NORMSINV($D64)*SQRT(Dmd_StdDev^2*Leadtime+LT_StdDev^2*Avg_Dmd^2)*Std_Cost*Inv_Cost+IF(365/I$3+Safety_Stock/Avg_Dmd&gt;Plan_Shelf,(365/I$3+Safety_Stock/Avg_Dmd-Plan_Shelf)*Avg_Dmd*Std_Cost*I$3,0)+Avg_Dmd*365/I$3/2*Std_Cost*Inv_Cost+I$3*Setup</f>
        <v>920113.63565714331</v>
      </c>
      <c r="J64" s="12">
        <f>(Sell_Price-Std_Cost)*(1-$D64)*Lost_Sale_Fact*Avg_Dmd*365+NORMSINV($D64)*SQRT(Dmd_StdDev^2*Leadtime+LT_StdDev^2*Avg_Dmd^2)*Std_Cost*Inv_Cost+IF(365/J$3+Safety_Stock/Avg_Dmd&gt;Plan_Shelf,(365/J$3+Safety_Stock/Avg_Dmd-Plan_Shelf)*Avg_Dmd*Std_Cost*J$3,0)+Avg_Dmd*365/J$3/2*Std_Cost*Inv_Cost+J$3*Setup</f>
        <v>852346.46515780233</v>
      </c>
      <c r="K64" s="12">
        <f>(Sell_Price-Std_Cost)*(1-$D64)*Lost_Sale_Fact*Avg_Dmd*365+NORMSINV($D64)*SQRT(Dmd_StdDev^2*Leadtime+LT_StdDev^2*Avg_Dmd^2)*Std_Cost*Inv_Cost+IF(365/K$3+Safety_Stock/Avg_Dmd&gt;Plan_Shelf,(365/K$3+Safety_Stock/Avg_Dmd-Plan_Shelf)*Avg_Dmd*Std_Cost*K$3,0)+Avg_Dmd*365/K$3/2*Std_Cost*Inv_Cost+K$3*Setup</f>
        <v>786525.96132512821</v>
      </c>
      <c r="L64" s="12">
        <f>(Sell_Price-Std_Cost)*(1-$D64)*Lost_Sale_Fact*Avg_Dmd*365+NORMSINV($D64)*SQRT(Dmd_StdDev^2*Leadtime+LT_StdDev^2*Avg_Dmd^2)*Std_Cost*Inv_Cost+IF(365/L$3+Safety_Stock/Avg_Dmd&gt;Plan_Shelf,(365/L$3+Safety_Stock/Avg_Dmd-Plan_Shelf)*Avg_Dmd*Std_Cost*L$3,0)+Avg_Dmd*365/L$3/2*Std_Cost*Inv_Cost+L$3*Setup</f>
        <v>721922.12415912061</v>
      </c>
      <c r="M64" s="12">
        <f>(Sell_Price-Std_Cost)*(1-$D64)*Lost_Sale_Fact*Avg_Dmd*365+NORMSINV($D64)*SQRT(Dmd_StdDev^2*Leadtime+LT_StdDev^2*Avg_Dmd^2)*Std_Cost*Inv_Cost+IF(365/M$3+Safety_Stock/Avg_Dmd&gt;Plan_Shelf,(365/M$3+Safety_Stock/Avg_Dmd-Plan_Shelf)*Avg_Dmd*Std_Cost*M$3,0)+Avg_Dmd*365/M$3/2*Std_Cost*Inv_Cost+M$3*Setup</f>
        <v>658129.39810422424</v>
      </c>
      <c r="N64" s="12">
        <f>(Sell_Price-Std_Cost)*(1-$D64)*Lost_Sale_Fact*Avg_Dmd*365+NORMSINV($D64)*SQRT(Dmd_StdDev^2*Leadtime+LT_StdDev^2*Avg_Dmd^2)*Std_Cost*Inv_Cost+IF(365/N$3+Safety_Stock/Avg_Dmd&gt;Plan_Shelf,(365/N$3+Safety_Stock/Avg_Dmd-Plan_Shelf)*Avg_Dmd*Std_Cost*N$3,0)+Avg_Dmd*365/N$3/2*Std_Cost*Inv_Cost+N$3*Setup</f>
        <v>594904.44982710551</v>
      </c>
      <c r="O64" s="12">
        <f>(Sell_Price-Std_Cost)*(1-$D64)*Lost_Sale_Fact*Avg_Dmd*365+NORMSINV($D64)*SQRT(Dmd_StdDev^2*Leadtime+LT_StdDev^2*Avg_Dmd^2)*Std_Cost*Inv_Cost+IF(365/O$3+Safety_Stock/Avg_Dmd&gt;Plan_Shelf,(365/O$3+Safety_Stock/Avg_Dmd-Plan_Shelf)*Avg_Dmd*Std_Cost*O$3,0)+Avg_Dmd*365/O$3/2*Std_Cost*Inv_Cost+O$3*Setup</f>
        <v>532092.43084291602</v>
      </c>
      <c r="P64" s="12">
        <f>(Sell_Price-Std_Cost)*(1-$D64)*Lost_Sale_Fact*Avg_Dmd*365+NORMSINV($D64)*SQRT(Dmd_StdDev^2*Leadtime+LT_StdDev^2*Avg_Dmd^2)*Std_Cost*Inv_Cost+IF(365/P$3+Safety_Stock/Avg_Dmd&gt;Plan_Shelf,(365/P$3+Safety_Stock/Avg_Dmd-Plan_Shelf)*Avg_Dmd*Std_Cost*P$3,0)+Avg_Dmd*365/P$3/2*Std_Cost*Inv_Cost+P$3*Setup</f>
        <v>469590.10882842378</v>
      </c>
      <c r="Q64" s="12">
        <f>(Sell_Price-Std_Cost)*(1-$D64)*Lost_Sale_Fact*Avg_Dmd*365+NORMSINV($D64)*SQRT(Dmd_StdDev^2*Leadtime+LT_StdDev^2*Avg_Dmd^2)*Std_Cost*Inv_Cost+IF(365/Q$3+Safety_Stock/Avg_Dmd&gt;Plan_Shelf,(365/Q$3+Safety_Stock/Avg_Dmd-Plan_Shelf)*Avg_Dmd*Std_Cost*Q$3,0)+Avg_Dmd*365/Q$3/2*Std_Cost*Inv_Cost+Q$3*Setup</f>
        <v>407326.01525215979</v>
      </c>
      <c r="R64" s="12">
        <f>(Sell_Price-Std_Cost)*(1-$D64)*Lost_Sale_Fact*Avg_Dmd*365+NORMSINV($D64)*SQRT(Dmd_StdDev^2*Leadtime+LT_StdDev^2*Avg_Dmd^2)*Std_Cost*Inv_Cost+IF(365/R$3+Safety_Stock/Avg_Dmd&gt;Plan_Shelf,(365/R$3+Safety_Stock/Avg_Dmd-Plan_Shelf)*Avg_Dmd*Std_Cost*R$3,0)+Avg_Dmd*365/R$3/2*Std_Cost*Inv_Cost+R$3*Setup</f>
        <v>345249.10116307536</v>
      </c>
      <c r="S64" s="12">
        <f>(Sell_Price-Std_Cost)*(1-$D64)*Lost_Sale_Fact*Avg_Dmd*365+NORMSINV($D64)*SQRT(Dmd_StdDev^2*Leadtime+LT_StdDev^2*Avg_Dmd^2)*Std_Cost*Inv_Cost+IF(365/S$3+Safety_Stock/Avg_Dmd&gt;Plan_Shelf,(365/S$3+Safety_Stock/Avg_Dmd-Plan_Shelf)*Avg_Dmd*Std_Cost*S$3,0)+Avg_Dmd*365/S$3/2*Std_Cost*Inv_Cost+S$3*Setup</f>
        <v>283321.93066373438</v>
      </c>
      <c r="T64" s="12">
        <f>(Sell_Price-Std_Cost)*(1-$D64)*Lost_Sale_Fact*Avg_Dmd*365+NORMSINV($D64)*SQRT(Dmd_StdDev^2*Leadtime+LT_StdDev^2*Avg_Dmd^2)*Std_Cost*Inv_Cost+IF(365/T$3+Safety_Stock/Avg_Dmd&gt;Plan_Shelf,(365/T$3+Safety_Stock/Avg_Dmd-Plan_Shelf)*Avg_Dmd*Std_Cost*T$3,0)+Avg_Dmd*365/T$3/2*Std_Cost*Inv_Cost+T$3*Setup</f>
        <v>221516.42683106003</v>
      </c>
      <c r="U64" s="12">
        <f>(Sell_Price-Std_Cost)*(1-$D64)*Lost_Sale_Fact*Avg_Dmd*365+NORMSINV($D64)*SQRT(Dmd_StdDev^2*Leadtime+LT_StdDev^2*Avg_Dmd^2)*Std_Cost*Inv_Cost+IF(365/U$3+Safety_Stock/Avg_Dmd&gt;Plan_Shelf,(365/U$3+Safety_Stock/Avg_Dmd-Plan_Shelf)*Avg_Dmd*Std_Cost*U$3,0)+Avg_Dmd*365/U$3/2*Std_Cost*Inv_Cost+U$3*Setup</f>
        <v>159811.11907681706</v>
      </c>
      <c r="V64" s="12">
        <f>(Sell_Price-Std_Cost)*(1-$D64)*Lost_Sale_Fact*Avg_Dmd*365+NORMSINV($D64)*SQRT(Dmd_StdDev^2*Leadtime+LT_StdDev^2*Avg_Dmd^2)*Std_Cost*Inv_Cost+IF(365/V$3+Safety_Stock/Avg_Dmd&gt;Plan_Shelf,(365/V$3+Safety_Stock/Avg_Dmd-Plan_Shelf)*Avg_Dmd*Std_Cost*V$3,0)+Avg_Dmd*365/V$3/2*Std_Cost*Inv_Cost+V$3*Setup</f>
        <v>98189.308054600493</v>
      </c>
      <c r="W64" s="12">
        <f>(Sell_Price-Std_Cost)*(1-$D64)*Lost_Sale_Fact*Avg_Dmd*365+NORMSINV($D64)*SQRT(Dmd_StdDev^2*Leadtime+LT_StdDev^2*Avg_Dmd^2)*Std_Cost*Inv_Cost+IF(365/W$3+Safety_Stock/Avg_Dmd&gt;Plan_Shelf,(365/W$3+Safety_Stock/Avg_Dmd-Plan_Shelf)*Avg_Dmd*Std_Cost*W$3,0)+Avg_Dmd*365/W$3/2*Std_Cost*Inv_Cost+W$3*Setup</f>
        <v>36637.810069879357</v>
      </c>
      <c r="X64" s="12">
        <f>(Sell_Price-Std_Cost)*(1-$D64)*Lost_Sale_Fact*Avg_Dmd*365+NORMSINV($D64)*SQRT(Dmd_StdDev^2*Leadtime+LT_StdDev^2*Avg_Dmd^2)*Std_Cost*Inv_Cost+IF(365/X$3+Safety_Stock/Avg_Dmd&gt;Plan_Shelf,(365/X$3+Safety_Stock/Avg_Dmd-Plan_Shelf)*Avg_Dmd*Std_Cost*X$3,0)+Avg_Dmd*365/X$3/2*Std_Cost*Inv_Cost+X$3*Setup</f>
        <v>29222.821487181063</v>
      </c>
      <c r="Y64" s="12">
        <f>(Sell_Price-Std_Cost)*(1-$D64)*Lost_Sale_Fact*Avg_Dmd*365+NORMSINV($D64)*SQRT(Dmd_StdDev^2*Leadtime+LT_StdDev^2*Avg_Dmd^2)*Std_Cost*Inv_Cost+IF(365/Y$3+Safety_Stock/Avg_Dmd&gt;Plan_Shelf,(365/Y$3+Safety_Stock/Avg_Dmd-Plan_Shelf)*Avg_Dmd*Std_Cost*Y$3,0)+Avg_Dmd*365/Y$3/2*Std_Cost*Inv_Cost+Y$3*Setup</f>
        <v>28886.154820514399</v>
      </c>
      <c r="Z64" s="12">
        <f>(Sell_Price-Std_Cost)*(1-$D64)*Lost_Sale_Fact*Avg_Dmd*365+NORMSINV($D64)*SQRT(Dmd_StdDev^2*Leadtime+LT_StdDev^2*Avg_Dmd^2)*Std_Cost*Inv_Cost+IF(365/Z$3+Safety_Stock/Avg_Dmd&gt;Plan_Shelf,(365/Z$3+Safety_Stock/Avg_Dmd-Plan_Shelf)*Avg_Dmd*Std_Cost*Z$3,0)+Avg_Dmd*365/Z$3/2*Std_Cost*Inv_Cost+Z$3*Setup</f>
        <v>28593.730578090155</v>
      </c>
      <c r="AA64" s="12">
        <f>(Sell_Price-Std_Cost)*(1-$D64)*Lost_Sale_Fact*Avg_Dmd*365+NORMSINV($D64)*SQRT(Dmd_StdDev^2*Leadtime+LT_StdDev^2*Avg_Dmd^2)*Std_Cost*Inv_Cost+IF(365/AA$3+Safety_Stock/Avg_Dmd&gt;Plan_Shelf,(365/AA$3+Safety_Stock/Avg_Dmd-Plan_Shelf)*Avg_Dmd*Std_Cost*AA$3,0)+Avg_Dmd*365/AA$3/2*Std_Cost*Inv_Cost+AA$3*Setup</f>
        <v>28339.778008920195</v>
      </c>
      <c r="AB64" s="12">
        <f>(Sell_Price-Std_Cost)*(1-$D64)*Lost_Sale_Fact*Avg_Dmd*365+NORMSINV($D64)*SQRT(Dmd_StdDev^2*Leadtime+LT_StdDev^2*Avg_Dmd^2)*Std_Cost*Inv_Cost+IF(365/AB$3+Safety_Stock/Avg_Dmd&gt;Plan_Shelf,(365/AB$3+Safety_Stock/Avg_Dmd-Plan_Shelf)*Avg_Dmd*Std_Cost*AB$3,0)+Avg_Dmd*365/AB$3/2*Std_Cost*Inv_Cost+AB$3*Setup</f>
        <v>28119.488153847731</v>
      </c>
      <c r="AC64" s="12">
        <f>(Sell_Price-Std_Cost)*(1-$D64)*Lost_Sale_Fact*Avg_Dmd*365+NORMSINV($D64)*SQRT(Dmd_StdDev^2*Leadtime+LT_StdDev^2*Avg_Dmd^2)*Std_Cost*Inv_Cost+IF(365/AC$3+Safety_Stock/Avg_Dmd&gt;Plan_Shelf,(365/AC$3+Safety_Stock/Avg_Dmd-Plan_Shelf)*Avg_Dmd*Std_Cost*AC$3,0)+Avg_Dmd*365/AC$3/2*Std_Cost*Inv_Cost+AC$3*Setup</f>
        <v>27928.821487181063</v>
      </c>
      <c r="AD64" s="12">
        <f>(Sell_Price-Std_Cost)*(1-$D64)*Lost_Sale_Fact*Avg_Dmd*365+NORMSINV($D64)*SQRT(Dmd_StdDev^2*Leadtime+LT_StdDev^2*Avg_Dmd^2)*Std_Cost*Inv_Cost+IF(365/AD$3+Safety_Stock/Avg_Dmd&gt;Plan_Shelf,(365/AD$3+Safety_Stock/Avg_Dmd-Plan_Shelf)*Avg_Dmd*Std_Cost*AD$3,0)+Avg_Dmd*365/AD$3/2*Std_Cost*Inv_Cost+AD$3*Setup</f>
        <v>27764.359948719524</v>
      </c>
      <c r="AE64" s="12">
        <f>(Sell_Price-Std_Cost)*(1-$D64)*Lost_Sale_Fact*Avg_Dmd*365+NORMSINV($D64)*SQRT(Dmd_StdDev^2*Leadtime+LT_StdDev^2*Avg_Dmd^2)*Std_Cost*Inv_Cost+IF(365/AE$3+Safety_Stock/Avg_Dmd&gt;Plan_Shelf,(365/AE$3+Safety_Stock/Avg_Dmd-Plan_Shelf)*Avg_Dmd*Std_Cost*AE$3,0)+Avg_Dmd*365/AE$3/2*Std_Cost*Inv_Cost+AE$3*Setup</f>
        <v>27623.191857551436</v>
      </c>
      <c r="AF64" s="12">
        <f>(Sell_Price-Std_Cost)*(1-$D64)*Lost_Sale_Fact*Avg_Dmd*365+NORMSINV($D64)*SQRT(Dmd_StdDev^2*Leadtime+LT_StdDev^2*Avg_Dmd^2)*Std_Cost*Inv_Cost+IF(365/AF$3+Safety_Stock/Avg_Dmd&gt;Plan_Shelf,(365/AF$3+Safety_Stock/Avg_Dmd-Plan_Shelf)*Avg_Dmd*Std_Cost*AF$3,0)+Avg_Dmd*365/AF$3/2*Std_Cost*Inv_Cost+AF$3*Setup</f>
        <v>27502.821487181063</v>
      </c>
      <c r="AG64" s="12">
        <f>(Sell_Price-Std_Cost)*(1-$D64)*Lost_Sale_Fact*Avg_Dmd*365+NORMSINV($D64)*SQRT(Dmd_StdDev^2*Leadtime+LT_StdDev^2*Avg_Dmd^2)*Std_Cost*Inv_Cost+IF(365/AG$3+Safety_Stock/Avg_Dmd&gt;Plan_Shelf,(365/AG$3+Safety_Stock/Avg_Dmd-Plan_Shelf)*Avg_Dmd*Std_Cost*AG$3,0)+Avg_Dmd*365/AG$3/2*Std_Cost*Inv_Cost+AG$3*Setup</f>
        <v>27401.097349250031</v>
      </c>
      <c r="AH64" s="12">
        <f>(Sell_Price-Std_Cost)*(1-$D64)*Lost_Sale_Fact*Avg_Dmd*365+NORMSINV($D64)*SQRT(Dmd_StdDev^2*Leadtime+LT_StdDev^2*Avg_Dmd^2)*Std_Cost*Inv_Cost+IF(365/AH$3+Safety_Stock/Avg_Dmd&gt;Plan_Shelf,(365/AH$3+Safety_Stock/Avg_Dmd-Plan_Shelf)*Avg_Dmd*Std_Cost*AH$3,0)+Avg_Dmd*365/AH$3/2*Std_Cost*Inv_Cost+AH$3*Setup</f>
        <v>27316.154820514399</v>
      </c>
      <c r="AI64" s="12">
        <f>(Sell_Price-Std_Cost)*(1-$D64)*Lost_Sale_Fact*Avg_Dmd*365+NORMSINV($D64)*SQRT(Dmd_StdDev^2*Leadtime+LT_StdDev^2*Avg_Dmd^2)*Std_Cost*Inv_Cost+IF(365/AI$3+Safety_Stock/Avg_Dmd&gt;Plan_Shelf,(365/AI$3+Safety_Stock/Avg_Dmd-Plan_Shelf)*Avg_Dmd*Std_Cost*AI$3,0)+Avg_Dmd*365/AI$3/2*Std_Cost*Inv_Cost+AI$3*Setup</f>
        <v>27246.36987427784</v>
      </c>
      <c r="AJ64" s="12">
        <f>(Sell_Price-Std_Cost)*(1-$D64)*Lost_Sale_Fact*Avg_Dmd*365+NORMSINV($D64)*SQRT(Dmd_StdDev^2*Leadtime+LT_StdDev^2*Avg_Dmd^2)*Std_Cost*Inv_Cost+IF(365/AJ$3+Safety_Stock/Avg_Dmd&gt;Plan_Shelf,(365/AJ$3+Safety_Stock/Avg_Dmd-Plan_Shelf)*Avg_Dmd*Std_Cost*AJ$3,0)+Avg_Dmd*365/AJ$3/2*Std_Cost*Inv_Cost+AJ$3*Setup</f>
        <v>27190.321487181063</v>
      </c>
      <c r="AK64" s="12">
        <f>(Sell_Price-Std_Cost)*(1-$D64)*Lost_Sale_Fact*Avg_Dmd*365+NORMSINV($D64)*SQRT(Dmd_StdDev^2*Leadtime+LT_StdDev^2*Avg_Dmd^2)*Std_Cost*Inv_Cost+IF(365/AK$3+Safety_Stock/Avg_Dmd&gt;Plan_Shelf,(365/AK$3+Safety_Stock/Avg_Dmd-Plan_Shelf)*Avg_Dmd*Std_Cost*AK$3,0)+Avg_Dmd*365/AK$3/2*Std_Cost*Inv_Cost+AK$3*Setup</f>
        <v>27146.760881120459</v>
      </c>
      <c r="AL64" s="12">
        <f>(Sell_Price-Std_Cost)*(1-$D64)*Lost_Sale_Fact*Avg_Dmd*365+NORMSINV($D64)*SQRT(Dmd_StdDev^2*Leadtime+LT_StdDev^2*Avg_Dmd^2)*Std_Cost*Inv_Cost+IF(365/AL$3+Safety_Stock/Avg_Dmd&gt;Plan_Shelf,(365/AL$3+Safety_Stock/Avg_Dmd-Plan_Shelf)*Avg_Dmd*Std_Cost*AL$3,0)+Avg_Dmd*365/AL$3/2*Std_Cost*Inv_Cost+AL$3*Setup</f>
        <v>27114.586193063416</v>
      </c>
      <c r="AM64" s="12">
        <f>(Sell_Price-Std_Cost)*(1-$D64)*Lost_Sale_Fact*Avg_Dmd*365+NORMSINV($D64)*SQRT(Dmd_StdDev^2*Leadtime+LT_StdDev^2*Avg_Dmd^2)*Std_Cost*Inv_Cost+IF(365/AM$3+Safety_Stock/Avg_Dmd&gt;Plan_Shelf,(365/AM$3+Safety_Stock/Avg_Dmd-Plan_Shelf)*Avg_Dmd*Std_Cost*AM$3,0)+Avg_Dmd*365/AM$3/2*Std_Cost*Inv_Cost+AM$3*Setup</f>
        <v>27092.821487181063</v>
      </c>
      <c r="AN64" s="12">
        <f>(Sell_Price-Std_Cost)*(1-$D64)*Lost_Sale_Fact*Avg_Dmd*365+NORMSINV($D64)*SQRT(Dmd_StdDev^2*Leadtime+LT_StdDev^2*Avg_Dmd^2)*Std_Cost*Inv_Cost+IF(365/AN$3+Safety_Stock/Avg_Dmd&gt;Plan_Shelf,(365/AN$3+Safety_Stock/Avg_Dmd-Plan_Shelf)*Avg_Dmd*Std_Cost*AN$3,0)+Avg_Dmd*365/AN$3/2*Std_Cost*Inv_Cost+AN$3*Setup</f>
        <v>27080.599264958844</v>
      </c>
      <c r="AO64" s="12">
        <f>(Sell_Price-Std_Cost)*(1-$D64)*Lost_Sale_Fact*Avg_Dmd*365+NORMSINV($D64)*SQRT(Dmd_StdDev^2*Leadtime+LT_StdDev^2*Avg_Dmd^2)*Std_Cost*Inv_Cost+IF(365/AO$3+Safety_Stock/Avg_Dmd&gt;Plan_Shelf,(365/AO$3+Safety_Stock/Avg_Dmd-Plan_Shelf)*Avg_Dmd*Std_Cost*AO$3,0)+Avg_Dmd*365/AO$3/2*Std_Cost*Inv_Cost+AO$3*Setup</f>
        <v>27077.14581150539</v>
      </c>
      <c r="AP64" s="12">
        <f>(Sell_Price-Std_Cost)*(1-$D64)*Lost_Sale_Fact*Avg_Dmd*365+NORMSINV($D64)*SQRT(Dmd_StdDev^2*Leadtime+LT_StdDev^2*Avg_Dmd^2)*Std_Cost*Inv_Cost+IF(365/AP$3+Safety_Stock/Avg_Dmd&gt;Plan_Shelf,(365/AP$3+Safety_Stock/Avg_Dmd-Plan_Shelf)*Avg_Dmd*Std_Cost*AP$3,0)+Avg_Dmd*365/AP$3/2*Std_Cost*Inv_Cost+AP$3*Setup</f>
        <v>27081.768855602117</v>
      </c>
      <c r="AQ64" s="12">
        <f>(Sell_Price-Std_Cost)*(1-$D64)*Lost_Sale_Fact*Avg_Dmd*365+NORMSINV($D64)*SQRT(Dmd_StdDev^2*Leadtime+LT_StdDev^2*Avg_Dmd^2)*Std_Cost*Inv_Cost+IF(365/AQ$3+Safety_Stock/Avg_Dmd&gt;Plan_Shelf,(365/AQ$3+Safety_Stock/Avg_Dmd-Plan_Shelf)*Avg_Dmd*Std_Cost*AQ$3,0)+Avg_Dmd*365/AQ$3/2*Std_Cost*Inv_Cost+AQ$3*Setup</f>
        <v>27093.847128206704</v>
      </c>
      <c r="AR64" s="12">
        <f>(Sell_Price-Std_Cost)*(1-$D64)*Lost_Sale_Fact*Avg_Dmd*365+NORMSINV($D64)*SQRT(Dmd_StdDev^2*Leadtime+LT_StdDev^2*Avg_Dmd^2)*Std_Cost*Inv_Cost+IF(365/AR$3+Safety_Stock/Avg_Dmd&gt;Plan_Shelf,(365/AR$3+Safety_Stock/Avg_Dmd-Plan_Shelf)*Avg_Dmd*Std_Cost*AR$3,0)+Avg_Dmd*365/AR$3/2*Std_Cost*Inv_Cost+AR$3*Setup</f>
        <v>27112.821487181063</v>
      </c>
      <c r="AS64" s="12">
        <f>(Sell_Price-Std_Cost)*(1-$D64)*Lost_Sale_Fact*Avg_Dmd*365+NORMSINV($D64)*SQRT(Dmd_StdDev^2*Leadtime+LT_StdDev^2*Avg_Dmd^2)*Std_Cost*Inv_Cost+IF(365/AS$3+Safety_Stock/Avg_Dmd&gt;Plan_Shelf,(365/AS$3+Safety_Stock/Avg_Dmd-Plan_Shelf)*Avg_Dmd*Std_Cost*AS$3,0)+Avg_Dmd*365/AS$3/2*Std_Cost*Inv_Cost+AS$3*Setup</f>
        <v>27138.187340839602</v>
      </c>
      <c r="AT64" s="12">
        <f>(Sell_Price-Std_Cost)*(1-$D64)*Lost_Sale_Fact*Avg_Dmd*365+NORMSINV($D64)*SQRT(Dmd_StdDev^2*Leadtime+LT_StdDev^2*Avg_Dmd^2)*Std_Cost*Inv_Cost+IF(365/AT$3+Safety_Stock/Avg_Dmd&gt;Plan_Shelf,(365/AT$3+Safety_Stock/Avg_Dmd-Plan_Shelf)*Avg_Dmd*Std_Cost*AT$3,0)+Avg_Dmd*365/AT$3/2*Std_Cost*Inv_Cost+AT$3*Setup</f>
        <v>27169.488153847731</v>
      </c>
      <c r="AU64" s="12">
        <f>(Sell_Price-Std_Cost)*(1-$D64)*Lost_Sale_Fact*Avg_Dmd*365+NORMSINV($D64)*SQRT(Dmd_StdDev^2*Leadtime+LT_StdDev^2*Avg_Dmd^2)*Std_Cost*Inv_Cost+IF(365/AU$3+Safety_Stock/Avg_Dmd&gt;Plan_Shelf,(365/AU$3+Safety_Stock/Avg_Dmd-Plan_Shelf)*Avg_Dmd*Std_Cost*AU$3,0)+Avg_Dmd*365/AU$3/2*Std_Cost*Inv_Cost+AU$3*Setup</f>
        <v>27206.309859274086</v>
      </c>
      <c r="AV64" s="12">
        <f>(Sell_Price-Std_Cost)*(1-$D64)*Lost_Sale_Fact*Avg_Dmd*365+NORMSINV($D64)*SQRT(Dmd_StdDev^2*Leadtime+LT_StdDev^2*Avg_Dmd^2)*Std_Cost*Inv_Cost+IF(365/AV$3+Safety_Stock/Avg_Dmd&gt;Plan_Shelf,(365/AV$3+Safety_Stock/Avg_Dmd-Plan_Shelf)*Avg_Dmd*Std_Cost*AV$3,0)+Avg_Dmd*365/AV$3/2*Std_Cost*Inv_Cost+AV$3*Setup</f>
        <v>27248.276032635611</v>
      </c>
      <c r="AW64" s="12">
        <f>(Sell_Price-Std_Cost)*(1-$D64)*Lost_Sale_Fact*Avg_Dmd*365+NORMSINV($D64)*SQRT(Dmd_StdDev^2*Leadtime+LT_StdDev^2*Avg_Dmd^2)*Std_Cost*Inv_Cost+IF(365/AW$3+Safety_Stock/Avg_Dmd&gt;Plan_Shelf,(365/AW$3+Safety_Stock/Avg_Dmd-Plan_Shelf)*Avg_Dmd*Std_Cost*AW$3,0)+Avg_Dmd*365/AW$3/2*Std_Cost*Inv_Cost+AW$3*Setup</f>
        <v>27295.043709403286</v>
      </c>
      <c r="AX64" s="12">
        <f>(Sell_Price-Std_Cost)*(1-$D64)*Lost_Sale_Fact*Avg_Dmd*365+NORMSINV($D64)*SQRT(Dmd_StdDev^2*Leadtime+LT_StdDev^2*Avg_Dmd^2)*Std_Cost*Inv_Cost+IF(365/AX$3+Safety_Stock/Avg_Dmd&gt;Plan_Shelf,(365/AX$3+Safety_Stock/Avg_Dmd-Plan_Shelf)*Avg_Dmd*Std_Cost*AX$3,0)+Avg_Dmd*365/AX$3/2*Std_Cost*Inv_Cost+AX$3*Setup</f>
        <v>27346.299748050631</v>
      </c>
      <c r="AY64" s="12">
        <f>(Sell_Price-Std_Cost)*(1-$D64)*Lost_Sale_Fact*Avg_Dmd*365+NORMSINV($D64)*SQRT(Dmd_StdDev^2*Leadtime+LT_StdDev^2*Avg_Dmd^2)*Std_Cost*Inv_Cost+IF(365/AY$3+Safety_Stock/Avg_Dmd&gt;Plan_Shelf,(365/AY$3+Safety_Stock/Avg_Dmd-Plan_Shelf)*Avg_Dmd*Std_Cost*AY$3,0)+Avg_Dmd*365/AY$3/2*Std_Cost*Inv_Cost+AY$3*Setup</f>
        <v>27401.757657393831</v>
      </c>
      <c r="AZ64" s="12">
        <f>(Sell_Price-Std_Cost)*(1-$D64)*Lost_Sale_Fact*Avg_Dmd*365+NORMSINV($D64)*SQRT(Dmd_StdDev^2*Leadtime+LT_StdDev^2*Avg_Dmd^2)*Std_Cost*Inv_Cost+IF(365/AZ$3+Safety_Stock/Avg_Dmd&gt;Plan_Shelf,(365/AZ$3+Safety_Stock/Avg_Dmd-Plan_Shelf)*Avg_Dmd*Std_Cost*AZ$3,0)+Avg_Dmd*365/AZ$3/2*Std_Cost*Inv_Cost+AZ$3*Setup</f>
        <v>27461.154820514399</v>
      </c>
      <c r="BA64" s="12">
        <f>(Sell_Price-Std_Cost)*(1-$D64)*Lost_Sale_Fact*Avg_Dmd*365+NORMSINV($D64)*SQRT(Dmd_StdDev^2*Leadtime+LT_StdDev^2*Avg_Dmd^2)*Std_Cost*Inv_Cost+IF(365/BA$3+Safety_Stock/Avg_Dmd&gt;Plan_Shelf,(365/BA$3+Safety_Stock/Avg_Dmd-Plan_Shelf)*Avg_Dmd*Std_Cost*BA$3,0)+Avg_Dmd*365/BA$3/2*Std_Cost*Inv_Cost+BA$3*Setup</f>
        <v>27524.250058609636</v>
      </c>
      <c r="BB64" s="12">
        <f>(Sell_Price-Std_Cost)*(1-$D64)*Lost_Sale_Fact*Avg_Dmd*365+NORMSINV($D64)*SQRT(Dmd_StdDev^2*Leadtime+LT_StdDev^2*Avg_Dmd^2)*Std_Cost*Inv_Cost+IF(365/BB$3+Safety_Stock/Avg_Dmd&gt;Plan_Shelf,(365/BB$3+Safety_Stock/Avg_Dmd-Plan_Shelf)*Avg_Dmd*Std_Cost*BB$3,0)+Avg_Dmd*365/BB$3/2*Std_Cost*Inv_Cost+BB$3*Setup</f>
        <v>27590.821487181063</v>
      </c>
      <c r="BC64" s="12">
        <f>(Sell_Price-Std_Cost)*(1-$D64)*Lost_Sale_Fact*Avg_Dmd*365+NORMSINV($D64)*SQRT(Dmd_StdDev^2*Leadtime+LT_StdDev^2*Avg_Dmd^2)*Std_Cost*Inv_Cost+IF(365/BC$3+Safety_Stock/Avg_Dmd&gt;Plan_Shelf,(365/BC$3+Safety_Stock/Avg_Dmd-Plan_Shelf)*Avg_Dmd*Std_Cost*BC$3,0)+Avg_Dmd*365/BC$3/2*Std_Cost*Inv_Cost+BC$3*Setup</f>
        <v>27660.664624435965</v>
      </c>
      <c r="BD64" s="12">
        <f>(Sell_Price-Std_Cost)*(1-$D64)*Lost_Sale_Fact*Avg_Dmd*365+NORMSINV($D64)*SQRT(Dmd_StdDev^2*Leadtime+LT_StdDev^2*Avg_Dmd^2)*Std_Cost*Inv_Cost+IF(365/BD$3+Safety_Stock/Avg_Dmd&gt;Plan_Shelf,(365/BD$3+Safety_Stock/Avg_Dmd-Plan_Shelf)*Avg_Dmd*Std_Cost*BD$3,0)+Avg_Dmd*365/BD$3/2*Std_Cost*Inv_Cost+BD$3*Setup</f>
        <v>27733.590717950297</v>
      </c>
      <c r="BE64" s="12">
        <f>(Sell_Price-Std_Cost)*(1-$D64)*Lost_Sale_Fact*Avg_Dmd*365+NORMSINV($D64)*SQRT(Dmd_StdDev^2*Leadtime+LT_StdDev^2*Avg_Dmd^2)*Std_Cost*Inv_Cost+IF(365/BE$3+Safety_Stock/Avg_Dmd&gt;Plan_Shelf,(365/BE$3+Safety_Stock/Avg_Dmd-Plan_Shelf)*Avg_Dmd*Std_Cost*BE$3,0)+Avg_Dmd*365/BE$3/2*Std_Cost*Inv_Cost+BE$3*Setup</f>
        <v>27809.425260765969</v>
      </c>
      <c r="BF64" s="12">
        <f>(Sell_Price-Std_Cost)*(1-$D64)*Lost_Sale_Fact*Avg_Dmd*365+NORMSINV($D64)*SQRT(Dmd_StdDev^2*Leadtime+LT_StdDev^2*Avg_Dmd^2)*Std_Cost*Inv_Cost+IF(365/BF$3+Safety_Stock/Avg_Dmd&gt;Plan_Shelf,(365/BF$3+Safety_Stock/Avg_Dmd-Plan_Shelf)*Avg_Dmd*Std_Cost*BF$3,0)+Avg_Dmd*365/BF$3/2*Std_Cost*Inv_Cost+BF$3*Setup</f>
        <v>27888.006672366249</v>
      </c>
      <c r="BG64" s="12">
        <f>(Sell_Price-Std_Cost)*(1-$D64)*Lost_Sale_Fact*Avg_Dmd*365+NORMSINV($D64)*SQRT(Dmd_StdDev^2*Leadtime+LT_StdDev^2*Avg_Dmd^2)*Std_Cost*Inv_Cost+IF(365/BG$3+Safety_Stock/Avg_Dmd&gt;Plan_Shelf,(365/BG$3+Safety_Stock/Avg_Dmd-Plan_Shelf)*Avg_Dmd*Std_Cost*BG$3,0)+Avg_Dmd*365/BG$3/2*Std_Cost*Inv_Cost+BG$3*Setup</f>
        <v>27969.185123544703</v>
      </c>
      <c r="BH64" s="12">
        <f>(Sell_Price-Std_Cost)*(1-$D64)*Lost_Sale_Fact*Avg_Dmd*365+NORMSINV($D64)*SQRT(Dmd_StdDev^2*Leadtime+LT_StdDev^2*Avg_Dmd^2)*Std_Cost*Inv_Cost+IF(365/BH$3+Safety_Stock/Avg_Dmd&gt;Plan_Shelf,(365/BH$3+Safety_Stock/Avg_Dmd-Plan_Shelf)*Avg_Dmd*Std_Cost*BH$3,0)+Avg_Dmd*365/BH$3/2*Std_Cost*Inv_Cost+BH$3*Setup</f>
        <v>28052.821487181063</v>
      </c>
      <c r="BI64" s="12">
        <f>(Sell_Price-Std_Cost)*(1-$D64)*Lost_Sale_Fact*Avg_Dmd*365+NORMSINV($D64)*SQRT(Dmd_StdDev^2*Leadtime+LT_StdDev^2*Avg_Dmd^2)*Std_Cost*Inv_Cost+IF(365/BI$3+Safety_Stock/Avg_Dmd&gt;Plan_Shelf,(365/BI$3+Safety_Stock/Avg_Dmd-Plan_Shelf)*Avg_Dmd*Std_Cost*BI$3,0)+Avg_Dmd*365/BI$3/2*Std_Cost*Inv_Cost+BI$3*Setup</f>
        <v>28138.786399461766</v>
      </c>
      <c r="BJ64" s="12">
        <f>(Sell_Price-Std_Cost)*(1-$D64)*Lost_Sale_Fact*Avg_Dmd*365+NORMSINV($D64)*SQRT(Dmd_StdDev^2*Leadtime+LT_StdDev^2*Avg_Dmd^2)*Std_Cost*Inv_Cost+IF(365/BJ$3+Safety_Stock/Avg_Dmd&gt;Plan_Shelf,(365/BJ$3+Safety_Stock/Avg_Dmd-Plan_Shelf)*Avg_Dmd*Std_Cost*BJ$3,0)+Avg_Dmd*365/BJ$3/2*Std_Cost*Inv_Cost+BJ$3*Setup</f>
        <v>28226.959418215549</v>
      </c>
      <c r="BK64" s="12">
        <f>(Sell_Price-Std_Cost)*(1-$D64)*Lost_Sale_Fact*Avg_Dmd*365+NORMSINV($D64)*SQRT(Dmd_StdDev^2*Leadtime+LT_StdDev^2*Avg_Dmd^2)*Std_Cost*Inv_Cost+IF(365/BK$3+Safety_Stock/Avg_Dmd&gt;Plan_Shelf,(365/BK$3+Safety_Stock/Avg_Dmd-Plan_Shelf)*Avg_Dmd*Std_Cost*BK$3,0)+Avg_Dmd*365/BK$3/2*Std_Cost*Inv_Cost+BK$3*Setup</f>
        <v>28317.228266842081</v>
      </c>
      <c r="BL64" s="12">
        <f>(Sell_Price-Std_Cost)*(1-$D64)*Lost_Sale_Fact*Avg_Dmd*365+NORMSINV($D64)*SQRT(Dmd_StdDev^2*Leadtime+LT_StdDev^2*Avg_Dmd^2)*Std_Cost*Inv_Cost+IF(365/BL$3+Safety_Stock/Avg_Dmd&gt;Plan_Shelf,(365/BL$3+Safety_Stock/Avg_Dmd-Plan_Shelf)*Avg_Dmd*Std_Cost*BL$3,0)+Avg_Dmd*365/BL$3/2*Std_Cost*Inv_Cost+BL$3*Setup</f>
        <v>28409.488153847731</v>
      </c>
      <c r="BM64" s="12">
        <f>(Sell_Price-Std_Cost)*(1-$D64)*Lost_Sale_Fact*Avg_Dmd*365+NORMSINV($D64)*SQRT(Dmd_StdDev^2*Leadtime+LT_StdDev^2*Avg_Dmd^2)*Std_Cost*Inv_Cost+IF(365/BM$3+Safety_Stock/Avg_Dmd&gt;Plan_Shelf,(365/BM$3+Safety_Stock/Avg_Dmd-Plan_Shelf)*Avg_Dmd*Std_Cost*BM$3,0)+Avg_Dmd*365/BM$3/2*Std_Cost*Inv_Cost+BM$3*Setup</f>
        <v>28503.641159312214</v>
      </c>
      <c r="BN64" s="12">
        <f>(Sell_Price-Std_Cost)*(1-$D64)*Lost_Sale_Fact*Avg_Dmd*365+NORMSINV($D64)*SQRT(Dmd_StdDev^2*Leadtime+LT_StdDev^2*Avg_Dmd^2)*Std_Cost*Inv_Cost+IF(365/BN$3+Safety_Stock/Avg_Dmd&gt;Plan_Shelf,(365/BN$3+Safety_Stock/Avg_Dmd-Plan_Shelf)*Avg_Dmd*Std_Cost*BN$3,0)+Avg_Dmd*365/BN$3/2*Std_Cost*Inv_Cost+BN$3*Setup</f>
        <v>28599.595680729453</v>
      </c>
      <c r="BO64" s="12">
        <f>(Sell_Price-Std_Cost)*(1-$D64)*Lost_Sale_Fact*Avg_Dmd*365+NORMSINV($D64)*SQRT(Dmd_StdDev^2*Leadtime+LT_StdDev^2*Avg_Dmd^2)*Std_Cost*Inv_Cost+IF(365/BO$3+Safety_Stock/Avg_Dmd&gt;Plan_Shelf,(365/BO$3+Safety_Stock/Avg_Dmd-Plan_Shelf)*Avg_Dmd*Std_Cost*BO$3,0)+Avg_Dmd*365/BO$3/2*Std_Cost*Inv_Cost+BO$3*Setup</f>
        <v>28697.265931625509</v>
      </c>
      <c r="BP64" s="12">
        <f>(Sell_Price-Std_Cost)*(1-$D64)*Lost_Sale_Fact*Avg_Dmd*365+NORMSINV($D64)*SQRT(Dmd_StdDev^2*Leadtime+LT_StdDev^2*Avg_Dmd^2)*Std_Cost*Inv_Cost+IF(365/BP$3+Safety_Stock/Avg_Dmd&gt;Plan_Shelf,(365/BP$3+Safety_Stock/Avg_Dmd-Plan_Shelf)*Avg_Dmd*Std_Cost*BP$3,0)+Avg_Dmd*365/BP$3/2*Std_Cost*Inv_Cost+BP$3*Setup</f>
        <v>28796.571487181063</v>
      </c>
      <c r="BQ64" s="12">
        <f>(Sell_Price-Std_Cost)*(1-$D64)*Lost_Sale_Fact*Avg_Dmd*365+NORMSINV($D64)*SQRT(Dmd_StdDev^2*Leadtime+LT_StdDev^2*Avg_Dmd^2)*Std_Cost*Inv_Cost+IF(365/BQ$3+Safety_Stock/Avg_Dmd&gt;Plan_Shelf,(365/BQ$3+Safety_Stock/Avg_Dmd-Plan_Shelf)*Avg_Dmd*Std_Cost*BQ$3,0)+Avg_Dmd*365/BQ$3/2*Std_Cost*Inv_Cost+BQ$3*Setup</f>
        <v>28897.43687179645</v>
      </c>
      <c r="BR64" s="12">
        <f>(Sell_Price-Std_Cost)*(1-$D64)*Lost_Sale_Fact*Avg_Dmd*365+NORMSINV($D64)*SQRT(Dmd_StdDev^2*Leadtime+LT_StdDev^2*Avg_Dmd^2)*Std_Cost*Inv_Cost+IF(365/BR$3+Safety_Stock/Avg_Dmd&gt;Plan_Shelf,(365/BR$3+Safety_Stock/Avg_Dmd-Plan_Shelf)*Avg_Dmd*Std_Cost*BR$3,0)+Avg_Dmd*365/BR$3/2*Std_Cost*Inv_Cost+BR$3*Setup</f>
        <v>28999.791184150763</v>
      </c>
      <c r="BS64" s="12">
        <f>(Sell_Price-Std_Cost)*(1-$D64)*Lost_Sale_Fact*Avg_Dmd*365+NORMSINV($D64)*SQRT(Dmd_StdDev^2*Leadtime+LT_StdDev^2*Avg_Dmd^2)*Std_Cost*Inv_Cost+IF(365/BS$3+Safety_Stock/Avg_Dmd&gt;Plan_Shelf,(365/BS$3+Safety_Stock/Avg_Dmd-Plan_Shelf)*Avg_Dmd*Std_Cost*BS$3,0)+Avg_Dmd*365/BS$3/2*Std_Cost*Inv_Cost+BS$3*Setup</f>
        <v>29103.567755837779</v>
      </c>
      <c r="BT64" s="12">
        <f>(Sell_Price-Std_Cost)*(1-$D64)*Lost_Sale_Fact*Avg_Dmd*365+NORMSINV($D64)*SQRT(Dmd_StdDev^2*Leadtime+LT_StdDev^2*Avg_Dmd^2)*Std_Cost*Inv_Cost+IF(365/BT$3+Safety_Stock/Avg_Dmd&gt;Plan_Shelf,(365/BT$3+Safety_Stock/Avg_Dmd-Plan_Shelf)*Avg_Dmd*Std_Cost*BT$3,0)+Avg_Dmd*365/BT$3/2*Std_Cost*Inv_Cost+BT$3*Setup</f>
        <v>29208.703840122242</v>
      </c>
      <c r="BU64" s="12">
        <f>(Sell_Price-Std_Cost)*(1-$D64)*Lost_Sale_Fact*Avg_Dmd*365+NORMSINV($D64)*SQRT(Dmd_StdDev^2*Leadtime+LT_StdDev^2*Avg_Dmd^2)*Std_Cost*Inv_Cost+IF(365/BU$3+Safety_Stock/Avg_Dmd&gt;Plan_Shelf,(365/BU$3+Safety_Stock/Avg_Dmd-Plan_Shelf)*Avg_Dmd*Std_Cost*BU$3,0)+Avg_Dmd*365/BU$3/2*Std_Cost*Inv_Cost+BU$3*Setup</f>
        <v>29315.140327760775</v>
      </c>
      <c r="BV64" s="12">
        <f>(Sell_Price-Std_Cost)*(1-$D64)*Lost_Sale_Fact*Avg_Dmd*365+NORMSINV($D64)*SQRT(Dmd_StdDev^2*Leadtime+LT_StdDev^2*Avg_Dmd^2)*Std_Cost*Inv_Cost+IF(365/BV$3+Safety_Stock/Avg_Dmd&gt;Plan_Shelf,(365/BV$3+Safety_Stock/Avg_Dmd-Plan_Shelf)*Avg_Dmd*Std_Cost*BV$3,0)+Avg_Dmd*365/BV$3/2*Std_Cost*Inv_Cost+BV$3*Setup</f>
        <v>29422.821487181063</v>
      </c>
      <c r="BW64" s="12">
        <f>(Sell_Price-Std_Cost)*(1-$D64)*Lost_Sale_Fact*Avg_Dmd*365+NORMSINV($D64)*SQRT(Dmd_StdDev^2*Leadtime+LT_StdDev^2*Avg_Dmd^2)*Std_Cost*Inv_Cost+IF(365/BW$3+Safety_Stock/Avg_Dmd&gt;Plan_Shelf,(365/BW$3+Safety_Stock/Avg_Dmd-Plan_Shelf)*Avg_Dmd*Std_Cost*BW$3,0)+Avg_Dmd*365/BW$3/2*Std_Cost*Inv_Cost+BW$3*Setup</f>
        <v>29531.694726617687</v>
      </c>
      <c r="BX64" s="12">
        <f>(Sell_Price-Std_Cost)*(1-$D64)*Lost_Sale_Fact*Avg_Dmd*365+NORMSINV($D64)*SQRT(Dmd_StdDev^2*Leadtime+LT_StdDev^2*Avg_Dmd^2)*Std_Cost*Inv_Cost+IF(365/BX$3+Safety_Stock/Avg_Dmd&gt;Plan_Shelf,(365/BX$3+Safety_Stock/Avg_Dmd-Plan_Shelf)*Avg_Dmd*Std_Cost*BX$3,0)+Avg_Dmd*365/BX$3/2*Std_Cost*Inv_Cost+BX$3*Setup</f>
        <v>29641.710376069954</v>
      </c>
      <c r="BY64" s="12">
        <f>(Sell_Price-Std_Cost)*(1-$D64)*Lost_Sale_Fact*Avg_Dmd*365+NORMSINV($D64)*SQRT(Dmd_StdDev^2*Leadtime+LT_StdDev^2*Avg_Dmd^2)*Std_Cost*Inv_Cost+IF(365/BY$3+Safety_Stock/Avg_Dmd&gt;Plan_Shelf,(365/BY$3+Safety_Stock/Avg_Dmd-Plan_Shelf)*Avg_Dmd*Std_Cost*BY$3,0)+Avg_Dmd*365/BY$3/2*Std_Cost*Inv_Cost+BY$3*Setup</f>
        <v>29752.821487181063</v>
      </c>
      <c r="BZ64" s="12">
        <f>(Sell_Price-Std_Cost)*(1-$D64)*Lost_Sale_Fact*Avg_Dmd*365+NORMSINV($D64)*SQRT(Dmd_StdDev^2*Leadtime+LT_StdDev^2*Avg_Dmd^2)*Std_Cost*Inv_Cost+IF(365/BZ$3+Safety_Stock/Avg_Dmd&gt;Plan_Shelf,(365/BZ$3+Safety_Stock/Avg_Dmd-Plan_Shelf)*Avg_Dmd*Std_Cost*BZ$3,0)+Avg_Dmd*365/BZ$3/2*Std_Cost*Inv_Cost+BZ$3*Setup</f>
        <v>29864.983649343227</v>
      </c>
      <c r="CA64" s="12">
        <f>(Sell_Price-Std_Cost)*(1-$D64)*Lost_Sale_Fact*Avg_Dmd*365+NORMSINV($D64)*SQRT(Dmd_StdDev^2*Leadtime+LT_StdDev^2*Avg_Dmd^2)*Std_Cost*Inv_Cost+IF(365/CA$3+Safety_Stock/Avg_Dmd&gt;Plan_Shelf,(365/CA$3+Safety_Stock/Avg_Dmd-Plan_Shelf)*Avg_Dmd*Std_Cost*CA$3,0)+Avg_Dmd*365/CA$3/2*Std_Cost*Inv_Cost+CA$3*Setup</f>
        <v>29978.154820514399</v>
      </c>
      <c r="CB64" s="12">
        <f>(Sell_Price-Std_Cost)*(1-$D64)*Lost_Sale_Fact*Avg_Dmd*365+NORMSINV($D64)*SQRT(Dmd_StdDev^2*Leadtime+LT_StdDev^2*Avg_Dmd^2)*Std_Cost*Inv_Cost+IF(365/CB$3+Safety_Stock/Avg_Dmd&gt;Plan_Shelf,(365/CB$3+Safety_Stock/Avg_Dmd-Plan_Shelf)*Avg_Dmd*Std_Cost*CB$3,0)+Avg_Dmd*365/CB$3/2*Std_Cost*Inv_Cost+CB$3*Setup</f>
        <v>30092.29517139159</v>
      </c>
      <c r="CC64" s="12">
        <f>(Sell_Price-Std_Cost)*(1-$D64)*Lost_Sale_Fact*Avg_Dmd*365+NORMSINV($D64)*SQRT(Dmd_StdDev^2*Leadtime+LT_StdDev^2*Avg_Dmd^2)*Std_Cost*Inv_Cost+IF(365/CC$3+Safety_Stock/Avg_Dmd&gt;Plan_Shelf,(365/CC$3+Safety_Stock/Avg_Dmd-Plan_Shelf)*Avg_Dmd*Std_Cost*CC$3,0)+Avg_Dmd*365/CC$3/2*Std_Cost*Inv_Cost+CC$3*Setup</f>
        <v>30207.366941726519</v>
      </c>
      <c r="CD64" s="12">
        <f>(Sell_Price-Std_Cost)*(1-$D64)*Lost_Sale_Fact*Avg_Dmd*365+NORMSINV($D64)*SQRT(Dmd_StdDev^2*Leadtime+LT_StdDev^2*Avg_Dmd^2)*Std_Cost*Inv_Cost+IF(365/CD$3+Safety_Stock/Avg_Dmd&gt;Plan_Shelf,(365/CD$3+Safety_Stock/Avg_Dmd-Plan_Shelf)*Avg_Dmd*Std_Cost*CD$3,0)+Avg_Dmd*365/CD$3/2*Std_Cost*Inv_Cost+CD$3*Setup</f>
        <v>30323.334307693884</v>
      </c>
      <c r="CE64" s="12">
        <f>(Sell_Price-Std_Cost)*(1-$D64)*Lost_Sale_Fact*Avg_Dmd*365+NORMSINV($D64)*SQRT(Dmd_StdDev^2*Leadtime+LT_StdDev^2*Avg_Dmd^2)*Std_Cost*Inv_Cost+IF(365/CE$3+Safety_Stock/Avg_Dmd&gt;Plan_Shelf,(365/CE$3+Safety_Stock/Avg_Dmd-Plan_Shelf)*Avg_Dmd*Std_Cost*CE$3,0)+Avg_Dmd*365/CE$3/2*Std_Cost*Inv_Cost+CE$3*Setup</f>
        <v>30440.163259332963</v>
      </c>
      <c r="CF64" s="12">
        <f>(Sell_Price-Std_Cost)*(1-$D64)*Lost_Sale_Fact*Avg_Dmd*365+NORMSINV($D64)*SQRT(Dmd_StdDev^2*Leadtime+LT_StdDev^2*Avg_Dmd^2)*Std_Cost*Inv_Cost+IF(365/CF$3+Safety_Stock/Avg_Dmd&gt;Plan_Shelf,(365/CF$3+Safety_Stock/Avg_Dmd-Plan_Shelf)*Avg_Dmd*Std_Cost*CF$3,0)+Avg_Dmd*365/CF$3/2*Std_Cost*Inv_Cost+CF$3*Setup</f>
        <v>30557.821487181063</v>
      </c>
      <c r="CG64" s="12">
        <f>(Sell_Price-Std_Cost)*(1-$D64)*Lost_Sale_Fact*Avg_Dmd*365+NORMSINV($D64)*SQRT(Dmd_StdDev^2*Leadtime+LT_StdDev^2*Avg_Dmd^2)*Std_Cost*Inv_Cost+IF(365/CG$3+Safety_Stock/Avg_Dmd&gt;Plan_Shelf,(365/CG$3+Safety_Stock/Avg_Dmd-Plan_Shelf)*Avg_Dmd*Std_Cost*CG$3,0)+Avg_Dmd*365/CG$3/2*Std_Cost*Inv_Cost+CG$3*Setup</f>
        <v>30676.278277304522</v>
      </c>
      <c r="CH64" s="12">
        <f>(Sell_Price-Std_Cost)*(1-$D64)*Lost_Sale_Fact*Avg_Dmd*365+NORMSINV($D64)*SQRT(Dmd_StdDev^2*Leadtime+LT_StdDev^2*Avg_Dmd^2)*Std_Cost*Inv_Cost+IF(365/CH$3+Safety_Stock/Avg_Dmd&gt;Plan_Shelf,(365/CH$3+Safety_Stock/Avg_Dmd-Plan_Shelf)*Avg_Dmd*Std_Cost*CH$3,0)+Avg_Dmd*365/CH$3/2*Std_Cost*Inv_Cost+CH$3*Setup</f>
        <v>30795.504414010335</v>
      </c>
      <c r="CI64" s="12">
        <f>(Sell_Price-Std_Cost)*(1-$D64)*Lost_Sale_Fact*Avg_Dmd*365+NORMSINV($D64)*SQRT(Dmd_StdDev^2*Leadtime+LT_StdDev^2*Avg_Dmd^2)*Std_Cost*Inv_Cost+IF(365/CI$3+Safety_Stock/Avg_Dmd&gt;Plan_Shelf,(365/CI$3+Safety_Stock/Avg_Dmd-Plan_Shelf)*Avg_Dmd*Std_Cost*CI$3,0)+Avg_Dmd*365/CI$3/2*Std_Cost*Inv_Cost+CI$3*Setup</f>
        <v>30915.472089590705</v>
      </c>
      <c r="CJ64" s="12">
        <f>(Sell_Price-Std_Cost)*(1-$D64)*Lost_Sale_Fact*Avg_Dmd*365+NORMSINV($D64)*SQRT(Dmd_StdDev^2*Leadtime+LT_StdDev^2*Avg_Dmd^2)*Std_Cost*Inv_Cost+IF(365/CJ$3+Safety_Stock/Avg_Dmd&gt;Plan_Shelf,(365/CJ$3+Safety_Stock/Avg_Dmd-Plan_Shelf)*Avg_Dmd*Std_Cost*CJ$3,0)+Avg_Dmd*365/CJ$3/2*Std_Cost*Inv_Cost+CJ$3*Setup</f>
        <v>31036.154820514399</v>
      </c>
      <c r="CK64" s="12">
        <f>(Sell_Price-Std_Cost)*(1-$D64)*Lost_Sale_Fact*Avg_Dmd*365+NORMSINV($D64)*SQRT(Dmd_StdDev^2*Leadtime+LT_StdDev^2*Avg_Dmd^2)*Std_Cost*Inv_Cost+IF(365/CK$3+Safety_Stock/Avg_Dmd&gt;Plan_Shelf,(365/CK$3+Safety_Stock/Avg_Dmd-Plan_Shelf)*Avg_Dmd*Std_Cost*CK$3,0)+Avg_Dmd*365/CK$3/2*Std_Cost*Inv_Cost+CK$3*Setup</f>
        <v>31157.527369534007</v>
      </c>
      <c r="CL64" s="12">
        <f>(Sell_Price-Std_Cost)*(1-$D64)*Lost_Sale_Fact*Avg_Dmd*365+NORMSINV($D64)*SQRT(Dmd_StdDev^2*Leadtime+LT_StdDev^2*Avg_Dmd^2)*Std_Cost*Inv_Cost+IF(365/CL$3+Safety_Stock/Avg_Dmd&gt;Plan_Shelf,(365/CL$3+Safety_Stock/Avg_Dmd-Plan_Shelf)*Avg_Dmd*Std_Cost*CL$3,0)+Avg_Dmd*365/CL$3/2*Std_Cost*Inv_Cost+CL$3*Setup</f>
        <v>31279.565673227575</v>
      </c>
      <c r="CM64" s="12">
        <f>(Sell_Price-Std_Cost)*(1-$D64)*Lost_Sale_Fact*Avg_Dmd*365+NORMSINV($D64)*SQRT(Dmd_StdDev^2*Leadtime+LT_StdDev^2*Avg_Dmd^2)*Std_Cost*Inv_Cost+IF(365/CM$3+Safety_Stock/Avg_Dmd&gt;Plan_Shelf,(365/CM$3+Safety_Stock/Avg_Dmd-Plan_Shelf)*Avg_Dmd*Std_Cost*CM$3,0)+Avg_Dmd*365/CM$3/2*Std_Cost*Inv_Cost+CM$3*Setup</f>
        <v>31402.246774537387</v>
      </c>
      <c r="CN64" s="12">
        <f>(Sell_Price-Std_Cost)*(1-$D64)*Lost_Sale_Fact*Avg_Dmd*365+NORMSINV($D64)*SQRT(Dmd_StdDev^2*Leadtime+LT_StdDev^2*Avg_Dmd^2)*Std_Cost*Inv_Cost+IF(365/CN$3+Safety_Stock/Avg_Dmd&gt;Plan_Shelf,(365/CN$3+Safety_Stock/Avg_Dmd-Plan_Shelf)*Avg_Dmd*Std_Cost*CN$3,0)+Avg_Dmd*365/CN$3/2*Std_Cost*Inv_Cost+CN$3*Setup</f>
        <v>31525.548759908339</v>
      </c>
      <c r="CO64" s="12">
        <f>(Sell_Price-Std_Cost)*(1-$D64)*Lost_Sale_Fact*Avg_Dmd*365+NORMSINV($D64)*SQRT(Dmd_StdDev^2*Leadtime+LT_StdDev^2*Avg_Dmd^2)*Std_Cost*Inv_Cost+IF(365/CO$3+Safety_Stock/Avg_Dmd&gt;Plan_Shelf,(365/CO$3+Safety_Stock/Avg_Dmd-Plan_Shelf)*Avg_Dmd*Std_Cost*CO$3,0)+Avg_Dmd*365/CO$3/2*Std_Cost*Inv_Cost+CO$3*Setup</f>
        <v>31649.450700664212</v>
      </c>
      <c r="CP64" s="12">
        <f>(Sell_Price-Std_Cost)*(1-$D64)*Lost_Sale_Fact*Avg_Dmd*365+NORMSINV($D64)*SQRT(Dmd_StdDev^2*Leadtime+LT_StdDev^2*Avg_Dmd^2)*Std_Cost*Inv_Cost+IF(365/CP$3+Safety_Stock/Avg_Dmd&gt;Plan_Shelf,(365/CP$3+Safety_Stock/Avg_Dmd-Plan_Shelf)*Avg_Dmd*Std_Cost*CP$3,0)+Avg_Dmd*365/CP$3/2*Std_Cost*Inv_Cost+CP$3*Setup</f>
        <v>31773.932598292176</v>
      </c>
      <c r="CQ64" s="12">
        <f>(Sell_Price-Std_Cost)*(1-$D64)*Lost_Sale_Fact*Avg_Dmd*365+NORMSINV($D64)*SQRT(Dmd_StdDev^2*Leadtime+LT_StdDev^2*Avg_Dmd^2)*Std_Cost*Inv_Cost+IF(365/CQ$3+Safety_Stock/Avg_Dmd&gt;Plan_Shelf,(365/CQ$3+Safety_Stock/Avg_Dmd-Plan_Shelf)*Avg_Dmd*Std_Cost*CQ$3,0)+Avg_Dmd*365/CQ$3/2*Std_Cost*Inv_Cost+CQ$3*Setup</f>
        <v>31898.975333334911</v>
      </c>
      <c r="CR64" s="12">
        <f>(Sell_Price-Std_Cost)*(1-$D64)*Lost_Sale_Fact*Avg_Dmd*365+NORMSINV($D64)*SQRT(Dmd_StdDev^2*Leadtime+LT_StdDev^2*Avg_Dmd^2)*Std_Cost*Inv_Cost+IF(365/CR$3+Safety_Stock/Avg_Dmd&gt;Plan_Shelf,(365/CR$3+Safety_Stock/Avg_Dmd-Plan_Shelf)*Avg_Dmd*Std_Cost*CR$3,0)+Avg_Dmd*365/CR$3/2*Std_Cost*Inv_Cost+CR$3*Setup</f>
        <v>32024.560617615847</v>
      </c>
      <c r="CS64" s="12">
        <f>(Sell_Price-Std_Cost)*(1-$D64)*Lost_Sale_Fact*Avg_Dmd*365+NORMSINV($D64)*SQRT(Dmd_StdDev^2*Leadtime+LT_StdDev^2*Avg_Dmd^2)*Std_Cost*Inv_Cost+IF(365/CS$3+Safety_Stock/Avg_Dmd&gt;Plan_Shelf,(365/CS$3+Safety_Stock/Avg_Dmd-Plan_Shelf)*Avg_Dmd*Std_Cost*CS$3,0)+Avg_Dmd*365/CS$3/2*Std_Cost*Inv_Cost+CS$3*Setup</f>
        <v>32150.670949546657</v>
      </c>
      <c r="CT64" s="12">
        <f>(Sell_Price-Std_Cost)*(1-$D64)*Lost_Sale_Fact*Avg_Dmd*365+NORMSINV($D64)*SQRT(Dmd_StdDev^2*Leadtime+LT_StdDev^2*Avg_Dmd^2)*Std_Cost*Inv_Cost+IF(365/CT$3+Safety_Stock/Avg_Dmd&gt;Plan_Shelf,(365/CT$3+Safety_Stock/Avg_Dmd-Plan_Shelf)*Avg_Dmd*Std_Cost*CT$3,0)+Avg_Dmd*365/CT$3/2*Std_Cost*Inv_Cost+CT$3*Setup</f>
        <v>32277.289572287449</v>
      </c>
      <c r="CU64" s="12">
        <f>(Sell_Price-Std_Cost)*(1-$D64)*Lost_Sale_Fact*Avg_Dmd*365+NORMSINV($D64)*SQRT(Dmd_StdDev^2*Leadtime+LT_StdDev^2*Avg_Dmd^2)*Std_Cost*Inv_Cost+IF(365/CU$3+Safety_Stock/Avg_Dmd&gt;Plan_Shelf,(365/CU$3+Safety_Stock/Avg_Dmd-Plan_Shelf)*Avg_Dmd*Std_Cost*CU$3,0)+Avg_Dmd*365/CU$3/2*Std_Cost*Inv_Cost+CU$3*Setup</f>
        <v>32404.400434549487</v>
      </c>
      <c r="CV64" s="12">
        <f>(Sell_Price-Std_Cost)*(1-$D64)*Lost_Sale_Fact*Avg_Dmd*365+NORMSINV($D64)*SQRT(Dmd_StdDev^2*Leadtime+LT_StdDev^2*Avg_Dmd^2)*Std_Cost*Inv_Cost+IF(365/CV$3+Safety_Stock/Avg_Dmd&gt;Plan_Shelf,(365/CV$3+Safety_Stock/Avg_Dmd-Plan_Shelf)*Avg_Dmd*Std_Cost*CV$3,0)+Avg_Dmd*365/CV$3/2*Std_Cost*Inv_Cost+CV$3*Setup</f>
        <v>32531.988153847731</v>
      </c>
      <c r="CW64" s="12">
        <f>(Sell_Price-Std_Cost)*(1-$D64)*Lost_Sale_Fact*Avg_Dmd*365+NORMSINV($D64)*SQRT(Dmd_StdDev^2*Leadtime+LT_StdDev^2*Avg_Dmd^2)*Std_Cost*Inv_Cost+IF(365/CW$3+Safety_Stock/Avg_Dmd&gt;Plan_Shelf,(365/CW$3+Safety_Stock/Avg_Dmd-Plan_Shelf)*Avg_Dmd*Std_Cost*CW$3,0)+Avg_Dmd*365/CW$3/2*Std_Cost*Inv_Cost+CW$3*Setup</f>
        <v>32660.037982026424</v>
      </c>
      <c r="CX64" s="12">
        <f>(Sell_Price-Std_Cost)*(1-$D64)*Lost_Sale_Fact*Avg_Dmd*365+NORMSINV($D64)*SQRT(Dmd_StdDev^2*Leadtime+LT_StdDev^2*Avg_Dmd^2)*Std_Cost*Inv_Cost+IF(365/CX$3+Safety_Stock/Avg_Dmd&gt;Plan_Shelf,(365/CX$3+Safety_Stock/Avg_Dmd-Plan_Shelf)*Avg_Dmd*Std_Cost*CX$3,0)+Avg_Dmd*365/CX$3/2*Std_Cost*Inv_Cost+CX$3*Setup</f>
        <v>32788.535772895353</v>
      </c>
      <c r="CY64" s="12">
        <f>(Sell_Price-Std_Cost)*(1-$D64)*Lost_Sale_Fact*Avg_Dmd*365+NORMSINV($D64)*SQRT(Dmd_StdDev^2*Leadtime+LT_StdDev^2*Avg_Dmd^2)*Std_Cost*Inv_Cost+IF(365/CY$3+Safety_Stock/Avg_Dmd&gt;Plan_Shelf,(365/CY$3+Safety_Stock/Avg_Dmd-Plan_Shelf)*Avg_Dmd*Std_Cost*CY$3,0)+Avg_Dmd*365/CY$3/2*Std_Cost*Inv_Cost+CY$3*Setup</f>
        <v>32917.46795182753</v>
      </c>
      <c r="CZ64" s="12">
        <f>(Sell_Price-Std_Cost)*(1-$D64)*Lost_Sale_Fact*Avg_Dmd*365+NORMSINV($D64)*SQRT(Dmd_StdDev^2*Leadtime+LT_StdDev^2*Avg_Dmd^2)*Std_Cost*Inv_Cost+IF(365/CZ$3+Safety_Stock/Avg_Dmd&gt;Plan_Shelf,(365/CZ$3+Safety_Stock/Avg_Dmd-Plan_Shelf)*Avg_Dmd*Std_Cost*CZ$3,0)+Avg_Dmd*365/CZ$3/2*Std_Cost*Inv_Cost+CZ$3*Setup</f>
        <v>33046.821487181063</v>
      </c>
      <c r="DA64" s="28">
        <f t="shared" si="0"/>
        <v>27077.14581150539</v>
      </c>
      <c r="DB64" s="43">
        <f t="shared" si="1"/>
        <v>0.93899999999999995</v>
      </c>
    </row>
    <row r="65" spans="1:106" ht="14.1" customHeight="1" x14ac:dyDescent="0.25">
      <c r="A65" s="53"/>
      <c r="B65" s="51"/>
      <c r="C65" s="51"/>
      <c r="D65" s="9">
        <v>0.93799999999999994</v>
      </c>
      <c r="E65" s="12">
        <f>(Sell_Price-Std_Cost)*(1-$D65)*Lost_Sale_Fact*Avg_Dmd*365+NORMSINV($D65)*SQRT(Dmd_StdDev^2*Leadtime+LT_StdDev^2*Avg_Dmd^2)*Std_Cost*Inv_Cost+IF(365/E$3+Safety_Stock/Avg_Dmd&gt;Plan_Shelf,(365/E$3+Safety_Stock/Avg_Dmd-Plan_Shelf)*Avg_Dmd*Std_Cost*E$3,0)+Avg_Dmd*365/E$3/2*Std_Cost*Inv_Cost+E$3*Setup</f>
        <v>1327479.8273628494</v>
      </c>
      <c r="F65" s="12">
        <f>(Sell_Price-Std_Cost)*(1-$D65)*Lost_Sale_Fact*Avg_Dmd*365+NORMSINV($D65)*SQRT(Dmd_StdDev^2*Leadtime+LT_StdDev^2*Avg_Dmd^2)*Std_Cost*Inv_Cost+IF(365/F$3+Safety_Stock/Avg_Dmd&gt;Plan_Shelf,(365/F$3+Safety_Stock/Avg_Dmd-Plan_Shelf)*Avg_Dmd*Std_Cost*F$3,0)+Avg_Dmd*365/F$3/2*Std_Cost*Inv_Cost+F$3*Setup</f>
        <v>1164325.9901968418</v>
      </c>
      <c r="G65" s="12">
        <f>(Sell_Price-Std_Cost)*(1-$D65)*Lost_Sale_Fact*Avg_Dmd*365+NORMSINV($D65)*SQRT(Dmd_StdDev^2*Leadtime+LT_StdDev^2*Avg_Dmd^2)*Std_Cost*Inv_Cost+IF(365/G$3+Safety_Stock/Avg_Dmd&gt;Plan_Shelf,(365/G$3+Safety_Stock/Avg_Dmd-Plan_Shelf)*Avg_Dmd*Std_Cost*G$3,0)+Avg_Dmd*365/G$3/2*Std_Cost*Inv_Cost+G$3*Setup</f>
        <v>1069305.4863641676</v>
      </c>
      <c r="H65" s="12">
        <f>(Sell_Price-Std_Cost)*(1-$D65)*Lost_Sale_Fact*Avg_Dmd*365+NORMSINV($D65)*SQRT(Dmd_StdDev^2*Leadtime+LT_StdDev^2*Avg_Dmd^2)*Std_Cost*Inv_Cost+IF(365/H$3+Safety_Stock/Avg_Dmd&gt;Plan_Shelf,(365/H$3+Safety_Stock/Avg_Dmd-Plan_Shelf)*Avg_Dmd*Std_Cost*H$3,0)+Avg_Dmd*365/H$3/2*Std_Cost*Inv_Cost+H$3*Setup</f>
        <v>991318.31586482679</v>
      </c>
      <c r="I65" s="12">
        <f>(Sell_Price-Std_Cost)*(1-$D65)*Lost_Sale_Fact*Avg_Dmd*365+NORMSINV($D65)*SQRT(Dmd_StdDev^2*Leadtime+LT_StdDev^2*Avg_Dmd^2)*Std_Cost*Inv_Cost+IF(365/I$3+Safety_Stock/Avg_Dmd&gt;Plan_Shelf,(365/I$3+Safety_Stock/Avg_Dmd-Plan_Shelf)*Avg_Dmd*Std_Cost*I$3,0)+Avg_Dmd*365/I$3/2*Std_Cost*Inv_Cost+I$3*Setup</f>
        <v>920144.47869881918</v>
      </c>
      <c r="J65" s="12">
        <f>(Sell_Price-Std_Cost)*(1-$D65)*Lost_Sale_Fact*Avg_Dmd*365+NORMSINV($D65)*SQRT(Dmd_StdDev^2*Leadtime+LT_StdDev^2*Avg_Dmd^2)*Std_Cost*Inv_Cost+IF(365/J$3+Safety_Stock/Avg_Dmd&gt;Plan_Shelf,(365/J$3+Safety_Stock/Avg_Dmd-Plan_Shelf)*Avg_Dmd*Std_Cost*J$3,0)+Avg_Dmd*365/J$3/2*Std_Cost*Inv_Cost+J$3*Setup</f>
        <v>852377.3081994782</v>
      </c>
      <c r="K65" s="12">
        <f>(Sell_Price-Std_Cost)*(1-$D65)*Lost_Sale_Fact*Avg_Dmd*365+NORMSINV($D65)*SQRT(Dmd_StdDev^2*Leadtime+LT_StdDev^2*Avg_Dmd^2)*Std_Cost*Inv_Cost+IF(365/K$3+Safety_Stock/Avg_Dmd&gt;Plan_Shelf,(365/K$3+Safety_Stock/Avg_Dmd-Plan_Shelf)*Avg_Dmd*Std_Cost*K$3,0)+Avg_Dmd*365/K$3/2*Std_Cost*Inv_Cost+K$3*Setup</f>
        <v>786556.80436680408</v>
      </c>
      <c r="L65" s="12">
        <f>(Sell_Price-Std_Cost)*(1-$D65)*Lost_Sale_Fact*Avg_Dmd*365+NORMSINV($D65)*SQRT(Dmd_StdDev^2*Leadtime+LT_StdDev^2*Avg_Dmd^2)*Std_Cost*Inv_Cost+IF(365/L$3+Safety_Stock/Avg_Dmd&gt;Plan_Shelf,(365/L$3+Safety_Stock/Avg_Dmd-Plan_Shelf)*Avg_Dmd*Std_Cost*L$3,0)+Avg_Dmd*365/L$3/2*Std_Cost*Inv_Cost+L$3*Setup</f>
        <v>721952.96720079647</v>
      </c>
      <c r="M65" s="12">
        <f>(Sell_Price-Std_Cost)*(1-$D65)*Lost_Sale_Fact*Avg_Dmd*365+NORMSINV($D65)*SQRT(Dmd_StdDev^2*Leadtime+LT_StdDev^2*Avg_Dmd^2)*Std_Cost*Inv_Cost+IF(365/M$3+Safety_Stock/Avg_Dmd&gt;Plan_Shelf,(365/M$3+Safety_Stock/Avg_Dmd-Plan_Shelf)*Avg_Dmd*Std_Cost*M$3,0)+Avg_Dmd*365/M$3/2*Std_Cost*Inv_Cost+M$3*Setup</f>
        <v>658160.2411459001</v>
      </c>
      <c r="N65" s="12">
        <f>(Sell_Price-Std_Cost)*(1-$D65)*Lost_Sale_Fact*Avg_Dmd*365+NORMSINV($D65)*SQRT(Dmd_StdDev^2*Leadtime+LT_StdDev^2*Avg_Dmd^2)*Std_Cost*Inv_Cost+IF(365/N$3+Safety_Stock/Avg_Dmd&gt;Plan_Shelf,(365/N$3+Safety_Stock/Avg_Dmd-Plan_Shelf)*Avg_Dmd*Std_Cost*N$3,0)+Avg_Dmd*365/N$3/2*Std_Cost*Inv_Cost+N$3*Setup</f>
        <v>594935.29286878137</v>
      </c>
      <c r="O65" s="12">
        <f>(Sell_Price-Std_Cost)*(1-$D65)*Lost_Sale_Fact*Avg_Dmd*365+NORMSINV($D65)*SQRT(Dmd_StdDev^2*Leadtime+LT_StdDev^2*Avg_Dmd^2)*Std_Cost*Inv_Cost+IF(365/O$3+Safety_Stock/Avg_Dmd&gt;Plan_Shelf,(365/O$3+Safety_Stock/Avg_Dmd-Plan_Shelf)*Avg_Dmd*Std_Cost*O$3,0)+Avg_Dmd*365/O$3/2*Std_Cost*Inv_Cost+O$3*Setup</f>
        <v>532123.27388459188</v>
      </c>
      <c r="P65" s="12">
        <f>(Sell_Price-Std_Cost)*(1-$D65)*Lost_Sale_Fact*Avg_Dmd*365+NORMSINV($D65)*SQRT(Dmd_StdDev^2*Leadtime+LT_StdDev^2*Avg_Dmd^2)*Std_Cost*Inv_Cost+IF(365/P$3+Safety_Stock/Avg_Dmd&gt;Plan_Shelf,(365/P$3+Safety_Stock/Avg_Dmd-Plan_Shelf)*Avg_Dmd*Std_Cost*P$3,0)+Avg_Dmd*365/P$3/2*Std_Cost*Inv_Cost+P$3*Setup</f>
        <v>469620.95187009964</v>
      </c>
      <c r="Q65" s="12">
        <f>(Sell_Price-Std_Cost)*(1-$D65)*Lost_Sale_Fact*Avg_Dmd*365+NORMSINV($D65)*SQRT(Dmd_StdDev^2*Leadtime+LT_StdDev^2*Avg_Dmd^2)*Std_Cost*Inv_Cost+IF(365/Q$3+Safety_Stock/Avg_Dmd&gt;Plan_Shelf,(365/Q$3+Safety_Stock/Avg_Dmd-Plan_Shelf)*Avg_Dmd*Std_Cost*Q$3,0)+Avg_Dmd*365/Q$3/2*Std_Cost*Inv_Cost+Q$3*Setup</f>
        <v>407356.85829383566</v>
      </c>
      <c r="R65" s="12">
        <f>(Sell_Price-Std_Cost)*(1-$D65)*Lost_Sale_Fact*Avg_Dmd*365+NORMSINV($D65)*SQRT(Dmd_StdDev^2*Leadtime+LT_StdDev^2*Avg_Dmd^2)*Std_Cost*Inv_Cost+IF(365/R$3+Safety_Stock/Avg_Dmd&gt;Plan_Shelf,(365/R$3+Safety_Stock/Avg_Dmd-Plan_Shelf)*Avg_Dmd*Std_Cost*R$3,0)+Avg_Dmd*365/R$3/2*Std_Cost*Inv_Cost+R$3*Setup</f>
        <v>345279.94420475123</v>
      </c>
      <c r="S65" s="12">
        <f>(Sell_Price-Std_Cost)*(1-$D65)*Lost_Sale_Fact*Avg_Dmd*365+NORMSINV($D65)*SQRT(Dmd_StdDev^2*Leadtime+LT_StdDev^2*Avg_Dmd^2)*Std_Cost*Inv_Cost+IF(365/S$3+Safety_Stock/Avg_Dmd&gt;Plan_Shelf,(365/S$3+Safety_Stock/Avg_Dmd-Plan_Shelf)*Avg_Dmd*Std_Cost*S$3,0)+Avg_Dmd*365/S$3/2*Std_Cost*Inv_Cost+S$3*Setup</f>
        <v>283352.77370541025</v>
      </c>
      <c r="T65" s="12">
        <f>(Sell_Price-Std_Cost)*(1-$D65)*Lost_Sale_Fact*Avg_Dmd*365+NORMSINV($D65)*SQRT(Dmd_StdDev^2*Leadtime+LT_StdDev^2*Avg_Dmd^2)*Std_Cost*Inv_Cost+IF(365/T$3+Safety_Stock/Avg_Dmd&gt;Plan_Shelf,(365/T$3+Safety_Stock/Avg_Dmd-Plan_Shelf)*Avg_Dmd*Std_Cost*T$3,0)+Avg_Dmd*365/T$3/2*Std_Cost*Inv_Cost+T$3*Setup</f>
        <v>221547.26987273589</v>
      </c>
      <c r="U65" s="12">
        <f>(Sell_Price-Std_Cost)*(1-$D65)*Lost_Sale_Fact*Avg_Dmd*365+NORMSINV($D65)*SQRT(Dmd_StdDev^2*Leadtime+LT_StdDev^2*Avg_Dmd^2)*Std_Cost*Inv_Cost+IF(365/U$3+Safety_Stock/Avg_Dmd&gt;Plan_Shelf,(365/U$3+Safety_Stock/Avg_Dmd-Plan_Shelf)*Avg_Dmd*Std_Cost*U$3,0)+Avg_Dmd*365/U$3/2*Std_Cost*Inv_Cost+U$3*Setup</f>
        <v>159841.96211849293</v>
      </c>
      <c r="V65" s="12">
        <f>(Sell_Price-Std_Cost)*(1-$D65)*Lost_Sale_Fact*Avg_Dmd*365+NORMSINV($D65)*SQRT(Dmd_StdDev^2*Leadtime+LT_StdDev^2*Avg_Dmd^2)*Std_Cost*Inv_Cost+IF(365/V$3+Safety_Stock/Avg_Dmd&gt;Plan_Shelf,(365/V$3+Safety_Stock/Avg_Dmd-Plan_Shelf)*Avg_Dmd*Std_Cost*V$3,0)+Avg_Dmd*365/V$3/2*Std_Cost*Inv_Cost+V$3*Setup</f>
        <v>98220.151096276357</v>
      </c>
      <c r="W65" s="12">
        <f>(Sell_Price-Std_Cost)*(1-$D65)*Lost_Sale_Fact*Avg_Dmd*365+NORMSINV($D65)*SQRT(Dmd_StdDev^2*Leadtime+LT_StdDev^2*Avg_Dmd^2)*Std_Cost*Inv_Cost+IF(365/W$3+Safety_Stock/Avg_Dmd&gt;Plan_Shelf,(365/W$3+Safety_Stock/Avg_Dmd-Plan_Shelf)*Avg_Dmd*Std_Cost*W$3,0)+Avg_Dmd*365/W$3/2*Std_Cost*Inv_Cost+W$3*Setup</f>
        <v>36668.653111555235</v>
      </c>
      <c r="X65" s="12">
        <f>(Sell_Price-Std_Cost)*(1-$D65)*Lost_Sale_Fact*Avg_Dmd*365+NORMSINV($D65)*SQRT(Dmd_StdDev^2*Leadtime+LT_StdDev^2*Avg_Dmd^2)*Std_Cost*Inv_Cost+IF(365/X$3+Safety_Stock/Avg_Dmd&gt;Plan_Shelf,(365/X$3+Safety_Stock/Avg_Dmd-Plan_Shelf)*Avg_Dmd*Std_Cost*X$3,0)+Avg_Dmd*365/X$3/2*Std_Cost*Inv_Cost+X$3*Setup</f>
        <v>29253.664528856938</v>
      </c>
      <c r="Y65" s="12">
        <f>(Sell_Price-Std_Cost)*(1-$D65)*Lost_Sale_Fact*Avg_Dmd*365+NORMSINV($D65)*SQRT(Dmd_StdDev^2*Leadtime+LT_StdDev^2*Avg_Dmd^2)*Std_Cost*Inv_Cost+IF(365/Y$3+Safety_Stock/Avg_Dmd&gt;Plan_Shelf,(365/Y$3+Safety_Stock/Avg_Dmd-Plan_Shelf)*Avg_Dmd*Std_Cost*Y$3,0)+Avg_Dmd*365/Y$3/2*Std_Cost*Inv_Cost+Y$3*Setup</f>
        <v>28916.99786219027</v>
      </c>
      <c r="Z65" s="12">
        <f>(Sell_Price-Std_Cost)*(1-$D65)*Lost_Sale_Fact*Avg_Dmd*365+NORMSINV($D65)*SQRT(Dmd_StdDev^2*Leadtime+LT_StdDev^2*Avg_Dmd^2)*Std_Cost*Inv_Cost+IF(365/Z$3+Safety_Stock/Avg_Dmd&gt;Plan_Shelf,(365/Z$3+Safety_Stock/Avg_Dmd-Plan_Shelf)*Avg_Dmd*Std_Cost*Z$3,0)+Avg_Dmd*365/Z$3/2*Std_Cost*Inv_Cost+Z$3*Setup</f>
        <v>28624.57361976603</v>
      </c>
      <c r="AA65" s="12">
        <f>(Sell_Price-Std_Cost)*(1-$D65)*Lost_Sale_Fact*Avg_Dmd*365+NORMSINV($D65)*SQRT(Dmd_StdDev^2*Leadtime+LT_StdDev^2*Avg_Dmd^2)*Std_Cost*Inv_Cost+IF(365/AA$3+Safety_Stock/Avg_Dmd&gt;Plan_Shelf,(365/AA$3+Safety_Stock/Avg_Dmd-Plan_Shelf)*Avg_Dmd*Std_Cost*AA$3,0)+Avg_Dmd*365/AA$3/2*Std_Cost*Inv_Cost+AA$3*Setup</f>
        <v>28370.62105059607</v>
      </c>
      <c r="AB65" s="12">
        <f>(Sell_Price-Std_Cost)*(1-$D65)*Lost_Sale_Fact*Avg_Dmd*365+NORMSINV($D65)*SQRT(Dmd_StdDev^2*Leadtime+LT_StdDev^2*Avg_Dmd^2)*Std_Cost*Inv_Cost+IF(365/AB$3+Safety_Stock/Avg_Dmd&gt;Plan_Shelf,(365/AB$3+Safety_Stock/Avg_Dmd-Plan_Shelf)*Avg_Dmd*Std_Cost*AB$3,0)+Avg_Dmd*365/AB$3/2*Std_Cost*Inv_Cost+AB$3*Setup</f>
        <v>28150.331195523606</v>
      </c>
      <c r="AC65" s="12">
        <f>(Sell_Price-Std_Cost)*(1-$D65)*Lost_Sale_Fact*Avg_Dmd*365+NORMSINV($D65)*SQRT(Dmd_StdDev^2*Leadtime+LT_StdDev^2*Avg_Dmd^2)*Std_Cost*Inv_Cost+IF(365/AC$3+Safety_Stock/Avg_Dmd&gt;Plan_Shelf,(365/AC$3+Safety_Stock/Avg_Dmd-Plan_Shelf)*Avg_Dmd*Std_Cost*AC$3,0)+Avg_Dmd*365/AC$3/2*Std_Cost*Inv_Cost+AC$3*Setup</f>
        <v>27959.664528856938</v>
      </c>
      <c r="AD65" s="12">
        <f>(Sell_Price-Std_Cost)*(1-$D65)*Lost_Sale_Fact*Avg_Dmd*365+NORMSINV($D65)*SQRT(Dmd_StdDev^2*Leadtime+LT_StdDev^2*Avg_Dmd^2)*Std_Cost*Inv_Cost+IF(365/AD$3+Safety_Stock/Avg_Dmd&gt;Plan_Shelf,(365/AD$3+Safety_Stock/Avg_Dmd-Plan_Shelf)*Avg_Dmd*Std_Cost*AD$3,0)+Avg_Dmd*365/AD$3/2*Std_Cost*Inv_Cost+AD$3*Setup</f>
        <v>27795.202990395399</v>
      </c>
      <c r="AE65" s="12">
        <f>(Sell_Price-Std_Cost)*(1-$D65)*Lost_Sale_Fact*Avg_Dmd*365+NORMSINV($D65)*SQRT(Dmd_StdDev^2*Leadtime+LT_StdDev^2*Avg_Dmd^2)*Std_Cost*Inv_Cost+IF(365/AE$3+Safety_Stock/Avg_Dmd&gt;Plan_Shelf,(365/AE$3+Safety_Stock/Avg_Dmd-Plan_Shelf)*Avg_Dmd*Std_Cost*AE$3,0)+Avg_Dmd*365/AE$3/2*Std_Cost*Inv_Cost+AE$3*Setup</f>
        <v>27654.034899227307</v>
      </c>
      <c r="AF65" s="12">
        <f>(Sell_Price-Std_Cost)*(1-$D65)*Lost_Sale_Fact*Avg_Dmd*365+NORMSINV($D65)*SQRT(Dmd_StdDev^2*Leadtime+LT_StdDev^2*Avg_Dmd^2)*Std_Cost*Inv_Cost+IF(365/AF$3+Safety_Stock/Avg_Dmd&gt;Plan_Shelf,(365/AF$3+Safety_Stock/Avg_Dmd-Plan_Shelf)*Avg_Dmd*Std_Cost*AF$3,0)+Avg_Dmd*365/AF$3/2*Std_Cost*Inv_Cost+AF$3*Setup</f>
        <v>27533.664528856938</v>
      </c>
      <c r="AG65" s="12">
        <f>(Sell_Price-Std_Cost)*(1-$D65)*Lost_Sale_Fact*Avg_Dmd*365+NORMSINV($D65)*SQRT(Dmd_StdDev^2*Leadtime+LT_StdDev^2*Avg_Dmd^2)*Std_Cost*Inv_Cost+IF(365/AG$3+Safety_Stock/Avg_Dmd&gt;Plan_Shelf,(365/AG$3+Safety_Stock/Avg_Dmd-Plan_Shelf)*Avg_Dmd*Std_Cost*AG$3,0)+Avg_Dmd*365/AG$3/2*Std_Cost*Inv_Cost+AG$3*Setup</f>
        <v>27431.940390925902</v>
      </c>
      <c r="AH65" s="12">
        <f>(Sell_Price-Std_Cost)*(1-$D65)*Lost_Sale_Fact*Avg_Dmd*365+NORMSINV($D65)*SQRT(Dmd_StdDev^2*Leadtime+LT_StdDev^2*Avg_Dmd^2)*Std_Cost*Inv_Cost+IF(365/AH$3+Safety_Stock/Avg_Dmd&gt;Plan_Shelf,(365/AH$3+Safety_Stock/Avg_Dmd-Plan_Shelf)*Avg_Dmd*Std_Cost*AH$3,0)+Avg_Dmd*365/AH$3/2*Std_Cost*Inv_Cost+AH$3*Setup</f>
        <v>27346.99786219027</v>
      </c>
      <c r="AI65" s="12">
        <f>(Sell_Price-Std_Cost)*(1-$D65)*Lost_Sale_Fact*Avg_Dmd*365+NORMSINV($D65)*SQRT(Dmd_StdDev^2*Leadtime+LT_StdDev^2*Avg_Dmd^2)*Std_Cost*Inv_Cost+IF(365/AI$3+Safety_Stock/Avg_Dmd&gt;Plan_Shelf,(365/AI$3+Safety_Stock/Avg_Dmd-Plan_Shelf)*Avg_Dmd*Std_Cost*AI$3,0)+Avg_Dmd*365/AI$3/2*Std_Cost*Inv_Cost+AI$3*Setup</f>
        <v>27277.212915953714</v>
      </c>
      <c r="AJ65" s="12">
        <f>(Sell_Price-Std_Cost)*(1-$D65)*Lost_Sale_Fact*Avg_Dmd*365+NORMSINV($D65)*SQRT(Dmd_StdDev^2*Leadtime+LT_StdDev^2*Avg_Dmd^2)*Std_Cost*Inv_Cost+IF(365/AJ$3+Safety_Stock/Avg_Dmd&gt;Plan_Shelf,(365/AJ$3+Safety_Stock/Avg_Dmd-Plan_Shelf)*Avg_Dmd*Std_Cost*AJ$3,0)+Avg_Dmd*365/AJ$3/2*Std_Cost*Inv_Cost+AJ$3*Setup</f>
        <v>27221.164528856938</v>
      </c>
      <c r="AK65" s="12">
        <f>(Sell_Price-Std_Cost)*(1-$D65)*Lost_Sale_Fact*Avg_Dmd*365+NORMSINV($D65)*SQRT(Dmd_StdDev^2*Leadtime+LT_StdDev^2*Avg_Dmd^2)*Std_Cost*Inv_Cost+IF(365/AK$3+Safety_Stock/Avg_Dmd&gt;Plan_Shelf,(365/AK$3+Safety_Stock/Avg_Dmd-Plan_Shelf)*Avg_Dmd*Std_Cost*AK$3,0)+Avg_Dmd*365/AK$3/2*Std_Cost*Inv_Cost+AK$3*Setup</f>
        <v>27177.60392279633</v>
      </c>
      <c r="AL65" s="12">
        <f>(Sell_Price-Std_Cost)*(1-$D65)*Lost_Sale_Fact*Avg_Dmd*365+NORMSINV($D65)*SQRT(Dmd_StdDev^2*Leadtime+LT_StdDev^2*Avg_Dmd^2)*Std_Cost*Inv_Cost+IF(365/AL$3+Safety_Stock/Avg_Dmd&gt;Plan_Shelf,(365/AL$3+Safety_Stock/Avg_Dmd-Plan_Shelf)*Avg_Dmd*Std_Cost*AL$3,0)+Avg_Dmd*365/AL$3/2*Std_Cost*Inv_Cost+AL$3*Setup</f>
        <v>27145.429234739291</v>
      </c>
      <c r="AM65" s="12">
        <f>(Sell_Price-Std_Cost)*(1-$D65)*Lost_Sale_Fact*Avg_Dmd*365+NORMSINV($D65)*SQRT(Dmd_StdDev^2*Leadtime+LT_StdDev^2*Avg_Dmd^2)*Std_Cost*Inv_Cost+IF(365/AM$3+Safety_Stock/Avg_Dmd&gt;Plan_Shelf,(365/AM$3+Safety_Stock/Avg_Dmd-Plan_Shelf)*Avg_Dmd*Std_Cost*AM$3,0)+Avg_Dmd*365/AM$3/2*Std_Cost*Inv_Cost+AM$3*Setup</f>
        <v>27123.664528856938</v>
      </c>
      <c r="AN65" s="12">
        <f>(Sell_Price-Std_Cost)*(1-$D65)*Lost_Sale_Fact*Avg_Dmd*365+NORMSINV($D65)*SQRT(Dmd_StdDev^2*Leadtime+LT_StdDev^2*Avg_Dmd^2)*Std_Cost*Inv_Cost+IF(365/AN$3+Safety_Stock/Avg_Dmd&gt;Plan_Shelf,(365/AN$3+Safety_Stock/Avg_Dmd-Plan_Shelf)*Avg_Dmd*Std_Cost*AN$3,0)+Avg_Dmd*365/AN$3/2*Std_Cost*Inv_Cost+AN$3*Setup</f>
        <v>27111.442306634715</v>
      </c>
      <c r="AO65" s="12">
        <f>(Sell_Price-Std_Cost)*(1-$D65)*Lost_Sale_Fact*Avg_Dmd*365+NORMSINV($D65)*SQRT(Dmd_StdDev^2*Leadtime+LT_StdDev^2*Avg_Dmd^2)*Std_Cost*Inv_Cost+IF(365/AO$3+Safety_Stock/Avg_Dmd&gt;Plan_Shelf,(365/AO$3+Safety_Stock/Avg_Dmd-Plan_Shelf)*Avg_Dmd*Std_Cost*AO$3,0)+Avg_Dmd*365/AO$3/2*Std_Cost*Inv_Cost+AO$3*Setup</f>
        <v>27107.988853181261</v>
      </c>
      <c r="AP65" s="12">
        <f>(Sell_Price-Std_Cost)*(1-$D65)*Lost_Sale_Fact*Avg_Dmd*365+NORMSINV($D65)*SQRT(Dmd_StdDev^2*Leadtime+LT_StdDev^2*Avg_Dmd^2)*Std_Cost*Inv_Cost+IF(365/AP$3+Safety_Stock/Avg_Dmd&gt;Plan_Shelf,(365/AP$3+Safety_Stock/Avg_Dmd-Plan_Shelf)*Avg_Dmd*Std_Cost*AP$3,0)+Avg_Dmd*365/AP$3/2*Std_Cost*Inv_Cost+AP$3*Setup</f>
        <v>27112.611897277991</v>
      </c>
      <c r="AQ65" s="12">
        <f>(Sell_Price-Std_Cost)*(1-$D65)*Lost_Sale_Fact*Avg_Dmd*365+NORMSINV($D65)*SQRT(Dmd_StdDev^2*Leadtime+LT_StdDev^2*Avg_Dmd^2)*Std_Cost*Inv_Cost+IF(365/AQ$3+Safety_Stock/Avg_Dmd&gt;Plan_Shelf,(365/AQ$3+Safety_Stock/Avg_Dmd-Plan_Shelf)*Avg_Dmd*Std_Cost*AQ$3,0)+Avg_Dmd*365/AQ$3/2*Std_Cost*Inv_Cost+AQ$3*Setup</f>
        <v>27124.690169882579</v>
      </c>
      <c r="AR65" s="12">
        <f>(Sell_Price-Std_Cost)*(1-$D65)*Lost_Sale_Fact*Avg_Dmd*365+NORMSINV($D65)*SQRT(Dmd_StdDev^2*Leadtime+LT_StdDev^2*Avg_Dmd^2)*Std_Cost*Inv_Cost+IF(365/AR$3+Safety_Stock/Avg_Dmd&gt;Plan_Shelf,(365/AR$3+Safety_Stock/Avg_Dmd-Plan_Shelf)*Avg_Dmd*Std_Cost*AR$3,0)+Avg_Dmd*365/AR$3/2*Std_Cost*Inv_Cost+AR$3*Setup</f>
        <v>27143.664528856938</v>
      </c>
      <c r="AS65" s="12">
        <f>(Sell_Price-Std_Cost)*(1-$D65)*Lost_Sale_Fact*Avg_Dmd*365+NORMSINV($D65)*SQRT(Dmd_StdDev^2*Leadtime+LT_StdDev^2*Avg_Dmd^2)*Std_Cost*Inv_Cost+IF(365/AS$3+Safety_Stock/Avg_Dmd&gt;Plan_Shelf,(365/AS$3+Safety_Stock/Avg_Dmd-Plan_Shelf)*Avg_Dmd*Std_Cost*AS$3,0)+Avg_Dmd*365/AS$3/2*Std_Cost*Inv_Cost+AS$3*Setup</f>
        <v>27169.030382515473</v>
      </c>
      <c r="AT65" s="12">
        <f>(Sell_Price-Std_Cost)*(1-$D65)*Lost_Sale_Fact*Avg_Dmd*365+NORMSINV($D65)*SQRT(Dmd_StdDev^2*Leadtime+LT_StdDev^2*Avg_Dmd^2)*Std_Cost*Inv_Cost+IF(365/AT$3+Safety_Stock/Avg_Dmd&gt;Plan_Shelf,(365/AT$3+Safety_Stock/Avg_Dmd-Plan_Shelf)*Avg_Dmd*Std_Cost*AT$3,0)+Avg_Dmd*365/AT$3/2*Std_Cost*Inv_Cost+AT$3*Setup</f>
        <v>27200.331195523606</v>
      </c>
      <c r="AU65" s="12">
        <f>(Sell_Price-Std_Cost)*(1-$D65)*Lost_Sale_Fact*Avg_Dmd*365+NORMSINV($D65)*SQRT(Dmd_StdDev^2*Leadtime+LT_StdDev^2*Avg_Dmd^2)*Std_Cost*Inv_Cost+IF(365/AU$3+Safety_Stock/Avg_Dmd&gt;Plan_Shelf,(365/AU$3+Safety_Stock/Avg_Dmd-Plan_Shelf)*Avg_Dmd*Std_Cost*AU$3,0)+Avg_Dmd*365/AU$3/2*Std_Cost*Inv_Cost+AU$3*Setup</f>
        <v>27237.152900949961</v>
      </c>
      <c r="AV65" s="12">
        <f>(Sell_Price-Std_Cost)*(1-$D65)*Lost_Sale_Fact*Avg_Dmd*365+NORMSINV($D65)*SQRT(Dmd_StdDev^2*Leadtime+LT_StdDev^2*Avg_Dmd^2)*Std_Cost*Inv_Cost+IF(365/AV$3+Safety_Stock/Avg_Dmd&gt;Plan_Shelf,(365/AV$3+Safety_Stock/Avg_Dmd-Plan_Shelf)*Avg_Dmd*Std_Cost*AV$3,0)+Avg_Dmd*365/AV$3/2*Std_Cost*Inv_Cost+AV$3*Setup</f>
        <v>27279.119074311482</v>
      </c>
      <c r="AW65" s="12">
        <f>(Sell_Price-Std_Cost)*(1-$D65)*Lost_Sale_Fact*Avg_Dmd*365+NORMSINV($D65)*SQRT(Dmd_StdDev^2*Leadtime+LT_StdDev^2*Avg_Dmd^2)*Std_Cost*Inv_Cost+IF(365/AW$3+Safety_Stock/Avg_Dmd&gt;Plan_Shelf,(365/AW$3+Safety_Stock/Avg_Dmd-Plan_Shelf)*Avg_Dmd*Std_Cost*AW$3,0)+Avg_Dmd*365/AW$3/2*Std_Cost*Inv_Cost+AW$3*Setup</f>
        <v>27325.886751079161</v>
      </c>
      <c r="AX65" s="12">
        <f>(Sell_Price-Std_Cost)*(1-$D65)*Lost_Sale_Fact*Avg_Dmd*365+NORMSINV($D65)*SQRT(Dmd_StdDev^2*Leadtime+LT_StdDev^2*Avg_Dmd^2)*Std_Cost*Inv_Cost+IF(365/AX$3+Safety_Stock/Avg_Dmd&gt;Plan_Shelf,(365/AX$3+Safety_Stock/Avg_Dmd-Plan_Shelf)*Avg_Dmd*Std_Cost*AX$3,0)+Avg_Dmd*365/AX$3/2*Std_Cost*Inv_Cost+AX$3*Setup</f>
        <v>27377.142789726502</v>
      </c>
      <c r="AY65" s="12">
        <f>(Sell_Price-Std_Cost)*(1-$D65)*Lost_Sale_Fact*Avg_Dmd*365+NORMSINV($D65)*SQRT(Dmd_StdDev^2*Leadtime+LT_StdDev^2*Avg_Dmd^2)*Std_Cost*Inv_Cost+IF(365/AY$3+Safety_Stock/Avg_Dmd&gt;Plan_Shelf,(365/AY$3+Safety_Stock/Avg_Dmd-Plan_Shelf)*Avg_Dmd*Std_Cost*AY$3,0)+Avg_Dmd*365/AY$3/2*Std_Cost*Inv_Cost+AY$3*Setup</f>
        <v>27432.600699069706</v>
      </c>
      <c r="AZ65" s="12">
        <f>(Sell_Price-Std_Cost)*(1-$D65)*Lost_Sale_Fact*Avg_Dmd*365+NORMSINV($D65)*SQRT(Dmd_StdDev^2*Leadtime+LT_StdDev^2*Avg_Dmd^2)*Std_Cost*Inv_Cost+IF(365/AZ$3+Safety_Stock/Avg_Dmd&gt;Plan_Shelf,(365/AZ$3+Safety_Stock/Avg_Dmd-Plan_Shelf)*Avg_Dmd*Std_Cost*AZ$3,0)+Avg_Dmd*365/AZ$3/2*Std_Cost*Inv_Cost+AZ$3*Setup</f>
        <v>27491.99786219027</v>
      </c>
      <c r="BA65" s="12">
        <f>(Sell_Price-Std_Cost)*(1-$D65)*Lost_Sale_Fact*Avg_Dmd*365+NORMSINV($D65)*SQRT(Dmd_StdDev^2*Leadtime+LT_StdDev^2*Avg_Dmd^2)*Std_Cost*Inv_Cost+IF(365/BA$3+Safety_Stock/Avg_Dmd&gt;Plan_Shelf,(365/BA$3+Safety_Stock/Avg_Dmd-Plan_Shelf)*Avg_Dmd*Std_Cost*BA$3,0)+Avg_Dmd*365/BA$3/2*Std_Cost*Inv_Cost+BA$3*Setup</f>
        <v>27555.09310028551</v>
      </c>
      <c r="BB65" s="12">
        <f>(Sell_Price-Std_Cost)*(1-$D65)*Lost_Sale_Fact*Avg_Dmd*365+NORMSINV($D65)*SQRT(Dmd_StdDev^2*Leadtime+LT_StdDev^2*Avg_Dmd^2)*Std_Cost*Inv_Cost+IF(365/BB$3+Safety_Stock/Avg_Dmd&gt;Plan_Shelf,(365/BB$3+Safety_Stock/Avg_Dmd-Plan_Shelf)*Avg_Dmd*Std_Cost*BB$3,0)+Avg_Dmd*365/BB$3/2*Std_Cost*Inv_Cost+BB$3*Setup</f>
        <v>27621.664528856938</v>
      </c>
      <c r="BC65" s="12">
        <f>(Sell_Price-Std_Cost)*(1-$D65)*Lost_Sale_Fact*Avg_Dmd*365+NORMSINV($D65)*SQRT(Dmd_StdDev^2*Leadtime+LT_StdDev^2*Avg_Dmd^2)*Std_Cost*Inv_Cost+IF(365/BC$3+Safety_Stock/Avg_Dmd&gt;Plan_Shelf,(365/BC$3+Safety_Stock/Avg_Dmd-Plan_Shelf)*Avg_Dmd*Std_Cost*BC$3,0)+Avg_Dmd*365/BC$3/2*Std_Cost*Inv_Cost+BC$3*Setup</f>
        <v>27691.50766611184</v>
      </c>
      <c r="BD65" s="12">
        <f>(Sell_Price-Std_Cost)*(1-$D65)*Lost_Sale_Fact*Avg_Dmd*365+NORMSINV($D65)*SQRT(Dmd_StdDev^2*Leadtime+LT_StdDev^2*Avg_Dmd^2)*Std_Cost*Inv_Cost+IF(365/BD$3+Safety_Stock/Avg_Dmd&gt;Plan_Shelf,(365/BD$3+Safety_Stock/Avg_Dmd-Plan_Shelf)*Avg_Dmd*Std_Cost*BD$3,0)+Avg_Dmd*365/BD$3/2*Std_Cost*Inv_Cost+BD$3*Setup</f>
        <v>27764.433759626168</v>
      </c>
      <c r="BE65" s="12">
        <f>(Sell_Price-Std_Cost)*(1-$D65)*Lost_Sale_Fact*Avg_Dmd*365+NORMSINV($D65)*SQRT(Dmd_StdDev^2*Leadtime+LT_StdDev^2*Avg_Dmd^2)*Std_Cost*Inv_Cost+IF(365/BE$3+Safety_Stock/Avg_Dmd&gt;Plan_Shelf,(365/BE$3+Safety_Stock/Avg_Dmd-Plan_Shelf)*Avg_Dmd*Std_Cost*BE$3,0)+Avg_Dmd*365/BE$3/2*Std_Cost*Inv_Cost+BE$3*Setup</f>
        <v>27840.268302441844</v>
      </c>
      <c r="BF65" s="12">
        <f>(Sell_Price-Std_Cost)*(1-$D65)*Lost_Sale_Fact*Avg_Dmd*365+NORMSINV($D65)*SQRT(Dmd_StdDev^2*Leadtime+LT_StdDev^2*Avg_Dmd^2)*Std_Cost*Inv_Cost+IF(365/BF$3+Safety_Stock/Avg_Dmd&gt;Plan_Shelf,(365/BF$3+Safety_Stock/Avg_Dmd-Plan_Shelf)*Avg_Dmd*Std_Cost*BF$3,0)+Avg_Dmd*365/BF$3/2*Std_Cost*Inv_Cost+BF$3*Setup</f>
        <v>27918.849714042124</v>
      </c>
      <c r="BG65" s="12">
        <f>(Sell_Price-Std_Cost)*(1-$D65)*Lost_Sale_Fact*Avg_Dmd*365+NORMSINV($D65)*SQRT(Dmd_StdDev^2*Leadtime+LT_StdDev^2*Avg_Dmd^2)*Std_Cost*Inv_Cost+IF(365/BG$3+Safety_Stock/Avg_Dmd&gt;Plan_Shelf,(365/BG$3+Safety_Stock/Avg_Dmd-Plan_Shelf)*Avg_Dmd*Std_Cost*BG$3,0)+Avg_Dmd*365/BG$3/2*Std_Cost*Inv_Cost+BG$3*Setup</f>
        <v>28000.028165220574</v>
      </c>
      <c r="BH65" s="12">
        <f>(Sell_Price-Std_Cost)*(1-$D65)*Lost_Sale_Fact*Avg_Dmd*365+NORMSINV($D65)*SQRT(Dmd_StdDev^2*Leadtime+LT_StdDev^2*Avg_Dmd^2)*Std_Cost*Inv_Cost+IF(365/BH$3+Safety_Stock/Avg_Dmd&gt;Plan_Shelf,(365/BH$3+Safety_Stock/Avg_Dmd-Plan_Shelf)*Avg_Dmd*Std_Cost*BH$3,0)+Avg_Dmd*365/BH$3/2*Std_Cost*Inv_Cost+BH$3*Setup</f>
        <v>28083.664528856938</v>
      </c>
      <c r="BI65" s="12">
        <f>(Sell_Price-Std_Cost)*(1-$D65)*Lost_Sale_Fact*Avg_Dmd*365+NORMSINV($D65)*SQRT(Dmd_StdDev^2*Leadtime+LT_StdDev^2*Avg_Dmd^2)*Std_Cost*Inv_Cost+IF(365/BI$3+Safety_Stock/Avg_Dmd&gt;Plan_Shelf,(365/BI$3+Safety_Stock/Avg_Dmd-Plan_Shelf)*Avg_Dmd*Std_Cost*BI$3,0)+Avg_Dmd*365/BI$3/2*Std_Cost*Inv_Cost+BI$3*Setup</f>
        <v>28169.62944113764</v>
      </c>
      <c r="BJ65" s="12">
        <f>(Sell_Price-Std_Cost)*(1-$D65)*Lost_Sale_Fact*Avg_Dmd*365+NORMSINV($D65)*SQRT(Dmd_StdDev^2*Leadtime+LT_StdDev^2*Avg_Dmd^2)*Std_Cost*Inv_Cost+IF(365/BJ$3+Safety_Stock/Avg_Dmd&gt;Plan_Shelf,(365/BJ$3+Safety_Stock/Avg_Dmd-Plan_Shelf)*Avg_Dmd*Std_Cost*BJ$3,0)+Avg_Dmd*365/BJ$3/2*Std_Cost*Inv_Cost+BJ$3*Setup</f>
        <v>28257.80245989142</v>
      </c>
      <c r="BK65" s="12">
        <f>(Sell_Price-Std_Cost)*(1-$D65)*Lost_Sale_Fact*Avg_Dmd*365+NORMSINV($D65)*SQRT(Dmd_StdDev^2*Leadtime+LT_StdDev^2*Avg_Dmd^2)*Std_Cost*Inv_Cost+IF(365/BK$3+Safety_Stock/Avg_Dmd&gt;Plan_Shelf,(365/BK$3+Safety_Stock/Avg_Dmd-Plan_Shelf)*Avg_Dmd*Std_Cost*BK$3,0)+Avg_Dmd*365/BK$3/2*Std_Cost*Inv_Cost+BK$3*Setup</f>
        <v>28348.071308517956</v>
      </c>
      <c r="BL65" s="12">
        <f>(Sell_Price-Std_Cost)*(1-$D65)*Lost_Sale_Fact*Avg_Dmd*365+NORMSINV($D65)*SQRT(Dmd_StdDev^2*Leadtime+LT_StdDev^2*Avg_Dmd^2)*Std_Cost*Inv_Cost+IF(365/BL$3+Safety_Stock/Avg_Dmd&gt;Plan_Shelf,(365/BL$3+Safety_Stock/Avg_Dmd-Plan_Shelf)*Avg_Dmd*Std_Cost*BL$3,0)+Avg_Dmd*365/BL$3/2*Std_Cost*Inv_Cost+BL$3*Setup</f>
        <v>28440.331195523606</v>
      </c>
      <c r="BM65" s="12">
        <f>(Sell_Price-Std_Cost)*(1-$D65)*Lost_Sale_Fact*Avg_Dmd*365+NORMSINV($D65)*SQRT(Dmd_StdDev^2*Leadtime+LT_StdDev^2*Avg_Dmd^2)*Std_Cost*Inv_Cost+IF(365/BM$3+Safety_Stock/Avg_Dmd&gt;Plan_Shelf,(365/BM$3+Safety_Stock/Avg_Dmd-Plan_Shelf)*Avg_Dmd*Std_Cost*BM$3,0)+Avg_Dmd*365/BM$3/2*Std_Cost*Inv_Cost+BM$3*Setup</f>
        <v>28534.484200988085</v>
      </c>
      <c r="BN65" s="12">
        <f>(Sell_Price-Std_Cost)*(1-$D65)*Lost_Sale_Fact*Avg_Dmd*365+NORMSINV($D65)*SQRT(Dmd_StdDev^2*Leadtime+LT_StdDev^2*Avg_Dmd^2)*Std_Cost*Inv_Cost+IF(365/BN$3+Safety_Stock/Avg_Dmd&gt;Plan_Shelf,(365/BN$3+Safety_Stock/Avg_Dmd-Plan_Shelf)*Avg_Dmd*Std_Cost*BN$3,0)+Avg_Dmd*365/BN$3/2*Std_Cost*Inv_Cost+BN$3*Setup</f>
        <v>28630.438722405324</v>
      </c>
      <c r="BO65" s="12">
        <f>(Sell_Price-Std_Cost)*(1-$D65)*Lost_Sale_Fact*Avg_Dmd*365+NORMSINV($D65)*SQRT(Dmd_StdDev^2*Leadtime+LT_StdDev^2*Avg_Dmd^2)*Std_Cost*Inv_Cost+IF(365/BO$3+Safety_Stock/Avg_Dmd&gt;Plan_Shelf,(365/BO$3+Safety_Stock/Avg_Dmd-Plan_Shelf)*Avg_Dmd*Std_Cost*BO$3,0)+Avg_Dmd*365/BO$3/2*Std_Cost*Inv_Cost+BO$3*Setup</f>
        <v>28728.108973301383</v>
      </c>
      <c r="BP65" s="12">
        <f>(Sell_Price-Std_Cost)*(1-$D65)*Lost_Sale_Fact*Avg_Dmd*365+NORMSINV($D65)*SQRT(Dmd_StdDev^2*Leadtime+LT_StdDev^2*Avg_Dmd^2)*Std_Cost*Inv_Cost+IF(365/BP$3+Safety_Stock/Avg_Dmd&gt;Plan_Shelf,(365/BP$3+Safety_Stock/Avg_Dmd-Plan_Shelf)*Avg_Dmd*Std_Cost*BP$3,0)+Avg_Dmd*365/BP$3/2*Std_Cost*Inv_Cost+BP$3*Setup</f>
        <v>28827.414528856938</v>
      </c>
      <c r="BQ65" s="12">
        <f>(Sell_Price-Std_Cost)*(1-$D65)*Lost_Sale_Fact*Avg_Dmd*365+NORMSINV($D65)*SQRT(Dmd_StdDev^2*Leadtime+LT_StdDev^2*Avg_Dmd^2)*Std_Cost*Inv_Cost+IF(365/BQ$3+Safety_Stock/Avg_Dmd&gt;Plan_Shelf,(365/BQ$3+Safety_Stock/Avg_Dmd-Plan_Shelf)*Avg_Dmd*Std_Cost*BQ$3,0)+Avg_Dmd*365/BQ$3/2*Std_Cost*Inv_Cost+BQ$3*Setup</f>
        <v>28928.279913472321</v>
      </c>
      <c r="BR65" s="12">
        <f>(Sell_Price-Std_Cost)*(1-$D65)*Lost_Sale_Fact*Avg_Dmd*365+NORMSINV($D65)*SQRT(Dmd_StdDev^2*Leadtime+LT_StdDev^2*Avg_Dmd^2)*Std_Cost*Inv_Cost+IF(365/BR$3+Safety_Stock/Avg_Dmd&gt;Plan_Shelf,(365/BR$3+Safety_Stock/Avg_Dmd-Plan_Shelf)*Avg_Dmd*Std_Cost*BR$3,0)+Avg_Dmd*365/BR$3/2*Std_Cost*Inv_Cost+BR$3*Setup</f>
        <v>29030.634225826634</v>
      </c>
      <c r="BS65" s="12">
        <f>(Sell_Price-Std_Cost)*(1-$D65)*Lost_Sale_Fact*Avg_Dmd*365+NORMSINV($D65)*SQRT(Dmd_StdDev^2*Leadtime+LT_StdDev^2*Avg_Dmd^2)*Std_Cost*Inv_Cost+IF(365/BS$3+Safety_Stock/Avg_Dmd&gt;Plan_Shelf,(365/BS$3+Safety_Stock/Avg_Dmd-Plan_Shelf)*Avg_Dmd*Std_Cost*BS$3,0)+Avg_Dmd*365/BS$3/2*Std_Cost*Inv_Cost+BS$3*Setup</f>
        <v>29134.410797513654</v>
      </c>
      <c r="BT65" s="12">
        <f>(Sell_Price-Std_Cost)*(1-$D65)*Lost_Sale_Fact*Avg_Dmd*365+NORMSINV($D65)*SQRT(Dmd_StdDev^2*Leadtime+LT_StdDev^2*Avg_Dmd^2)*Std_Cost*Inv_Cost+IF(365/BT$3+Safety_Stock/Avg_Dmd&gt;Plan_Shelf,(365/BT$3+Safety_Stock/Avg_Dmd-Plan_Shelf)*Avg_Dmd*Std_Cost*BT$3,0)+Avg_Dmd*365/BT$3/2*Std_Cost*Inv_Cost+BT$3*Setup</f>
        <v>29239.546881798113</v>
      </c>
      <c r="BU65" s="12">
        <f>(Sell_Price-Std_Cost)*(1-$D65)*Lost_Sale_Fact*Avg_Dmd*365+NORMSINV($D65)*SQRT(Dmd_StdDev^2*Leadtime+LT_StdDev^2*Avg_Dmd^2)*Std_Cost*Inv_Cost+IF(365/BU$3+Safety_Stock/Avg_Dmd&gt;Plan_Shelf,(365/BU$3+Safety_Stock/Avg_Dmd-Plan_Shelf)*Avg_Dmd*Std_Cost*BU$3,0)+Avg_Dmd*365/BU$3/2*Std_Cost*Inv_Cost+BU$3*Setup</f>
        <v>29345.983369436646</v>
      </c>
      <c r="BV65" s="12">
        <f>(Sell_Price-Std_Cost)*(1-$D65)*Lost_Sale_Fact*Avg_Dmd*365+NORMSINV($D65)*SQRT(Dmd_StdDev^2*Leadtime+LT_StdDev^2*Avg_Dmd^2)*Std_Cost*Inv_Cost+IF(365/BV$3+Safety_Stock/Avg_Dmd&gt;Plan_Shelf,(365/BV$3+Safety_Stock/Avg_Dmd-Plan_Shelf)*Avg_Dmd*Std_Cost*BV$3,0)+Avg_Dmd*365/BV$3/2*Std_Cost*Inv_Cost+BV$3*Setup</f>
        <v>29453.664528856938</v>
      </c>
      <c r="BW65" s="12">
        <f>(Sell_Price-Std_Cost)*(1-$D65)*Lost_Sale_Fact*Avg_Dmd*365+NORMSINV($D65)*SQRT(Dmd_StdDev^2*Leadtime+LT_StdDev^2*Avg_Dmd^2)*Std_Cost*Inv_Cost+IF(365/BW$3+Safety_Stock/Avg_Dmd&gt;Plan_Shelf,(365/BW$3+Safety_Stock/Avg_Dmd-Plan_Shelf)*Avg_Dmd*Std_Cost*BW$3,0)+Avg_Dmd*365/BW$3/2*Std_Cost*Inv_Cost+BW$3*Setup</f>
        <v>29562.537768293558</v>
      </c>
      <c r="BX65" s="12">
        <f>(Sell_Price-Std_Cost)*(1-$D65)*Lost_Sale_Fact*Avg_Dmd*365+NORMSINV($D65)*SQRT(Dmd_StdDev^2*Leadtime+LT_StdDev^2*Avg_Dmd^2)*Std_Cost*Inv_Cost+IF(365/BX$3+Safety_Stock/Avg_Dmd&gt;Plan_Shelf,(365/BX$3+Safety_Stock/Avg_Dmd-Plan_Shelf)*Avg_Dmd*Std_Cost*BX$3,0)+Avg_Dmd*365/BX$3/2*Std_Cost*Inv_Cost+BX$3*Setup</f>
        <v>29672.553417745825</v>
      </c>
      <c r="BY65" s="12">
        <f>(Sell_Price-Std_Cost)*(1-$D65)*Lost_Sale_Fact*Avg_Dmd*365+NORMSINV($D65)*SQRT(Dmd_StdDev^2*Leadtime+LT_StdDev^2*Avg_Dmd^2)*Std_Cost*Inv_Cost+IF(365/BY$3+Safety_Stock/Avg_Dmd&gt;Plan_Shelf,(365/BY$3+Safety_Stock/Avg_Dmd-Plan_Shelf)*Avg_Dmd*Std_Cost*BY$3,0)+Avg_Dmd*365/BY$3/2*Std_Cost*Inv_Cost+BY$3*Setup</f>
        <v>29783.664528856938</v>
      </c>
      <c r="BZ65" s="12">
        <f>(Sell_Price-Std_Cost)*(1-$D65)*Lost_Sale_Fact*Avg_Dmd*365+NORMSINV($D65)*SQRT(Dmd_StdDev^2*Leadtime+LT_StdDev^2*Avg_Dmd^2)*Std_Cost*Inv_Cost+IF(365/BZ$3+Safety_Stock/Avg_Dmd&gt;Plan_Shelf,(365/BZ$3+Safety_Stock/Avg_Dmd-Plan_Shelf)*Avg_Dmd*Std_Cost*BZ$3,0)+Avg_Dmd*365/BZ$3/2*Std_Cost*Inv_Cost+BZ$3*Setup</f>
        <v>29895.826691019101</v>
      </c>
      <c r="CA65" s="12">
        <f>(Sell_Price-Std_Cost)*(1-$D65)*Lost_Sale_Fact*Avg_Dmd*365+NORMSINV($D65)*SQRT(Dmd_StdDev^2*Leadtime+LT_StdDev^2*Avg_Dmd^2)*Std_Cost*Inv_Cost+IF(365/CA$3+Safety_Stock/Avg_Dmd&gt;Plan_Shelf,(365/CA$3+Safety_Stock/Avg_Dmd-Plan_Shelf)*Avg_Dmd*Std_Cost*CA$3,0)+Avg_Dmd*365/CA$3/2*Std_Cost*Inv_Cost+CA$3*Setup</f>
        <v>30008.99786219027</v>
      </c>
      <c r="CB65" s="12">
        <f>(Sell_Price-Std_Cost)*(1-$D65)*Lost_Sale_Fact*Avg_Dmd*365+NORMSINV($D65)*SQRT(Dmd_StdDev^2*Leadtime+LT_StdDev^2*Avg_Dmd^2)*Std_Cost*Inv_Cost+IF(365/CB$3+Safety_Stock/Avg_Dmd&gt;Plan_Shelf,(365/CB$3+Safety_Stock/Avg_Dmd-Plan_Shelf)*Avg_Dmd*Std_Cost*CB$3,0)+Avg_Dmd*365/CB$3/2*Std_Cost*Inv_Cost+CB$3*Setup</f>
        <v>30123.138213067465</v>
      </c>
      <c r="CC65" s="12">
        <f>(Sell_Price-Std_Cost)*(1-$D65)*Lost_Sale_Fact*Avg_Dmd*365+NORMSINV($D65)*SQRT(Dmd_StdDev^2*Leadtime+LT_StdDev^2*Avg_Dmd^2)*Std_Cost*Inv_Cost+IF(365/CC$3+Safety_Stock/Avg_Dmd&gt;Plan_Shelf,(365/CC$3+Safety_Stock/Avg_Dmd-Plan_Shelf)*Avg_Dmd*Std_Cost*CC$3,0)+Avg_Dmd*365/CC$3/2*Std_Cost*Inv_Cost+CC$3*Setup</f>
        <v>30238.209983402394</v>
      </c>
      <c r="CD65" s="12">
        <f>(Sell_Price-Std_Cost)*(1-$D65)*Lost_Sale_Fact*Avg_Dmd*365+NORMSINV($D65)*SQRT(Dmd_StdDev^2*Leadtime+LT_StdDev^2*Avg_Dmd^2)*Std_Cost*Inv_Cost+IF(365/CD$3+Safety_Stock/Avg_Dmd&gt;Plan_Shelf,(365/CD$3+Safety_Stock/Avg_Dmd-Plan_Shelf)*Avg_Dmd*Std_Cost*CD$3,0)+Avg_Dmd*365/CD$3/2*Std_Cost*Inv_Cost+CD$3*Setup</f>
        <v>30354.177349369758</v>
      </c>
      <c r="CE65" s="12">
        <f>(Sell_Price-Std_Cost)*(1-$D65)*Lost_Sale_Fact*Avg_Dmd*365+NORMSINV($D65)*SQRT(Dmd_StdDev^2*Leadtime+LT_StdDev^2*Avg_Dmd^2)*Std_Cost*Inv_Cost+IF(365/CE$3+Safety_Stock/Avg_Dmd&gt;Plan_Shelf,(365/CE$3+Safety_Stock/Avg_Dmd-Plan_Shelf)*Avg_Dmd*Std_Cost*CE$3,0)+Avg_Dmd*365/CE$3/2*Std_Cost*Inv_Cost+CE$3*Setup</f>
        <v>30471.006301008838</v>
      </c>
      <c r="CF65" s="12">
        <f>(Sell_Price-Std_Cost)*(1-$D65)*Lost_Sale_Fact*Avg_Dmd*365+NORMSINV($D65)*SQRT(Dmd_StdDev^2*Leadtime+LT_StdDev^2*Avg_Dmd^2)*Std_Cost*Inv_Cost+IF(365/CF$3+Safety_Stock/Avg_Dmd&gt;Plan_Shelf,(365/CF$3+Safety_Stock/Avg_Dmd-Plan_Shelf)*Avg_Dmd*Std_Cost*CF$3,0)+Avg_Dmd*365/CF$3/2*Std_Cost*Inv_Cost+CF$3*Setup</f>
        <v>30588.664528856938</v>
      </c>
      <c r="CG65" s="12">
        <f>(Sell_Price-Std_Cost)*(1-$D65)*Lost_Sale_Fact*Avg_Dmd*365+NORMSINV($D65)*SQRT(Dmd_StdDev^2*Leadtime+LT_StdDev^2*Avg_Dmd^2)*Std_Cost*Inv_Cost+IF(365/CG$3+Safety_Stock/Avg_Dmd&gt;Plan_Shelf,(365/CG$3+Safety_Stock/Avg_Dmd-Plan_Shelf)*Avg_Dmd*Std_Cost*CG$3,0)+Avg_Dmd*365/CG$3/2*Std_Cost*Inv_Cost+CG$3*Setup</f>
        <v>30707.121318980393</v>
      </c>
      <c r="CH65" s="12">
        <f>(Sell_Price-Std_Cost)*(1-$D65)*Lost_Sale_Fact*Avg_Dmd*365+NORMSINV($D65)*SQRT(Dmd_StdDev^2*Leadtime+LT_StdDev^2*Avg_Dmd^2)*Std_Cost*Inv_Cost+IF(365/CH$3+Safety_Stock/Avg_Dmd&gt;Plan_Shelf,(365/CH$3+Safety_Stock/Avg_Dmd-Plan_Shelf)*Avg_Dmd*Std_Cost*CH$3,0)+Avg_Dmd*365/CH$3/2*Std_Cost*Inv_Cost+CH$3*Setup</f>
        <v>30826.347455686206</v>
      </c>
      <c r="CI65" s="12">
        <f>(Sell_Price-Std_Cost)*(1-$D65)*Lost_Sale_Fact*Avg_Dmd*365+NORMSINV($D65)*SQRT(Dmd_StdDev^2*Leadtime+LT_StdDev^2*Avg_Dmd^2)*Std_Cost*Inv_Cost+IF(365/CI$3+Safety_Stock/Avg_Dmd&gt;Plan_Shelf,(365/CI$3+Safety_Stock/Avg_Dmd-Plan_Shelf)*Avg_Dmd*Std_Cost*CI$3,0)+Avg_Dmd*365/CI$3/2*Std_Cost*Inv_Cost+CI$3*Setup</f>
        <v>30946.315131266576</v>
      </c>
      <c r="CJ65" s="12">
        <f>(Sell_Price-Std_Cost)*(1-$D65)*Lost_Sale_Fact*Avg_Dmd*365+NORMSINV($D65)*SQRT(Dmd_StdDev^2*Leadtime+LT_StdDev^2*Avg_Dmd^2)*Std_Cost*Inv_Cost+IF(365/CJ$3+Safety_Stock/Avg_Dmd&gt;Plan_Shelf,(365/CJ$3+Safety_Stock/Avg_Dmd-Plan_Shelf)*Avg_Dmd*Std_Cost*CJ$3,0)+Avg_Dmd*365/CJ$3/2*Std_Cost*Inv_Cost+CJ$3*Setup</f>
        <v>31066.99786219027</v>
      </c>
      <c r="CK65" s="12">
        <f>(Sell_Price-Std_Cost)*(1-$D65)*Lost_Sale_Fact*Avg_Dmd*365+NORMSINV($D65)*SQRT(Dmd_StdDev^2*Leadtime+LT_StdDev^2*Avg_Dmd^2)*Std_Cost*Inv_Cost+IF(365/CK$3+Safety_Stock/Avg_Dmd&gt;Plan_Shelf,(365/CK$3+Safety_Stock/Avg_Dmd-Plan_Shelf)*Avg_Dmd*Std_Cost*CK$3,0)+Avg_Dmd*365/CK$3/2*Std_Cost*Inv_Cost+CK$3*Setup</f>
        <v>31188.370411209879</v>
      </c>
      <c r="CL65" s="12">
        <f>(Sell_Price-Std_Cost)*(1-$D65)*Lost_Sale_Fact*Avg_Dmd*365+NORMSINV($D65)*SQRT(Dmd_StdDev^2*Leadtime+LT_StdDev^2*Avg_Dmd^2)*Std_Cost*Inv_Cost+IF(365/CL$3+Safety_Stock/Avg_Dmd&gt;Plan_Shelf,(365/CL$3+Safety_Stock/Avg_Dmd-Plan_Shelf)*Avg_Dmd*Std_Cost*CL$3,0)+Avg_Dmd*365/CL$3/2*Std_Cost*Inv_Cost+CL$3*Setup</f>
        <v>31310.408714903449</v>
      </c>
      <c r="CM65" s="12">
        <f>(Sell_Price-Std_Cost)*(1-$D65)*Lost_Sale_Fact*Avg_Dmd*365+NORMSINV($D65)*SQRT(Dmd_StdDev^2*Leadtime+LT_StdDev^2*Avg_Dmd^2)*Std_Cost*Inv_Cost+IF(365/CM$3+Safety_Stock/Avg_Dmd&gt;Plan_Shelf,(365/CM$3+Safety_Stock/Avg_Dmd-Plan_Shelf)*Avg_Dmd*Std_Cost*CM$3,0)+Avg_Dmd*365/CM$3/2*Std_Cost*Inv_Cost+CM$3*Setup</f>
        <v>31433.089816213258</v>
      </c>
      <c r="CN65" s="12">
        <f>(Sell_Price-Std_Cost)*(1-$D65)*Lost_Sale_Fact*Avg_Dmd*365+NORMSINV($D65)*SQRT(Dmd_StdDev^2*Leadtime+LT_StdDev^2*Avg_Dmd^2)*Std_Cost*Inv_Cost+IF(365/CN$3+Safety_Stock/Avg_Dmd&gt;Plan_Shelf,(365/CN$3+Safety_Stock/Avg_Dmd-Plan_Shelf)*Avg_Dmd*Std_Cost*CN$3,0)+Avg_Dmd*365/CN$3/2*Std_Cost*Inv_Cost+CN$3*Setup</f>
        <v>31556.39180158421</v>
      </c>
      <c r="CO65" s="12">
        <f>(Sell_Price-Std_Cost)*(1-$D65)*Lost_Sale_Fact*Avg_Dmd*365+NORMSINV($D65)*SQRT(Dmd_StdDev^2*Leadtime+LT_StdDev^2*Avg_Dmd^2)*Std_Cost*Inv_Cost+IF(365/CO$3+Safety_Stock/Avg_Dmd&gt;Plan_Shelf,(365/CO$3+Safety_Stock/Avg_Dmd-Plan_Shelf)*Avg_Dmd*Std_Cost*CO$3,0)+Avg_Dmd*365/CO$3/2*Std_Cost*Inv_Cost+CO$3*Setup</f>
        <v>31680.293742340084</v>
      </c>
      <c r="CP65" s="12">
        <f>(Sell_Price-Std_Cost)*(1-$D65)*Lost_Sale_Fact*Avg_Dmd*365+NORMSINV($D65)*SQRT(Dmd_StdDev^2*Leadtime+LT_StdDev^2*Avg_Dmd^2)*Std_Cost*Inv_Cost+IF(365/CP$3+Safety_Stock/Avg_Dmd&gt;Plan_Shelf,(365/CP$3+Safety_Stock/Avg_Dmd-Plan_Shelf)*Avg_Dmd*Std_Cost*CP$3,0)+Avg_Dmd*365/CP$3/2*Std_Cost*Inv_Cost+CP$3*Setup</f>
        <v>31804.775639968047</v>
      </c>
      <c r="CQ65" s="12">
        <f>(Sell_Price-Std_Cost)*(1-$D65)*Lost_Sale_Fact*Avg_Dmd*365+NORMSINV($D65)*SQRT(Dmd_StdDev^2*Leadtime+LT_StdDev^2*Avg_Dmd^2)*Std_Cost*Inv_Cost+IF(365/CQ$3+Safety_Stock/Avg_Dmd&gt;Plan_Shelf,(365/CQ$3+Safety_Stock/Avg_Dmd-Plan_Shelf)*Avg_Dmd*Std_Cost*CQ$3,0)+Avg_Dmd*365/CQ$3/2*Std_Cost*Inv_Cost+CQ$3*Setup</f>
        <v>31929.818375010786</v>
      </c>
      <c r="CR65" s="12">
        <f>(Sell_Price-Std_Cost)*(1-$D65)*Lost_Sale_Fact*Avg_Dmd*365+NORMSINV($D65)*SQRT(Dmd_StdDev^2*Leadtime+LT_StdDev^2*Avg_Dmd^2)*Std_Cost*Inv_Cost+IF(365/CR$3+Safety_Stock/Avg_Dmd&gt;Plan_Shelf,(365/CR$3+Safety_Stock/Avg_Dmd-Plan_Shelf)*Avg_Dmd*Std_Cost*CR$3,0)+Avg_Dmd*365/CR$3/2*Std_Cost*Inv_Cost+CR$3*Setup</f>
        <v>32055.403659291722</v>
      </c>
      <c r="CS65" s="12">
        <f>(Sell_Price-Std_Cost)*(1-$D65)*Lost_Sale_Fact*Avg_Dmd*365+NORMSINV($D65)*SQRT(Dmd_StdDev^2*Leadtime+LT_StdDev^2*Avg_Dmd^2)*Std_Cost*Inv_Cost+IF(365/CS$3+Safety_Stock/Avg_Dmd&gt;Plan_Shelf,(365/CS$3+Safety_Stock/Avg_Dmd-Plan_Shelf)*Avg_Dmd*Std_Cost*CS$3,0)+Avg_Dmd*365/CS$3/2*Std_Cost*Inv_Cost+CS$3*Setup</f>
        <v>32181.513991222528</v>
      </c>
      <c r="CT65" s="12">
        <f>(Sell_Price-Std_Cost)*(1-$D65)*Lost_Sale_Fact*Avg_Dmd*365+NORMSINV($D65)*SQRT(Dmd_StdDev^2*Leadtime+LT_StdDev^2*Avg_Dmd^2)*Std_Cost*Inv_Cost+IF(365/CT$3+Safety_Stock/Avg_Dmd&gt;Plan_Shelf,(365/CT$3+Safety_Stock/Avg_Dmd-Plan_Shelf)*Avg_Dmd*Std_Cost*CT$3,0)+Avg_Dmd*365/CT$3/2*Std_Cost*Inv_Cost+CT$3*Setup</f>
        <v>32308.13261396332</v>
      </c>
      <c r="CU65" s="12">
        <f>(Sell_Price-Std_Cost)*(1-$D65)*Lost_Sale_Fact*Avg_Dmd*365+NORMSINV($D65)*SQRT(Dmd_StdDev^2*Leadtime+LT_StdDev^2*Avg_Dmd^2)*Std_Cost*Inv_Cost+IF(365/CU$3+Safety_Stock/Avg_Dmd&gt;Plan_Shelf,(365/CU$3+Safety_Stock/Avg_Dmd-Plan_Shelf)*Avg_Dmd*Std_Cost*CU$3,0)+Avg_Dmd*365/CU$3/2*Std_Cost*Inv_Cost+CU$3*Setup</f>
        <v>32435.243476225358</v>
      </c>
      <c r="CV65" s="12">
        <f>(Sell_Price-Std_Cost)*(1-$D65)*Lost_Sale_Fact*Avg_Dmd*365+NORMSINV($D65)*SQRT(Dmd_StdDev^2*Leadtime+LT_StdDev^2*Avg_Dmd^2)*Std_Cost*Inv_Cost+IF(365/CV$3+Safety_Stock/Avg_Dmd&gt;Plan_Shelf,(365/CV$3+Safety_Stock/Avg_Dmd-Plan_Shelf)*Avg_Dmd*Std_Cost*CV$3,0)+Avg_Dmd*365/CV$3/2*Std_Cost*Inv_Cost+CV$3*Setup</f>
        <v>32562.831195523606</v>
      </c>
      <c r="CW65" s="12">
        <f>(Sell_Price-Std_Cost)*(1-$D65)*Lost_Sale_Fact*Avg_Dmd*365+NORMSINV($D65)*SQRT(Dmd_StdDev^2*Leadtime+LT_StdDev^2*Avg_Dmd^2)*Std_Cost*Inv_Cost+IF(365/CW$3+Safety_Stock/Avg_Dmd&gt;Plan_Shelf,(365/CW$3+Safety_Stock/Avg_Dmd-Plan_Shelf)*Avg_Dmd*Std_Cost*CW$3,0)+Avg_Dmd*365/CW$3/2*Std_Cost*Inv_Cost+CW$3*Setup</f>
        <v>32690.881023702299</v>
      </c>
      <c r="CX65" s="12">
        <f>(Sell_Price-Std_Cost)*(1-$D65)*Lost_Sale_Fact*Avg_Dmd*365+NORMSINV($D65)*SQRT(Dmd_StdDev^2*Leadtime+LT_StdDev^2*Avg_Dmd^2)*Std_Cost*Inv_Cost+IF(365/CX$3+Safety_Stock/Avg_Dmd&gt;Plan_Shelf,(365/CX$3+Safety_Stock/Avg_Dmd-Plan_Shelf)*Avg_Dmd*Std_Cost*CX$3,0)+Avg_Dmd*365/CX$3/2*Std_Cost*Inv_Cost+CX$3*Setup</f>
        <v>32819.378814571224</v>
      </c>
      <c r="CY65" s="12">
        <f>(Sell_Price-Std_Cost)*(1-$D65)*Lost_Sale_Fact*Avg_Dmd*365+NORMSINV($D65)*SQRT(Dmd_StdDev^2*Leadtime+LT_StdDev^2*Avg_Dmd^2)*Std_Cost*Inv_Cost+IF(365/CY$3+Safety_Stock/Avg_Dmd&gt;Plan_Shelf,(365/CY$3+Safety_Stock/Avg_Dmd-Plan_Shelf)*Avg_Dmd*Std_Cost*CY$3,0)+Avg_Dmd*365/CY$3/2*Std_Cost*Inv_Cost+CY$3*Setup</f>
        <v>32948.310993503401</v>
      </c>
      <c r="CZ65" s="12">
        <f>(Sell_Price-Std_Cost)*(1-$D65)*Lost_Sale_Fact*Avg_Dmd*365+NORMSINV($D65)*SQRT(Dmd_StdDev^2*Leadtime+LT_StdDev^2*Avg_Dmd^2)*Std_Cost*Inv_Cost+IF(365/CZ$3+Safety_Stock/Avg_Dmd&gt;Plan_Shelf,(365/CZ$3+Safety_Stock/Avg_Dmd-Plan_Shelf)*Avg_Dmd*Std_Cost*CZ$3,0)+Avg_Dmd*365/CZ$3/2*Std_Cost*Inv_Cost+CZ$3*Setup</f>
        <v>33077.664528856942</v>
      </c>
      <c r="DA65" s="28">
        <f t="shared" si="0"/>
        <v>27107.988853181261</v>
      </c>
      <c r="DB65" s="43">
        <f t="shared" si="1"/>
        <v>0.93799999999999994</v>
      </c>
    </row>
    <row r="66" spans="1:106" ht="14.1" customHeight="1" x14ac:dyDescent="0.25">
      <c r="A66" s="53"/>
      <c r="B66" s="51"/>
      <c r="C66" s="51"/>
      <c r="D66" s="9">
        <v>0.93700000000000006</v>
      </c>
      <c r="E66" s="12">
        <f>(Sell_Price-Std_Cost)*(1-$D66)*Lost_Sale_Fact*Avg_Dmd*365+NORMSINV($D66)*SQRT(Dmd_StdDev^2*Leadtime+LT_StdDev^2*Avg_Dmd^2)*Std_Cost*Inv_Cost+IF(365/E$3+Safety_Stock/Avg_Dmd&gt;Plan_Shelf,(365/E$3+Safety_Stock/Avg_Dmd-Plan_Shelf)*Avg_Dmd*Std_Cost*E$3,0)+Avg_Dmd*365/E$3/2*Std_Cost*Inv_Cost+E$3*Setup</f>
        <v>1327511.3803140561</v>
      </c>
      <c r="F66" s="12">
        <f>(Sell_Price-Std_Cost)*(1-$D66)*Lost_Sale_Fact*Avg_Dmd*365+NORMSINV($D66)*SQRT(Dmd_StdDev^2*Leadtime+LT_StdDev^2*Avg_Dmd^2)*Std_Cost*Inv_Cost+IF(365/F$3+Safety_Stock/Avg_Dmd&gt;Plan_Shelf,(365/F$3+Safety_Stock/Avg_Dmd-Plan_Shelf)*Avg_Dmd*Std_Cost*F$3,0)+Avg_Dmd*365/F$3/2*Std_Cost*Inv_Cost+F$3*Setup</f>
        <v>1164357.5431480487</v>
      </c>
      <c r="G66" s="12">
        <f>(Sell_Price-Std_Cost)*(1-$D66)*Lost_Sale_Fact*Avg_Dmd*365+NORMSINV($D66)*SQRT(Dmd_StdDev^2*Leadtime+LT_StdDev^2*Avg_Dmd^2)*Std_Cost*Inv_Cost+IF(365/G$3+Safety_Stock/Avg_Dmd&gt;Plan_Shelf,(365/G$3+Safety_Stock/Avg_Dmd-Plan_Shelf)*Avg_Dmd*Std_Cost*G$3,0)+Avg_Dmd*365/G$3/2*Std_Cost*Inv_Cost+G$3*Setup</f>
        <v>1069337.0393153743</v>
      </c>
      <c r="H66" s="12">
        <f>(Sell_Price-Std_Cost)*(1-$D66)*Lost_Sale_Fact*Avg_Dmd*365+NORMSINV($D66)*SQRT(Dmd_StdDev^2*Leadtime+LT_StdDev^2*Avg_Dmd^2)*Std_Cost*Inv_Cost+IF(365/H$3+Safety_Stock/Avg_Dmd&gt;Plan_Shelf,(365/H$3+Safety_Stock/Avg_Dmd-Plan_Shelf)*Avg_Dmd*Std_Cost*H$3,0)+Avg_Dmd*365/H$3/2*Std_Cost*Inv_Cost+H$3*Setup</f>
        <v>991349.86881603347</v>
      </c>
      <c r="I66" s="12">
        <f>(Sell_Price-Std_Cost)*(1-$D66)*Lost_Sale_Fact*Avg_Dmd*365+NORMSINV($D66)*SQRT(Dmd_StdDev^2*Leadtime+LT_StdDev^2*Avg_Dmd^2)*Std_Cost*Inv_Cost+IF(365/I$3+Safety_Stock/Avg_Dmd&gt;Plan_Shelf,(365/I$3+Safety_Stock/Avg_Dmd-Plan_Shelf)*Avg_Dmd*Std_Cost*I$3,0)+Avg_Dmd*365/I$3/2*Std_Cost*Inv_Cost+I$3*Setup</f>
        <v>920176.03165002586</v>
      </c>
      <c r="J66" s="12">
        <f>(Sell_Price-Std_Cost)*(1-$D66)*Lost_Sale_Fact*Avg_Dmd*365+NORMSINV($D66)*SQRT(Dmd_StdDev^2*Leadtime+LT_StdDev^2*Avg_Dmd^2)*Std_Cost*Inv_Cost+IF(365/J$3+Safety_Stock/Avg_Dmd&gt;Plan_Shelf,(365/J$3+Safety_Stock/Avg_Dmd-Plan_Shelf)*Avg_Dmd*Std_Cost*J$3,0)+Avg_Dmd*365/J$3/2*Std_Cost*Inv_Cost+J$3*Setup</f>
        <v>852408.86115068488</v>
      </c>
      <c r="K66" s="12">
        <f>(Sell_Price-Std_Cost)*(1-$D66)*Lost_Sale_Fact*Avg_Dmd*365+NORMSINV($D66)*SQRT(Dmd_StdDev^2*Leadtime+LT_StdDev^2*Avg_Dmd^2)*Std_Cost*Inv_Cost+IF(365/K$3+Safety_Stock/Avg_Dmd&gt;Plan_Shelf,(365/K$3+Safety_Stock/Avg_Dmd-Plan_Shelf)*Avg_Dmd*Std_Cost*K$3,0)+Avg_Dmd*365/K$3/2*Std_Cost*Inv_Cost+K$3*Setup</f>
        <v>786588.35731801076</v>
      </c>
      <c r="L66" s="12">
        <f>(Sell_Price-Std_Cost)*(1-$D66)*Lost_Sale_Fact*Avg_Dmd*365+NORMSINV($D66)*SQRT(Dmd_StdDev^2*Leadtime+LT_StdDev^2*Avg_Dmd^2)*Std_Cost*Inv_Cost+IF(365/L$3+Safety_Stock/Avg_Dmd&gt;Plan_Shelf,(365/L$3+Safety_Stock/Avg_Dmd-Plan_Shelf)*Avg_Dmd*Std_Cost*L$3,0)+Avg_Dmd*365/L$3/2*Std_Cost*Inv_Cost+L$3*Setup</f>
        <v>721984.52015200316</v>
      </c>
      <c r="M66" s="12">
        <f>(Sell_Price-Std_Cost)*(1-$D66)*Lost_Sale_Fact*Avg_Dmd*365+NORMSINV($D66)*SQRT(Dmd_StdDev^2*Leadtime+LT_StdDev^2*Avg_Dmd^2)*Std_Cost*Inv_Cost+IF(365/M$3+Safety_Stock/Avg_Dmd&gt;Plan_Shelf,(365/M$3+Safety_Stock/Avg_Dmd-Plan_Shelf)*Avg_Dmd*Std_Cost*M$3,0)+Avg_Dmd*365/M$3/2*Std_Cost*Inv_Cost+M$3*Setup</f>
        <v>658191.79409710679</v>
      </c>
      <c r="N66" s="12">
        <f>(Sell_Price-Std_Cost)*(1-$D66)*Lost_Sale_Fact*Avg_Dmd*365+NORMSINV($D66)*SQRT(Dmd_StdDev^2*Leadtime+LT_StdDev^2*Avg_Dmd^2)*Std_Cost*Inv_Cost+IF(365/N$3+Safety_Stock/Avg_Dmd&gt;Plan_Shelf,(365/N$3+Safety_Stock/Avg_Dmd-Plan_Shelf)*Avg_Dmd*Std_Cost*N$3,0)+Avg_Dmd*365/N$3/2*Std_Cost*Inv_Cost+N$3*Setup</f>
        <v>594966.84581998806</v>
      </c>
      <c r="O66" s="12">
        <f>(Sell_Price-Std_Cost)*(1-$D66)*Lost_Sale_Fact*Avg_Dmd*365+NORMSINV($D66)*SQRT(Dmd_StdDev^2*Leadtime+LT_StdDev^2*Avg_Dmd^2)*Std_Cost*Inv_Cost+IF(365/O$3+Safety_Stock/Avg_Dmd&gt;Plan_Shelf,(365/O$3+Safety_Stock/Avg_Dmd-Plan_Shelf)*Avg_Dmd*Std_Cost*O$3,0)+Avg_Dmd*365/O$3/2*Std_Cost*Inv_Cost+O$3*Setup</f>
        <v>532154.82683579868</v>
      </c>
      <c r="P66" s="12">
        <f>(Sell_Price-Std_Cost)*(1-$D66)*Lost_Sale_Fact*Avg_Dmd*365+NORMSINV($D66)*SQRT(Dmd_StdDev^2*Leadtime+LT_StdDev^2*Avg_Dmd^2)*Std_Cost*Inv_Cost+IF(365/P$3+Safety_Stock/Avg_Dmd&gt;Plan_Shelf,(365/P$3+Safety_Stock/Avg_Dmd-Plan_Shelf)*Avg_Dmd*Std_Cost*P$3,0)+Avg_Dmd*365/P$3/2*Std_Cost*Inv_Cost+P$3*Setup</f>
        <v>469652.50482130639</v>
      </c>
      <c r="Q66" s="12">
        <f>(Sell_Price-Std_Cost)*(1-$D66)*Lost_Sale_Fact*Avg_Dmd*365+NORMSINV($D66)*SQRT(Dmd_StdDev^2*Leadtime+LT_StdDev^2*Avg_Dmd^2)*Std_Cost*Inv_Cost+IF(365/Q$3+Safety_Stock/Avg_Dmd&gt;Plan_Shelf,(365/Q$3+Safety_Stock/Avg_Dmd-Plan_Shelf)*Avg_Dmd*Std_Cost*Q$3,0)+Avg_Dmd*365/Q$3/2*Std_Cost*Inv_Cost+Q$3*Setup</f>
        <v>407388.4112450424</v>
      </c>
      <c r="R66" s="12">
        <f>(Sell_Price-Std_Cost)*(1-$D66)*Lost_Sale_Fact*Avg_Dmd*365+NORMSINV($D66)*SQRT(Dmd_StdDev^2*Leadtime+LT_StdDev^2*Avg_Dmd^2)*Std_Cost*Inv_Cost+IF(365/R$3+Safety_Stock/Avg_Dmd&gt;Plan_Shelf,(365/R$3+Safety_Stock/Avg_Dmd-Plan_Shelf)*Avg_Dmd*Std_Cost*R$3,0)+Avg_Dmd*365/R$3/2*Std_Cost*Inv_Cost+R$3*Setup</f>
        <v>345311.49715595797</v>
      </c>
      <c r="S66" s="12">
        <f>(Sell_Price-Std_Cost)*(1-$D66)*Lost_Sale_Fact*Avg_Dmd*365+NORMSINV($D66)*SQRT(Dmd_StdDev^2*Leadtime+LT_StdDev^2*Avg_Dmd^2)*Std_Cost*Inv_Cost+IF(365/S$3+Safety_Stock/Avg_Dmd&gt;Plan_Shelf,(365/S$3+Safety_Stock/Avg_Dmd-Plan_Shelf)*Avg_Dmd*Std_Cost*S$3,0)+Avg_Dmd*365/S$3/2*Std_Cost*Inv_Cost+S$3*Setup</f>
        <v>283384.32665661699</v>
      </c>
      <c r="T66" s="12">
        <f>(Sell_Price-Std_Cost)*(1-$D66)*Lost_Sale_Fact*Avg_Dmd*365+NORMSINV($D66)*SQRT(Dmd_StdDev^2*Leadtime+LT_StdDev^2*Avg_Dmd^2)*Std_Cost*Inv_Cost+IF(365/T$3+Safety_Stock/Avg_Dmd&gt;Plan_Shelf,(365/T$3+Safety_Stock/Avg_Dmd-Plan_Shelf)*Avg_Dmd*Std_Cost*T$3,0)+Avg_Dmd*365/T$3/2*Std_Cost*Inv_Cost+T$3*Setup</f>
        <v>221578.82282394267</v>
      </c>
      <c r="U66" s="12">
        <f>(Sell_Price-Std_Cost)*(1-$D66)*Lost_Sale_Fact*Avg_Dmd*365+NORMSINV($D66)*SQRT(Dmd_StdDev^2*Leadtime+LT_StdDev^2*Avg_Dmd^2)*Std_Cost*Inv_Cost+IF(365/U$3+Safety_Stock/Avg_Dmd&gt;Plan_Shelf,(365/U$3+Safety_Stock/Avg_Dmd-Plan_Shelf)*Avg_Dmd*Std_Cost*U$3,0)+Avg_Dmd*365/U$3/2*Std_Cost*Inv_Cost+U$3*Setup</f>
        <v>159873.5150696997</v>
      </c>
      <c r="V66" s="12">
        <f>(Sell_Price-Std_Cost)*(1-$D66)*Lost_Sale_Fact*Avg_Dmd*365+NORMSINV($D66)*SQRT(Dmd_StdDev^2*Leadtime+LT_StdDev^2*Avg_Dmd^2)*Std_Cost*Inv_Cost+IF(365/V$3+Safety_Stock/Avg_Dmd&gt;Plan_Shelf,(365/V$3+Safety_Stock/Avg_Dmd-Plan_Shelf)*Avg_Dmd*Std_Cost*V$3,0)+Avg_Dmd*365/V$3/2*Std_Cost*Inv_Cost+V$3*Setup</f>
        <v>98251.70404748313</v>
      </c>
      <c r="W66" s="12">
        <f>(Sell_Price-Std_Cost)*(1-$D66)*Lost_Sale_Fact*Avg_Dmd*365+NORMSINV($D66)*SQRT(Dmd_StdDev^2*Leadtime+LT_StdDev^2*Avg_Dmd^2)*Std_Cost*Inv_Cost+IF(365/W$3+Safety_Stock/Avg_Dmd&gt;Plan_Shelf,(365/W$3+Safety_Stock/Avg_Dmd-Plan_Shelf)*Avg_Dmd*Std_Cost*W$3,0)+Avg_Dmd*365/W$3/2*Std_Cost*Inv_Cost+W$3*Setup</f>
        <v>36700.206062761994</v>
      </c>
      <c r="X66" s="12">
        <f>(Sell_Price-Std_Cost)*(1-$D66)*Lost_Sale_Fact*Avg_Dmd*365+NORMSINV($D66)*SQRT(Dmd_StdDev^2*Leadtime+LT_StdDev^2*Avg_Dmd^2)*Std_Cost*Inv_Cost+IF(365/X$3+Safety_Stock/Avg_Dmd&gt;Plan_Shelf,(365/X$3+Safety_Stock/Avg_Dmd-Plan_Shelf)*Avg_Dmd*Std_Cost*X$3,0)+Avg_Dmd*365/X$3/2*Std_Cost*Inv_Cost+X$3*Setup</f>
        <v>29285.2174800637</v>
      </c>
      <c r="Y66" s="12">
        <f>(Sell_Price-Std_Cost)*(1-$D66)*Lost_Sale_Fact*Avg_Dmd*365+NORMSINV($D66)*SQRT(Dmd_StdDev^2*Leadtime+LT_StdDev^2*Avg_Dmd^2)*Std_Cost*Inv_Cost+IF(365/Y$3+Safety_Stock/Avg_Dmd&gt;Plan_Shelf,(365/Y$3+Safety_Stock/Avg_Dmd-Plan_Shelf)*Avg_Dmd*Std_Cost*Y$3,0)+Avg_Dmd*365/Y$3/2*Std_Cost*Inv_Cost+Y$3*Setup</f>
        <v>28948.550813397032</v>
      </c>
      <c r="Z66" s="12">
        <f>(Sell_Price-Std_Cost)*(1-$D66)*Lost_Sale_Fact*Avg_Dmd*365+NORMSINV($D66)*SQRT(Dmd_StdDev^2*Leadtime+LT_StdDev^2*Avg_Dmd^2)*Std_Cost*Inv_Cost+IF(365/Z$3+Safety_Stock/Avg_Dmd&gt;Plan_Shelf,(365/Z$3+Safety_Stock/Avg_Dmd-Plan_Shelf)*Avg_Dmd*Std_Cost*Z$3,0)+Avg_Dmd*365/Z$3/2*Std_Cost*Inv_Cost+Z$3*Setup</f>
        <v>28656.126570972789</v>
      </c>
      <c r="AA66" s="12">
        <f>(Sell_Price-Std_Cost)*(1-$D66)*Lost_Sale_Fact*Avg_Dmd*365+NORMSINV($D66)*SQRT(Dmd_StdDev^2*Leadtime+LT_StdDev^2*Avg_Dmd^2)*Std_Cost*Inv_Cost+IF(365/AA$3+Safety_Stock/Avg_Dmd&gt;Plan_Shelf,(365/AA$3+Safety_Stock/Avg_Dmd-Plan_Shelf)*Avg_Dmd*Std_Cost*AA$3,0)+Avg_Dmd*365/AA$3/2*Std_Cost*Inv_Cost+AA$3*Setup</f>
        <v>28402.174001802829</v>
      </c>
      <c r="AB66" s="12">
        <f>(Sell_Price-Std_Cost)*(1-$D66)*Lost_Sale_Fact*Avg_Dmd*365+NORMSINV($D66)*SQRT(Dmd_StdDev^2*Leadtime+LT_StdDev^2*Avg_Dmd^2)*Std_Cost*Inv_Cost+IF(365/AB$3+Safety_Stock/Avg_Dmd&gt;Plan_Shelf,(365/AB$3+Safety_Stock/Avg_Dmd-Plan_Shelf)*Avg_Dmd*Std_Cost*AB$3,0)+Avg_Dmd*365/AB$3/2*Std_Cost*Inv_Cost+AB$3*Setup</f>
        <v>28181.884146730365</v>
      </c>
      <c r="AC66" s="12">
        <f>(Sell_Price-Std_Cost)*(1-$D66)*Lost_Sale_Fact*Avg_Dmd*365+NORMSINV($D66)*SQRT(Dmd_StdDev^2*Leadtime+LT_StdDev^2*Avg_Dmd^2)*Std_Cost*Inv_Cost+IF(365/AC$3+Safety_Stock/Avg_Dmd&gt;Plan_Shelf,(365/AC$3+Safety_Stock/Avg_Dmd-Plan_Shelf)*Avg_Dmd*Std_Cost*AC$3,0)+Avg_Dmd*365/AC$3/2*Std_Cost*Inv_Cost+AC$3*Setup</f>
        <v>27991.2174800637</v>
      </c>
      <c r="AD66" s="12">
        <f>(Sell_Price-Std_Cost)*(1-$D66)*Lost_Sale_Fact*Avg_Dmd*365+NORMSINV($D66)*SQRT(Dmd_StdDev^2*Leadtime+LT_StdDev^2*Avg_Dmd^2)*Std_Cost*Inv_Cost+IF(365/AD$3+Safety_Stock/Avg_Dmd&gt;Plan_Shelf,(365/AD$3+Safety_Stock/Avg_Dmd-Plan_Shelf)*Avg_Dmd*Std_Cost*AD$3,0)+Avg_Dmd*365/AD$3/2*Std_Cost*Inv_Cost+AD$3*Setup</f>
        <v>27826.755941602161</v>
      </c>
      <c r="AE66" s="12">
        <f>(Sell_Price-Std_Cost)*(1-$D66)*Lost_Sale_Fact*Avg_Dmd*365+NORMSINV($D66)*SQRT(Dmd_StdDev^2*Leadtime+LT_StdDev^2*Avg_Dmd^2)*Std_Cost*Inv_Cost+IF(365/AE$3+Safety_Stock/Avg_Dmd&gt;Plan_Shelf,(365/AE$3+Safety_Stock/Avg_Dmd-Plan_Shelf)*Avg_Dmd*Std_Cost*AE$3,0)+Avg_Dmd*365/AE$3/2*Std_Cost*Inv_Cost+AE$3*Setup</f>
        <v>27685.587850434073</v>
      </c>
      <c r="AF66" s="12">
        <f>(Sell_Price-Std_Cost)*(1-$D66)*Lost_Sale_Fact*Avg_Dmd*365+NORMSINV($D66)*SQRT(Dmd_StdDev^2*Leadtime+LT_StdDev^2*Avg_Dmd^2)*Std_Cost*Inv_Cost+IF(365/AF$3+Safety_Stock/Avg_Dmd&gt;Plan_Shelf,(365/AF$3+Safety_Stock/Avg_Dmd-Plan_Shelf)*Avg_Dmd*Std_Cost*AF$3,0)+Avg_Dmd*365/AF$3/2*Std_Cost*Inv_Cost+AF$3*Setup</f>
        <v>27565.2174800637</v>
      </c>
      <c r="AG66" s="12">
        <f>(Sell_Price-Std_Cost)*(1-$D66)*Lost_Sale_Fact*Avg_Dmd*365+NORMSINV($D66)*SQRT(Dmd_StdDev^2*Leadtime+LT_StdDev^2*Avg_Dmd^2)*Std_Cost*Inv_Cost+IF(365/AG$3+Safety_Stock/Avg_Dmd&gt;Plan_Shelf,(365/AG$3+Safety_Stock/Avg_Dmd-Plan_Shelf)*Avg_Dmd*Std_Cost*AG$3,0)+Avg_Dmd*365/AG$3/2*Std_Cost*Inv_Cost+AG$3*Setup</f>
        <v>27463.493342132664</v>
      </c>
      <c r="AH66" s="12">
        <f>(Sell_Price-Std_Cost)*(1-$D66)*Lost_Sale_Fact*Avg_Dmd*365+NORMSINV($D66)*SQRT(Dmd_StdDev^2*Leadtime+LT_StdDev^2*Avg_Dmd^2)*Std_Cost*Inv_Cost+IF(365/AH$3+Safety_Stock/Avg_Dmd&gt;Plan_Shelf,(365/AH$3+Safety_Stock/Avg_Dmd-Plan_Shelf)*Avg_Dmd*Std_Cost*AH$3,0)+Avg_Dmd*365/AH$3/2*Std_Cost*Inv_Cost+AH$3*Setup</f>
        <v>27378.550813397032</v>
      </c>
      <c r="AI66" s="12">
        <f>(Sell_Price-Std_Cost)*(1-$D66)*Lost_Sale_Fact*Avg_Dmd*365+NORMSINV($D66)*SQRT(Dmd_StdDev^2*Leadtime+LT_StdDev^2*Avg_Dmd^2)*Std_Cost*Inv_Cost+IF(365/AI$3+Safety_Stock/Avg_Dmd&gt;Plan_Shelf,(365/AI$3+Safety_Stock/Avg_Dmd-Plan_Shelf)*Avg_Dmd*Std_Cost*AI$3,0)+Avg_Dmd*365/AI$3/2*Std_Cost*Inv_Cost+AI$3*Setup</f>
        <v>27308.765867160473</v>
      </c>
      <c r="AJ66" s="12">
        <f>(Sell_Price-Std_Cost)*(1-$D66)*Lost_Sale_Fact*Avg_Dmd*365+NORMSINV($D66)*SQRT(Dmd_StdDev^2*Leadtime+LT_StdDev^2*Avg_Dmd^2)*Std_Cost*Inv_Cost+IF(365/AJ$3+Safety_Stock/Avg_Dmd&gt;Plan_Shelf,(365/AJ$3+Safety_Stock/Avg_Dmd-Plan_Shelf)*Avg_Dmd*Std_Cost*AJ$3,0)+Avg_Dmd*365/AJ$3/2*Std_Cost*Inv_Cost+AJ$3*Setup</f>
        <v>27252.7174800637</v>
      </c>
      <c r="AK66" s="12">
        <f>(Sell_Price-Std_Cost)*(1-$D66)*Lost_Sale_Fact*Avg_Dmd*365+NORMSINV($D66)*SQRT(Dmd_StdDev^2*Leadtime+LT_StdDev^2*Avg_Dmd^2)*Std_Cost*Inv_Cost+IF(365/AK$3+Safety_Stock/Avg_Dmd&gt;Plan_Shelf,(365/AK$3+Safety_Stock/Avg_Dmd-Plan_Shelf)*Avg_Dmd*Std_Cost*AK$3,0)+Avg_Dmd*365/AK$3/2*Std_Cost*Inv_Cost+AK$3*Setup</f>
        <v>27209.156874003093</v>
      </c>
      <c r="AL66" s="12">
        <f>(Sell_Price-Std_Cost)*(1-$D66)*Lost_Sale_Fact*Avg_Dmd*365+NORMSINV($D66)*SQRT(Dmd_StdDev^2*Leadtime+LT_StdDev^2*Avg_Dmd^2)*Std_Cost*Inv_Cost+IF(365/AL$3+Safety_Stock/Avg_Dmd&gt;Plan_Shelf,(365/AL$3+Safety_Stock/Avg_Dmd-Plan_Shelf)*Avg_Dmd*Std_Cost*AL$3,0)+Avg_Dmd*365/AL$3/2*Std_Cost*Inv_Cost+AL$3*Setup</f>
        <v>27176.982185946054</v>
      </c>
      <c r="AM66" s="12">
        <f>(Sell_Price-Std_Cost)*(1-$D66)*Lost_Sale_Fact*Avg_Dmd*365+NORMSINV($D66)*SQRT(Dmd_StdDev^2*Leadtime+LT_StdDev^2*Avg_Dmd^2)*Std_Cost*Inv_Cost+IF(365/AM$3+Safety_Stock/Avg_Dmd&gt;Plan_Shelf,(365/AM$3+Safety_Stock/Avg_Dmd-Plan_Shelf)*Avg_Dmd*Std_Cost*AM$3,0)+Avg_Dmd*365/AM$3/2*Std_Cost*Inv_Cost+AM$3*Setup</f>
        <v>27155.2174800637</v>
      </c>
      <c r="AN66" s="12">
        <f>(Sell_Price-Std_Cost)*(1-$D66)*Lost_Sale_Fact*Avg_Dmd*365+NORMSINV($D66)*SQRT(Dmd_StdDev^2*Leadtime+LT_StdDev^2*Avg_Dmd^2)*Std_Cost*Inv_Cost+IF(365/AN$3+Safety_Stock/Avg_Dmd&gt;Plan_Shelf,(365/AN$3+Safety_Stock/Avg_Dmd-Plan_Shelf)*Avg_Dmd*Std_Cost*AN$3,0)+Avg_Dmd*365/AN$3/2*Std_Cost*Inv_Cost+AN$3*Setup</f>
        <v>27142.995257841478</v>
      </c>
      <c r="AO66" s="12">
        <f>(Sell_Price-Std_Cost)*(1-$D66)*Lost_Sale_Fact*Avg_Dmd*365+NORMSINV($D66)*SQRT(Dmd_StdDev^2*Leadtime+LT_StdDev^2*Avg_Dmd^2)*Std_Cost*Inv_Cost+IF(365/AO$3+Safety_Stock/Avg_Dmd&gt;Plan_Shelf,(365/AO$3+Safety_Stock/Avg_Dmd-Plan_Shelf)*Avg_Dmd*Std_Cost*AO$3,0)+Avg_Dmd*365/AO$3/2*Std_Cost*Inv_Cost+AO$3*Setup</f>
        <v>27139.541804388024</v>
      </c>
      <c r="AP66" s="12">
        <f>(Sell_Price-Std_Cost)*(1-$D66)*Lost_Sale_Fact*Avg_Dmd*365+NORMSINV($D66)*SQRT(Dmd_StdDev^2*Leadtime+LT_StdDev^2*Avg_Dmd^2)*Std_Cost*Inv_Cost+IF(365/AP$3+Safety_Stock/Avg_Dmd&gt;Plan_Shelf,(365/AP$3+Safety_Stock/Avg_Dmd-Plan_Shelf)*Avg_Dmd*Std_Cost*AP$3,0)+Avg_Dmd*365/AP$3/2*Std_Cost*Inv_Cost+AP$3*Setup</f>
        <v>27144.164848484754</v>
      </c>
      <c r="AQ66" s="12">
        <f>(Sell_Price-Std_Cost)*(1-$D66)*Lost_Sale_Fact*Avg_Dmd*365+NORMSINV($D66)*SQRT(Dmd_StdDev^2*Leadtime+LT_StdDev^2*Avg_Dmd^2)*Std_Cost*Inv_Cost+IF(365/AQ$3+Safety_Stock/Avg_Dmd&gt;Plan_Shelf,(365/AQ$3+Safety_Stock/Avg_Dmd-Plan_Shelf)*Avg_Dmd*Std_Cost*AQ$3,0)+Avg_Dmd*365/AQ$3/2*Std_Cost*Inv_Cost+AQ$3*Setup</f>
        <v>27156.243121089341</v>
      </c>
      <c r="AR66" s="12">
        <f>(Sell_Price-Std_Cost)*(1-$D66)*Lost_Sale_Fact*Avg_Dmd*365+NORMSINV($D66)*SQRT(Dmd_StdDev^2*Leadtime+LT_StdDev^2*Avg_Dmd^2)*Std_Cost*Inv_Cost+IF(365/AR$3+Safety_Stock/Avg_Dmd&gt;Plan_Shelf,(365/AR$3+Safety_Stock/Avg_Dmd-Plan_Shelf)*Avg_Dmd*Std_Cost*AR$3,0)+Avg_Dmd*365/AR$3/2*Std_Cost*Inv_Cost+AR$3*Setup</f>
        <v>27175.2174800637</v>
      </c>
      <c r="AS66" s="12">
        <f>(Sell_Price-Std_Cost)*(1-$D66)*Lost_Sale_Fact*Avg_Dmd*365+NORMSINV($D66)*SQRT(Dmd_StdDev^2*Leadtime+LT_StdDev^2*Avg_Dmd^2)*Std_Cost*Inv_Cost+IF(365/AS$3+Safety_Stock/Avg_Dmd&gt;Plan_Shelf,(365/AS$3+Safety_Stock/Avg_Dmd-Plan_Shelf)*Avg_Dmd*Std_Cost*AS$3,0)+Avg_Dmd*365/AS$3/2*Std_Cost*Inv_Cost+AS$3*Setup</f>
        <v>27200.583333722236</v>
      </c>
      <c r="AT66" s="12">
        <f>(Sell_Price-Std_Cost)*(1-$D66)*Lost_Sale_Fact*Avg_Dmd*365+NORMSINV($D66)*SQRT(Dmd_StdDev^2*Leadtime+LT_StdDev^2*Avg_Dmd^2)*Std_Cost*Inv_Cost+IF(365/AT$3+Safety_Stock/Avg_Dmd&gt;Plan_Shelf,(365/AT$3+Safety_Stock/Avg_Dmd-Plan_Shelf)*Avg_Dmd*Std_Cost*AT$3,0)+Avg_Dmd*365/AT$3/2*Std_Cost*Inv_Cost+AT$3*Setup</f>
        <v>27231.884146730365</v>
      </c>
      <c r="AU66" s="12">
        <f>(Sell_Price-Std_Cost)*(1-$D66)*Lost_Sale_Fact*Avg_Dmd*365+NORMSINV($D66)*SQRT(Dmd_StdDev^2*Leadtime+LT_StdDev^2*Avg_Dmd^2)*Std_Cost*Inv_Cost+IF(365/AU$3+Safety_Stock/Avg_Dmd&gt;Plan_Shelf,(365/AU$3+Safety_Stock/Avg_Dmd-Plan_Shelf)*Avg_Dmd*Std_Cost*AU$3,0)+Avg_Dmd*365/AU$3/2*Std_Cost*Inv_Cost+AU$3*Setup</f>
        <v>27268.705852156723</v>
      </c>
      <c r="AV66" s="12">
        <f>(Sell_Price-Std_Cost)*(1-$D66)*Lost_Sale_Fact*Avg_Dmd*365+NORMSINV($D66)*SQRT(Dmd_StdDev^2*Leadtime+LT_StdDev^2*Avg_Dmd^2)*Std_Cost*Inv_Cost+IF(365/AV$3+Safety_Stock/Avg_Dmd&gt;Plan_Shelf,(365/AV$3+Safety_Stock/Avg_Dmd-Plan_Shelf)*Avg_Dmd*Std_Cost*AV$3,0)+Avg_Dmd*365/AV$3/2*Std_Cost*Inv_Cost+AV$3*Setup</f>
        <v>27310.672025518244</v>
      </c>
      <c r="AW66" s="12">
        <f>(Sell_Price-Std_Cost)*(1-$D66)*Lost_Sale_Fact*Avg_Dmd*365+NORMSINV($D66)*SQRT(Dmd_StdDev^2*Leadtime+LT_StdDev^2*Avg_Dmd^2)*Std_Cost*Inv_Cost+IF(365/AW$3+Safety_Stock/Avg_Dmd&gt;Plan_Shelf,(365/AW$3+Safety_Stock/Avg_Dmd-Plan_Shelf)*Avg_Dmd*Std_Cost*AW$3,0)+Avg_Dmd*365/AW$3/2*Std_Cost*Inv_Cost+AW$3*Setup</f>
        <v>27357.439702285923</v>
      </c>
      <c r="AX66" s="12">
        <f>(Sell_Price-Std_Cost)*(1-$D66)*Lost_Sale_Fact*Avg_Dmd*365+NORMSINV($D66)*SQRT(Dmd_StdDev^2*Leadtime+LT_StdDev^2*Avg_Dmd^2)*Std_Cost*Inv_Cost+IF(365/AX$3+Safety_Stock/Avg_Dmd&gt;Plan_Shelf,(365/AX$3+Safety_Stock/Avg_Dmd-Plan_Shelf)*Avg_Dmd*Std_Cost*AX$3,0)+Avg_Dmd*365/AX$3/2*Std_Cost*Inv_Cost+AX$3*Setup</f>
        <v>27408.695740933264</v>
      </c>
      <c r="AY66" s="12">
        <f>(Sell_Price-Std_Cost)*(1-$D66)*Lost_Sale_Fact*Avg_Dmd*365+NORMSINV($D66)*SQRT(Dmd_StdDev^2*Leadtime+LT_StdDev^2*Avg_Dmd^2)*Std_Cost*Inv_Cost+IF(365/AY$3+Safety_Stock/Avg_Dmd&gt;Plan_Shelf,(365/AY$3+Safety_Stock/Avg_Dmd-Plan_Shelf)*Avg_Dmd*Std_Cost*AY$3,0)+Avg_Dmd*365/AY$3/2*Std_Cost*Inv_Cost+AY$3*Setup</f>
        <v>27464.153650276465</v>
      </c>
      <c r="AZ66" s="12">
        <f>(Sell_Price-Std_Cost)*(1-$D66)*Lost_Sale_Fact*Avg_Dmd*365+NORMSINV($D66)*SQRT(Dmd_StdDev^2*Leadtime+LT_StdDev^2*Avg_Dmd^2)*Std_Cost*Inv_Cost+IF(365/AZ$3+Safety_Stock/Avg_Dmd&gt;Plan_Shelf,(365/AZ$3+Safety_Stock/Avg_Dmd-Plan_Shelf)*Avg_Dmd*Std_Cost*AZ$3,0)+Avg_Dmd*365/AZ$3/2*Std_Cost*Inv_Cost+AZ$3*Setup</f>
        <v>27523.550813397032</v>
      </c>
      <c r="BA66" s="12">
        <f>(Sell_Price-Std_Cost)*(1-$D66)*Lost_Sale_Fact*Avg_Dmd*365+NORMSINV($D66)*SQRT(Dmd_StdDev^2*Leadtime+LT_StdDev^2*Avg_Dmd^2)*Std_Cost*Inv_Cost+IF(365/BA$3+Safety_Stock/Avg_Dmd&gt;Plan_Shelf,(365/BA$3+Safety_Stock/Avg_Dmd-Plan_Shelf)*Avg_Dmd*Std_Cost*BA$3,0)+Avg_Dmd*365/BA$3/2*Std_Cost*Inv_Cost+BA$3*Setup</f>
        <v>27586.646051492273</v>
      </c>
      <c r="BB66" s="12">
        <f>(Sell_Price-Std_Cost)*(1-$D66)*Lost_Sale_Fact*Avg_Dmd*365+NORMSINV($D66)*SQRT(Dmd_StdDev^2*Leadtime+LT_StdDev^2*Avg_Dmd^2)*Std_Cost*Inv_Cost+IF(365/BB$3+Safety_Stock/Avg_Dmd&gt;Plan_Shelf,(365/BB$3+Safety_Stock/Avg_Dmd-Plan_Shelf)*Avg_Dmd*Std_Cost*BB$3,0)+Avg_Dmd*365/BB$3/2*Std_Cost*Inv_Cost+BB$3*Setup</f>
        <v>27653.2174800637</v>
      </c>
      <c r="BC66" s="12">
        <f>(Sell_Price-Std_Cost)*(1-$D66)*Lost_Sale_Fact*Avg_Dmd*365+NORMSINV($D66)*SQRT(Dmd_StdDev^2*Leadtime+LT_StdDev^2*Avg_Dmd^2)*Std_Cost*Inv_Cost+IF(365/BC$3+Safety_Stock/Avg_Dmd&gt;Plan_Shelf,(365/BC$3+Safety_Stock/Avg_Dmd-Plan_Shelf)*Avg_Dmd*Std_Cost*BC$3,0)+Avg_Dmd*365/BC$3/2*Std_Cost*Inv_Cost+BC$3*Setup</f>
        <v>27723.060617318602</v>
      </c>
      <c r="BD66" s="12">
        <f>(Sell_Price-Std_Cost)*(1-$D66)*Lost_Sale_Fact*Avg_Dmd*365+NORMSINV($D66)*SQRT(Dmd_StdDev^2*Leadtime+LT_StdDev^2*Avg_Dmd^2)*Std_Cost*Inv_Cost+IF(365/BD$3+Safety_Stock/Avg_Dmd&gt;Plan_Shelf,(365/BD$3+Safety_Stock/Avg_Dmd-Plan_Shelf)*Avg_Dmd*Std_Cost*BD$3,0)+Avg_Dmd*365/BD$3/2*Std_Cost*Inv_Cost+BD$3*Setup</f>
        <v>27795.986710832931</v>
      </c>
      <c r="BE66" s="12">
        <f>(Sell_Price-Std_Cost)*(1-$D66)*Lost_Sale_Fact*Avg_Dmd*365+NORMSINV($D66)*SQRT(Dmd_StdDev^2*Leadtime+LT_StdDev^2*Avg_Dmd^2)*Std_Cost*Inv_Cost+IF(365/BE$3+Safety_Stock/Avg_Dmd&gt;Plan_Shelf,(365/BE$3+Safety_Stock/Avg_Dmd-Plan_Shelf)*Avg_Dmd*Std_Cost*BE$3,0)+Avg_Dmd*365/BE$3/2*Std_Cost*Inv_Cost+BE$3*Setup</f>
        <v>27871.821253648606</v>
      </c>
      <c r="BF66" s="12">
        <f>(Sell_Price-Std_Cost)*(1-$D66)*Lost_Sale_Fact*Avg_Dmd*365+NORMSINV($D66)*SQRT(Dmd_StdDev^2*Leadtime+LT_StdDev^2*Avg_Dmd^2)*Std_Cost*Inv_Cost+IF(365/BF$3+Safety_Stock/Avg_Dmd&gt;Plan_Shelf,(365/BF$3+Safety_Stock/Avg_Dmd-Plan_Shelf)*Avg_Dmd*Std_Cost*BF$3,0)+Avg_Dmd*365/BF$3/2*Std_Cost*Inv_Cost+BF$3*Setup</f>
        <v>27950.402665248886</v>
      </c>
      <c r="BG66" s="12">
        <f>(Sell_Price-Std_Cost)*(1-$D66)*Lost_Sale_Fact*Avg_Dmd*365+NORMSINV($D66)*SQRT(Dmd_StdDev^2*Leadtime+LT_StdDev^2*Avg_Dmd^2)*Std_Cost*Inv_Cost+IF(365/BG$3+Safety_Stock/Avg_Dmd&gt;Plan_Shelf,(365/BG$3+Safety_Stock/Avg_Dmd-Plan_Shelf)*Avg_Dmd*Std_Cost*BG$3,0)+Avg_Dmd*365/BG$3/2*Std_Cost*Inv_Cost+BG$3*Setup</f>
        <v>28031.581116427336</v>
      </c>
      <c r="BH66" s="12">
        <f>(Sell_Price-Std_Cost)*(1-$D66)*Lost_Sale_Fact*Avg_Dmd*365+NORMSINV($D66)*SQRT(Dmd_StdDev^2*Leadtime+LT_StdDev^2*Avg_Dmd^2)*Std_Cost*Inv_Cost+IF(365/BH$3+Safety_Stock/Avg_Dmd&gt;Plan_Shelf,(365/BH$3+Safety_Stock/Avg_Dmd-Plan_Shelf)*Avg_Dmd*Std_Cost*BH$3,0)+Avg_Dmd*365/BH$3/2*Std_Cost*Inv_Cost+BH$3*Setup</f>
        <v>28115.2174800637</v>
      </c>
      <c r="BI66" s="12">
        <f>(Sell_Price-Std_Cost)*(1-$D66)*Lost_Sale_Fact*Avg_Dmd*365+NORMSINV($D66)*SQRT(Dmd_StdDev^2*Leadtime+LT_StdDev^2*Avg_Dmd^2)*Std_Cost*Inv_Cost+IF(365/BI$3+Safety_Stock/Avg_Dmd&gt;Plan_Shelf,(365/BI$3+Safety_Stock/Avg_Dmd-Plan_Shelf)*Avg_Dmd*Std_Cost*BI$3,0)+Avg_Dmd*365/BI$3/2*Std_Cost*Inv_Cost+BI$3*Setup</f>
        <v>28201.182392344403</v>
      </c>
      <c r="BJ66" s="12">
        <f>(Sell_Price-Std_Cost)*(1-$D66)*Lost_Sale_Fact*Avg_Dmd*365+NORMSINV($D66)*SQRT(Dmd_StdDev^2*Leadtime+LT_StdDev^2*Avg_Dmd^2)*Std_Cost*Inv_Cost+IF(365/BJ$3+Safety_Stock/Avg_Dmd&gt;Plan_Shelf,(365/BJ$3+Safety_Stock/Avg_Dmd-Plan_Shelf)*Avg_Dmd*Std_Cost*BJ$3,0)+Avg_Dmd*365/BJ$3/2*Std_Cost*Inv_Cost+BJ$3*Setup</f>
        <v>28289.355411098182</v>
      </c>
      <c r="BK66" s="12">
        <f>(Sell_Price-Std_Cost)*(1-$D66)*Lost_Sale_Fact*Avg_Dmd*365+NORMSINV($D66)*SQRT(Dmd_StdDev^2*Leadtime+LT_StdDev^2*Avg_Dmd^2)*Std_Cost*Inv_Cost+IF(365/BK$3+Safety_Stock/Avg_Dmd&gt;Plan_Shelf,(365/BK$3+Safety_Stock/Avg_Dmd-Plan_Shelf)*Avg_Dmd*Std_Cost*BK$3,0)+Avg_Dmd*365/BK$3/2*Std_Cost*Inv_Cost+BK$3*Setup</f>
        <v>28379.624259724718</v>
      </c>
      <c r="BL66" s="12">
        <f>(Sell_Price-Std_Cost)*(1-$D66)*Lost_Sale_Fact*Avg_Dmd*365+NORMSINV($D66)*SQRT(Dmd_StdDev^2*Leadtime+LT_StdDev^2*Avg_Dmd^2)*Std_Cost*Inv_Cost+IF(365/BL$3+Safety_Stock/Avg_Dmd&gt;Plan_Shelf,(365/BL$3+Safety_Stock/Avg_Dmd-Plan_Shelf)*Avg_Dmd*Std_Cost*BL$3,0)+Avg_Dmd*365/BL$3/2*Std_Cost*Inv_Cost+BL$3*Setup</f>
        <v>28471.884146730368</v>
      </c>
      <c r="BM66" s="12">
        <f>(Sell_Price-Std_Cost)*(1-$D66)*Lost_Sale_Fact*Avg_Dmd*365+NORMSINV($D66)*SQRT(Dmd_StdDev^2*Leadtime+LT_StdDev^2*Avg_Dmd^2)*Std_Cost*Inv_Cost+IF(365/BM$3+Safety_Stock/Avg_Dmd&gt;Plan_Shelf,(365/BM$3+Safety_Stock/Avg_Dmd-Plan_Shelf)*Avg_Dmd*Std_Cost*BM$3,0)+Avg_Dmd*365/BM$3/2*Std_Cost*Inv_Cost+BM$3*Setup</f>
        <v>28566.037152194847</v>
      </c>
      <c r="BN66" s="12">
        <f>(Sell_Price-Std_Cost)*(1-$D66)*Lost_Sale_Fact*Avg_Dmd*365+NORMSINV($D66)*SQRT(Dmd_StdDev^2*Leadtime+LT_StdDev^2*Avg_Dmd^2)*Std_Cost*Inv_Cost+IF(365/BN$3+Safety_Stock/Avg_Dmd&gt;Plan_Shelf,(365/BN$3+Safety_Stock/Avg_Dmd-Plan_Shelf)*Avg_Dmd*Std_Cost*BN$3,0)+Avg_Dmd*365/BN$3/2*Std_Cost*Inv_Cost+BN$3*Setup</f>
        <v>28661.991673612087</v>
      </c>
      <c r="BO66" s="12">
        <f>(Sell_Price-Std_Cost)*(1-$D66)*Lost_Sale_Fact*Avg_Dmd*365+NORMSINV($D66)*SQRT(Dmd_StdDev^2*Leadtime+LT_StdDev^2*Avg_Dmd^2)*Std_Cost*Inv_Cost+IF(365/BO$3+Safety_Stock/Avg_Dmd&gt;Plan_Shelf,(365/BO$3+Safety_Stock/Avg_Dmd-Plan_Shelf)*Avg_Dmd*Std_Cost*BO$3,0)+Avg_Dmd*365/BO$3/2*Std_Cost*Inv_Cost+BO$3*Setup</f>
        <v>28759.661924508146</v>
      </c>
      <c r="BP66" s="12">
        <f>(Sell_Price-Std_Cost)*(1-$D66)*Lost_Sale_Fact*Avg_Dmd*365+NORMSINV($D66)*SQRT(Dmd_StdDev^2*Leadtime+LT_StdDev^2*Avg_Dmd^2)*Std_Cost*Inv_Cost+IF(365/BP$3+Safety_Stock/Avg_Dmd&gt;Plan_Shelf,(365/BP$3+Safety_Stock/Avg_Dmd-Plan_Shelf)*Avg_Dmd*Std_Cost*BP$3,0)+Avg_Dmd*365/BP$3/2*Std_Cost*Inv_Cost+BP$3*Setup</f>
        <v>28858.9674800637</v>
      </c>
      <c r="BQ66" s="12">
        <f>(Sell_Price-Std_Cost)*(1-$D66)*Lost_Sale_Fact*Avg_Dmd*365+NORMSINV($D66)*SQRT(Dmd_StdDev^2*Leadtime+LT_StdDev^2*Avg_Dmd^2)*Std_Cost*Inv_Cost+IF(365/BQ$3+Safety_Stock/Avg_Dmd&gt;Plan_Shelf,(365/BQ$3+Safety_Stock/Avg_Dmd-Plan_Shelf)*Avg_Dmd*Std_Cost*BQ$3,0)+Avg_Dmd*365/BQ$3/2*Std_Cost*Inv_Cost+BQ$3*Setup</f>
        <v>28959.832864679083</v>
      </c>
      <c r="BR66" s="12">
        <f>(Sell_Price-Std_Cost)*(1-$D66)*Lost_Sale_Fact*Avg_Dmd*365+NORMSINV($D66)*SQRT(Dmd_StdDev^2*Leadtime+LT_StdDev^2*Avg_Dmd^2)*Std_Cost*Inv_Cost+IF(365/BR$3+Safety_Stock/Avg_Dmd&gt;Plan_Shelf,(365/BR$3+Safety_Stock/Avg_Dmd-Plan_Shelf)*Avg_Dmd*Std_Cost*BR$3,0)+Avg_Dmd*365/BR$3/2*Std_Cost*Inv_Cost+BR$3*Setup</f>
        <v>29062.187177033396</v>
      </c>
      <c r="BS66" s="12">
        <f>(Sell_Price-Std_Cost)*(1-$D66)*Lost_Sale_Fact*Avg_Dmd*365+NORMSINV($D66)*SQRT(Dmd_StdDev^2*Leadtime+LT_StdDev^2*Avg_Dmd^2)*Std_Cost*Inv_Cost+IF(365/BS$3+Safety_Stock/Avg_Dmd&gt;Plan_Shelf,(365/BS$3+Safety_Stock/Avg_Dmd-Plan_Shelf)*Avg_Dmd*Std_Cost*BS$3,0)+Avg_Dmd*365/BS$3/2*Std_Cost*Inv_Cost+BS$3*Setup</f>
        <v>29165.963748720416</v>
      </c>
      <c r="BT66" s="12">
        <f>(Sell_Price-Std_Cost)*(1-$D66)*Lost_Sale_Fact*Avg_Dmd*365+NORMSINV($D66)*SQRT(Dmd_StdDev^2*Leadtime+LT_StdDev^2*Avg_Dmd^2)*Std_Cost*Inv_Cost+IF(365/BT$3+Safety_Stock/Avg_Dmd&gt;Plan_Shelf,(365/BT$3+Safety_Stock/Avg_Dmd-Plan_Shelf)*Avg_Dmd*Std_Cost*BT$3,0)+Avg_Dmd*365/BT$3/2*Std_Cost*Inv_Cost+BT$3*Setup</f>
        <v>29271.099833004875</v>
      </c>
      <c r="BU66" s="12">
        <f>(Sell_Price-Std_Cost)*(1-$D66)*Lost_Sale_Fact*Avg_Dmd*365+NORMSINV($D66)*SQRT(Dmd_StdDev^2*Leadtime+LT_StdDev^2*Avg_Dmd^2)*Std_Cost*Inv_Cost+IF(365/BU$3+Safety_Stock/Avg_Dmd&gt;Plan_Shelf,(365/BU$3+Safety_Stock/Avg_Dmd-Plan_Shelf)*Avg_Dmd*Std_Cost*BU$3,0)+Avg_Dmd*365/BU$3/2*Std_Cost*Inv_Cost+BU$3*Setup</f>
        <v>29377.536320643409</v>
      </c>
      <c r="BV66" s="12">
        <f>(Sell_Price-Std_Cost)*(1-$D66)*Lost_Sale_Fact*Avg_Dmd*365+NORMSINV($D66)*SQRT(Dmd_StdDev^2*Leadtime+LT_StdDev^2*Avg_Dmd^2)*Std_Cost*Inv_Cost+IF(365/BV$3+Safety_Stock/Avg_Dmd&gt;Plan_Shelf,(365/BV$3+Safety_Stock/Avg_Dmd-Plan_Shelf)*Avg_Dmd*Std_Cost*BV$3,0)+Avg_Dmd*365/BV$3/2*Std_Cost*Inv_Cost+BV$3*Setup</f>
        <v>29485.2174800637</v>
      </c>
      <c r="BW66" s="12">
        <f>(Sell_Price-Std_Cost)*(1-$D66)*Lost_Sale_Fact*Avg_Dmd*365+NORMSINV($D66)*SQRT(Dmd_StdDev^2*Leadtime+LT_StdDev^2*Avg_Dmd^2)*Std_Cost*Inv_Cost+IF(365/BW$3+Safety_Stock/Avg_Dmd&gt;Plan_Shelf,(365/BW$3+Safety_Stock/Avg_Dmd-Plan_Shelf)*Avg_Dmd*Std_Cost*BW$3,0)+Avg_Dmd*365/BW$3/2*Std_Cost*Inv_Cost+BW$3*Setup</f>
        <v>29594.09071950032</v>
      </c>
      <c r="BX66" s="12">
        <f>(Sell_Price-Std_Cost)*(1-$D66)*Lost_Sale_Fact*Avg_Dmd*365+NORMSINV($D66)*SQRT(Dmd_StdDev^2*Leadtime+LT_StdDev^2*Avg_Dmd^2)*Std_Cost*Inv_Cost+IF(365/BX$3+Safety_Stock/Avg_Dmd&gt;Plan_Shelf,(365/BX$3+Safety_Stock/Avg_Dmd-Plan_Shelf)*Avg_Dmd*Std_Cost*BX$3,0)+Avg_Dmd*365/BX$3/2*Std_Cost*Inv_Cost+BX$3*Setup</f>
        <v>29704.106368952591</v>
      </c>
      <c r="BY66" s="12">
        <f>(Sell_Price-Std_Cost)*(1-$D66)*Lost_Sale_Fact*Avg_Dmd*365+NORMSINV($D66)*SQRT(Dmd_StdDev^2*Leadtime+LT_StdDev^2*Avg_Dmd^2)*Std_Cost*Inv_Cost+IF(365/BY$3+Safety_Stock/Avg_Dmd&gt;Plan_Shelf,(365/BY$3+Safety_Stock/Avg_Dmd-Plan_Shelf)*Avg_Dmd*Std_Cost*BY$3,0)+Avg_Dmd*365/BY$3/2*Std_Cost*Inv_Cost+BY$3*Setup</f>
        <v>29815.2174800637</v>
      </c>
      <c r="BZ66" s="12">
        <f>(Sell_Price-Std_Cost)*(1-$D66)*Lost_Sale_Fact*Avg_Dmd*365+NORMSINV($D66)*SQRT(Dmd_StdDev^2*Leadtime+LT_StdDev^2*Avg_Dmd^2)*Std_Cost*Inv_Cost+IF(365/BZ$3+Safety_Stock/Avg_Dmd&gt;Plan_Shelf,(365/BZ$3+Safety_Stock/Avg_Dmd-Plan_Shelf)*Avg_Dmd*Std_Cost*BZ$3,0)+Avg_Dmd*365/BZ$3/2*Std_Cost*Inv_Cost+BZ$3*Setup</f>
        <v>29927.379642225864</v>
      </c>
      <c r="CA66" s="12">
        <f>(Sell_Price-Std_Cost)*(1-$D66)*Lost_Sale_Fact*Avg_Dmd*365+NORMSINV($D66)*SQRT(Dmd_StdDev^2*Leadtime+LT_StdDev^2*Avg_Dmd^2)*Std_Cost*Inv_Cost+IF(365/CA$3+Safety_Stock/Avg_Dmd&gt;Plan_Shelf,(365/CA$3+Safety_Stock/Avg_Dmd-Plan_Shelf)*Avg_Dmd*Std_Cost*CA$3,0)+Avg_Dmd*365/CA$3/2*Std_Cost*Inv_Cost+CA$3*Setup</f>
        <v>30040.550813397032</v>
      </c>
      <c r="CB66" s="12">
        <f>(Sell_Price-Std_Cost)*(1-$D66)*Lost_Sale_Fact*Avg_Dmd*365+NORMSINV($D66)*SQRT(Dmd_StdDev^2*Leadtime+LT_StdDev^2*Avg_Dmd^2)*Std_Cost*Inv_Cost+IF(365/CB$3+Safety_Stock/Avg_Dmd&gt;Plan_Shelf,(365/CB$3+Safety_Stock/Avg_Dmd-Plan_Shelf)*Avg_Dmd*Std_Cost*CB$3,0)+Avg_Dmd*365/CB$3/2*Std_Cost*Inv_Cost+CB$3*Setup</f>
        <v>30154.691164274227</v>
      </c>
      <c r="CC66" s="12">
        <f>(Sell_Price-Std_Cost)*(1-$D66)*Lost_Sale_Fact*Avg_Dmd*365+NORMSINV($D66)*SQRT(Dmd_StdDev^2*Leadtime+LT_StdDev^2*Avg_Dmd^2)*Std_Cost*Inv_Cost+IF(365/CC$3+Safety_Stock/Avg_Dmd&gt;Plan_Shelf,(365/CC$3+Safety_Stock/Avg_Dmd-Plan_Shelf)*Avg_Dmd*Std_Cost*CC$3,0)+Avg_Dmd*365/CC$3/2*Std_Cost*Inv_Cost+CC$3*Setup</f>
        <v>30269.762934609156</v>
      </c>
      <c r="CD66" s="12">
        <f>(Sell_Price-Std_Cost)*(1-$D66)*Lost_Sale_Fact*Avg_Dmd*365+NORMSINV($D66)*SQRT(Dmd_StdDev^2*Leadtime+LT_StdDev^2*Avg_Dmd^2)*Std_Cost*Inv_Cost+IF(365/CD$3+Safety_Stock/Avg_Dmd&gt;Plan_Shelf,(365/CD$3+Safety_Stock/Avg_Dmd-Plan_Shelf)*Avg_Dmd*Std_Cost*CD$3,0)+Avg_Dmd*365/CD$3/2*Std_Cost*Inv_Cost+CD$3*Setup</f>
        <v>30385.730300576521</v>
      </c>
      <c r="CE66" s="12">
        <f>(Sell_Price-Std_Cost)*(1-$D66)*Lost_Sale_Fact*Avg_Dmd*365+NORMSINV($D66)*SQRT(Dmd_StdDev^2*Leadtime+LT_StdDev^2*Avg_Dmd^2)*Std_Cost*Inv_Cost+IF(365/CE$3+Safety_Stock/Avg_Dmd&gt;Plan_Shelf,(365/CE$3+Safety_Stock/Avg_Dmd-Plan_Shelf)*Avg_Dmd*Std_Cost*CE$3,0)+Avg_Dmd*365/CE$3/2*Std_Cost*Inv_Cost+CE$3*Setup</f>
        <v>30502.5592522156</v>
      </c>
      <c r="CF66" s="12">
        <f>(Sell_Price-Std_Cost)*(1-$D66)*Lost_Sale_Fact*Avg_Dmd*365+NORMSINV($D66)*SQRT(Dmd_StdDev^2*Leadtime+LT_StdDev^2*Avg_Dmd^2)*Std_Cost*Inv_Cost+IF(365/CF$3+Safety_Stock/Avg_Dmd&gt;Plan_Shelf,(365/CF$3+Safety_Stock/Avg_Dmd-Plan_Shelf)*Avg_Dmd*Std_Cost*CF$3,0)+Avg_Dmd*365/CF$3/2*Std_Cost*Inv_Cost+CF$3*Setup</f>
        <v>30620.2174800637</v>
      </c>
      <c r="CG66" s="12">
        <f>(Sell_Price-Std_Cost)*(1-$D66)*Lost_Sale_Fact*Avg_Dmd*365+NORMSINV($D66)*SQRT(Dmd_StdDev^2*Leadtime+LT_StdDev^2*Avg_Dmd^2)*Std_Cost*Inv_Cost+IF(365/CG$3+Safety_Stock/Avg_Dmd&gt;Plan_Shelf,(365/CG$3+Safety_Stock/Avg_Dmd-Plan_Shelf)*Avg_Dmd*Std_Cost*CG$3,0)+Avg_Dmd*365/CG$3/2*Std_Cost*Inv_Cost+CG$3*Setup</f>
        <v>30738.674270187155</v>
      </c>
      <c r="CH66" s="12">
        <f>(Sell_Price-Std_Cost)*(1-$D66)*Lost_Sale_Fact*Avg_Dmd*365+NORMSINV($D66)*SQRT(Dmd_StdDev^2*Leadtime+LT_StdDev^2*Avg_Dmd^2)*Std_Cost*Inv_Cost+IF(365/CH$3+Safety_Stock/Avg_Dmd&gt;Plan_Shelf,(365/CH$3+Safety_Stock/Avg_Dmd-Plan_Shelf)*Avg_Dmd*Std_Cost*CH$3,0)+Avg_Dmd*365/CH$3/2*Std_Cost*Inv_Cost+CH$3*Setup</f>
        <v>30857.900406892968</v>
      </c>
      <c r="CI66" s="12">
        <f>(Sell_Price-Std_Cost)*(1-$D66)*Lost_Sale_Fact*Avg_Dmd*365+NORMSINV($D66)*SQRT(Dmd_StdDev^2*Leadtime+LT_StdDev^2*Avg_Dmd^2)*Std_Cost*Inv_Cost+IF(365/CI$3+Safety_Stock/Avg_Dmd&gt;Plan_Shelf,(365/CI$3+Safety_Stock/Avg_Dmd-Plan_Shelf)*Avg_Dmd*Std_Cost*CI$3,0)+Avg_Dmd*365/CI$3/2*Std_Cost*Inv_Cost+CI$3*Setup</f>
        <v>30977.868082473338</v>
      </c>
      <c r="CJ66" s="12">
        <f>(Sell_Price-Std_Cost)*(1-$D66)*Lost_Sale_Fact*Avg_Dmd*365+NORMSINV($D66)*SQRT(Dmd_StdDev^2*Leadtime+LT_StdDev^2*Avg_Dmd^2)*Std_Cost*Inv_Cost+IF(365/CJ$3+Safety_Stock/Avg_Dmd&gt;Plan_Shelf,(365/CJ$3+Safety_Stock/Avg_Dmd-Plan_Shelf)*Avg_Dmd*Std_Cost*CJ$3,0)+Avg_Dmd*365/CJ$3/2*Std_Cost*Inv_Cost+CJ$3*Setup</f>
        <v>31098.550813397032</v>
      </c>
      <c r="CK66" s="12">
        <f>(Sell_Price-Std_Cost)*(1-$D66)*Lost_Sale_Fact*Avg_Dmd*365+NORMSINV($D66)*SQRT(Dmd_StdDev^2*Leadtime+LT_StdDev^2*Avg_Dmd^2)*Std_Cost*Inv_Cost+IF(365/CK$3+Safety_Stock/Avg_Dmd&gt;Plan_Shelf,(365/CK$3+Safety_Stock/Avg_Dmd-Plan_Shelf)*Avg_Dmd*Std_Cost*CK$3,0)+Avg_Dmd*365/CK$3/2*Std_Cost*Inv_Cost+CK$3*Setup</f>
        <v>31219.923362416641</v>
      </c>
      <c r="CL66" s="12">
        <f>(Sell_Price-Std_Cost)*(1-$D66)*Lost_Sale_Fact*Avg_Dmd*365+NORMSINV($D66)*SQRT(Dmd_StdDev^2*Leadtime+LT_StdDev^2*Avg_Dmd^2)*Std_Cost*Inv_Cost+IF(365/CL$3+Safety_Stock/Avg_Dmd&gt;Plan_Shelf,(365/CL$3+Safety_Stock/Avg_Dmd-Plan_Shelf)*Avg_Dmd*Std_Cost*CL$3,0)+Avg_Dmd*365/CL$3/2*Std_Cost*Inv_Cost+CL$3*Setup</f>
        <v>31341.961666110212</v>
      </c>
      <c r="CM66" s="12">
        <f>(Sell_Price-Std_Cost)*(1-$D66)*Lost_Sale_Fact*Avg_Dmd*365+NORMSINV($D66)*SQRT(Dmd_StdDev^2*Leadtime+LT_StdDev^2*Avg_Dmd^2)*Std_Cost*Inv_Cost+IF(365/CM$3+Safety_Stock/Avg_Dmd&gt;Plan_Shelf,(365/CM$3+Safety_Stock/Avg_Dmd-Plan_Shelf)*Avg_Dmd*Std_Cost*CM$3,0)+Avg_Dmd*365/CM$3/2*Std_Cost*Inv_Cost+CM$3*Setup</f>
        <v>31464.642767420024</v>
      </c>
      <c r="CN66" s="12">
        <f>(Sell_Price-Std_Cost)*(1-$D66)*Lost_Sale_Fact*Avg_Dmd*365+NORMSINV($D66)*SQRT(Dmd_StdDev^2*Leadtime+LT_StdDev^2*Avg_Dmd^2)*Std_Cost*Inv_Cost+IF(365/CN$3+Safety_Stock/Avg_Dmd&gt;Plan_Shelf,(365/CN$3+Safety_Stock/Avg_Dmd-Plan_Shelf)*Avg_Dmd*Std_Cost*CN$3,0)+Avg_Dmd*365/CN$3/2*Std_Cost*Inv_Cost+CN$3*Setup</f>
        <v>31587.944752790972</v>
      </c>
      <c r="CO66" s="12">
        <f>(Sell_Price-Std_Cost)*(1-$D66)*Lost_Sale_Fact*Avg_Dmd*365+NORMSINV($D66)*SQRT(Dmd_StdDev^2*Leadtime+LT_StdDev^2*Avg_Dmd^2)*Std_Cost*Inv_Cost+IF(365/CO$3+Safety_Stock/Avg_Dmd&gt;Plan_Shelf,(365/CO$3+Safety_Stock/Avg_Dmd-Plan_Shelf)*Avg_Dmd*Std_Cost*CO$3,0)+Avg_Dmd*365/CO$3/2*Std_Cost*Inv_Cost+CO$3*Setup</f>
        <v>31711.846693546846</v>
      </c>
      <c r="CP66" s="12">
        <f>(Sell_Price-Std_Cost)*(1-$D66)*Lost_Sale_Fact*Avg_Dmd*365+NORMSINV($D66)*SQRT(Dmd_StdDev^2*Leadtime+LT_StdDev^2*Avg_Dmd^2)*Std_Cost*Inv_Cost+IF(365/CP$3+Safety_Stock/Avg_Dmd&gt;Plan_Shelf,(365/CP$3+Safety_Stock/Avg_Dmd-Plan_Shelf)*Avg_Dmd*Std_Cost*CP$3,0)+Avg_Dmd*365/CP$3/2*Std_Cost*Inv_Cost+CP$3*Setup</f>
        <v>31836.32859117481</v>
      </c>
      <c r="CQ66" s="12">
        <f>(Sell_Price-Std_Cost)*(1-$D66)*Lost_Sale_Fact*Avg_Dmd*365+NORMSINV($D66)*SQRT(Dmd_StdDev^2*Leadtime+LT_StdDev^2*Avg_Dmd^2)*Std_Cost*Inv_Cost+IF(365/CQ$3+Safety_Stock/Avg_Dmd&gt;Plan_Shelf,(365/CQ$3+Safety_Stock/Avg_Dmd-Plan_Shelf)*Avg_Dmd*Std_Cost*CQ$3,0)+Avg_Dmd*365/CQ$3/2*Std_Cost*Inv_Cost+CQ$3*Setup</f>
        <v>31961.371326217544</v>
      </c>
      <c r="CR66" s="12">
        <f>(Sell_Price-Std_Cost)*(1-$D66)*Lost_Sale_Fact*Avg_Dmd*365+NORMSINV($D66)*SQRT(Dmd_StdDev^2*Leadtime+LT_StdDev^2*Avg_Dmd^2)*Std_Cost*Inv_Cost+IF(365/CR$3+Safety_Stock/Avg_Dmd&gt;Plan_Shelf,(365/CR$3+Safety_Stock/Avg_Dmd-Plan_Shelf)*Avg_Dmd*Std_Cost*CR$3,0)+Avg_Dmd*365/CR$3/2*Std_Cost*Inv_Cost+CR$3*Setup</f>
        <v>32086.956610498484</v>
      </c>
      <c r="CS66" s="12">
        <f>(Sell_Price-Std_Cost)*(1-$D66)*Lost_Sale_Fact*Avg_Dmd*365+NORMSINV($D66)*SQRT(Dmd_StdDev^2*Leadtime+LT_StdDev^2*Avg_Dmd^2)*Std_Cost*Inv_Cost+IF(365/CS$3+Safety_Stock/Avg_Dmd&gt;Plan_Shelf,(365/CS$3+Safety_Stock/Avg_Dmd-Plan_Shelf)*Avg_Dmd*Std_Cost*CS$3,0)+Avg_Dmd*365/CS$3/2*Std_Cost*Inv_Cost+CS$3*Setup</f>
        <v>32213.066942429294</v>
      </c>
      <c r="CT66" s="12">
        <f>(Sell_Price-Std_Cost)*(1-$D66)*Lost_Sale_Fact*Avg_Dmd*365+NORMSINV($D66)*SQRT(Dmd_StdDev^2*Leadtime+LT_StdDev^2*Avg_Dmd^2)*Std_Cost*Inv_Cost+IF(365/CT$3+Safety_Stock/Avg_Dmd&gt;Plan_Shelf,(365/CT$3+Safety_Stock/Avg_Dmd-Plan_Shelf)*Avg_Dmd*Std_Cost*CT$3,0)+Avg_Dmd*365/CT$3/2*Std_Cost*Inv_Cost+CT$3*Setup</f>
        <v>32339.685565170083</v>
      </c>
      <c r="CU66" s="12">
        <f>(Sell_Price-Std_Cost)*(1-$D66)*Lost_Sale_Fact*Avg_Dmd*365+NORMSINV($D66)*SQRT(Dmd_StdDev^2*Leadtime+LT_StdDev^2*Avg_Dmd^2)*Std_Cost*Inv_Cost+IF(365/CU$3+Safety_Stock/Avg_Dmd&gt;Plan_Shelf,(365/CU$3+Safety_Stock/Avg_Dmd-Plan_Shelf)*Avg_Dmd*Std_Cost*CU$3,0)+Avg_Dmd*365/CU$3/2*Std_Cost*Inv_Cost+CU$3*Setup</f>
        <v>32466.79642743212</v>
      </c>
      <c r="CV66" s="12">
        <f>(Sell_Price-Std_Cost)*(1-$D66)*Lost_Sale_Fact*Avg_Dmd*365+NORMSINV($D66)*SQRT(Dmd_StdDev^2*Leadtime+LT_StdDev^2*Avg_Dmd^2)*Std_Cost*Inv_Cost+IF(365/CV$3+Safety_Stock/Avg_Dmd&gt;Plan_Shelf,(365/CV$3+Safety_Stock/Avg_Dmd-Plan_Shelf)*Avg_Dmd*Std_Cost*CV$3,0)+Avg_Dmd*365/CV$3/2*Std_Cost*Inv_Cost+CV$3*Setup</f>
        <v>32594.384146730368</v>
      </c>
      <c r="CW66" s="12">
        <f>(Sell_Price-Std_Cost)*(1-$D66)*Lost_Sale_Fact*Avg_Dmd*365+NORMSINV($D66)*SQRT(Dmd_StdDev^2*Leadtime+LT_StdDev^2*Avg_Dmd^2)*Std_Cost*Inv_Cost+IF(365/CW$3+Safety_Stock/Avg_Dmd&gt;Plan_Shelf,(365/CW$3+Safety_Stock/Avg_Dmd-Plan_Shelf)*Avg_Dmd*Std_Cost*CW$3,0)+Avg_Dmd*365/CW$3/2*Std_Cost*Inv_Cost+CW$3*Setup</f>
        <v>32722.433974909061</v>
      </c>
      <c r="CX66" s="12">
        <f>(Sell_Price-Std_Cost)*(1-$D66)*Lost_Sale_Fact*Avg_Dmd*365+NORMSINV($D66)*SQRT(Dmd_StdDev^2*Leadtime+LT_StdDev^2*Avg_Dmd^2)*Std_Cost*Inv_Cost+IF(365/CX$3+Safety_Stock/Avg_Dmd&gt;Plan_Shelf,(365/CX$3+Safety_Stock/Avg_Dmd-Plan_Shelf)*Avg_Dmd*Std_Cost*CX$3,0)+Avg_Dmd*365/CX$3/2*Std_Cost*Inv_Cost+CX$3*Setup</f>
        <v>32850.93176577799</v>
      </c>
      <c r="CY66" s="12">
        <f>(Sell_Price-Std_Cost)*(1-$D66)*Lost_Sale_Fact*Avg_Dmd*365+NORMSINV($D66)*SQRT(Dmd_StdDev^2*Leadtime+LT_StdDev^2*Avg_Dmd^2)*Std_Cost*Inv_Cost+IF(365/CY$3+Safety_Stock/Avg_Dmd&gt;Plan_Shelf,(365/CY$3+Safety_Stock/Avg_Dmd-Plan_Shelf)*Avg_Dmd*Std_Cost*CY$3,0)+Avg_Dmd*365/CY$3/2*Std_Cost*Inv_Cost+CY$3*Setup</f>
        <v>32979.863944710167</v>
      </c>
      <c r="CZ66" s="12">
        <f>(Sell_Price-Std_Cost)*(1-$D66)*Lost_Sale_Fact*Avg_Dmd*365+NORMSINV($D66)*SQRT(Dmd_StdDev^2*Leadtime+LT_StdDev^2*Avg_Dmd^2)*Std_Cost*Inv_Cost+IF(365/CZ$3+Safety_Stock/Avg_Dmd&gt;Plan_Shelf,(365/CZ$3+Safety_Stock/Avg_Dmd-Plan_Shelf)*Avg_Dmd*Std_Cost*CZ$3,0)+Avg_Dmd*365/CZ$3/2*Std_Cost*Inv_Cost+CZ$3*Setup</f>
        <v>33109.2174800637</v>
      </c>
      <c r="DA66" s="28">
        <f t="shared" si="0"/>
        <v>27139.541804388024</v>
      </c>
      <c r="DB66" s="43">
        <f t="shared" si="1"/>
        <v>0.93700000000000006</v>
      </c>
    </row>
    <row r="67" spans="1:106" ht="14.1" customHeight="1" x14ac:dyDescent="0.25">
      <c r="A67" s="53"/>
      <c r="B67" s="51"/>
      <c r="C67" s="51"/>
      <c r="D67" s="9">
        <v>0.93600000000000005</v>
      </c>
      <c r="E67" s="12">
        <f>(Sell_Price-Std_Cost)*(1-$D67)*Lost_Sale_Fact*Avg_Dmd*365+NORMSINV($D67)*SQRT(Dmd_StdDev^2*Leadtime+LT_StdDev^2*Avg_Dmd^2)*Std_Cost*Inv_Cost+IF(365/E$3+Safety_Stock/Avg_Dmd&gt;Plan_Shelf,(365/E$3+Safety_Stock/Avg_Dmd-Plan_Shelf)*Avg_Dmd*Std_Cost*E$3,0)+Avg_Dmd*365/E$3/2*Std_Cost*Inv_Cost+E$3*Setup</f>
        <v>1327543.6220195997</v>
      </c>
      <c r="F67" s="12">
        <f>(Sell_Price-Std_Cost)*(1-$D67)*Lost_Sale_Fact*Avg_Dmd*365+NORMSINV($D67)*SQRT(Dmd_StdDev^2*Leadtime+LT_StdDev^2*Avg_Dmd^2)*Std_Cost*Inv_Cost+IF(365/F$3+Safety_Stock/Avg_Dmd&gt;Plan_Shelf,(365/F$3+Safety_Stock/Avg_Dmd-Plan_Shelf)*Avg_Dmd*Std_Cost*F$3,0)+Avg_Dmd*365/F$3/2*Std_Cost*Inv_Cost+F$3*Setup</f>
        <v>1164389.7848535923</v>
      </c>
      <c r="G67" s="12">
        <f>(Sell_Price-Std_Cost)*(1-$D67)*Lost_Sale_Fact*Avg_Dmd*365+NORMSINV($D67)*SQRT(Dmd_StdDev^2*Leadtime+LT_StdDev^2*Avg_Dmd^2)*Std_Cost*Inv_Cost+IF(365/G$3+Safety_Stock/Avg_Dmd&gt;Plan_Shelf,(365/G$3+Safety_Stock/Avg_Dmd-Plan_Shelf)*Avg_Dmd*Std_Cost*G$3,0)+Avg_Dmd*365/G$3/2*Std_Cost*Inv_Cost+G$3*Setup</f>
        <v>1069369.2810209179</v>
      </c>
      <c r="H67" s="12">
        <f>(Sell_Price-Std_Cost)*(1-$D67)*Lost_Sale_Fact*Avg_Dmd*365+NORMSINV($D67)*SQRT(Dmd_StdDev^2*Leadtime+LT_StdDev^2*Avg_Dmd^2)*Std_Cost*Inv_Cost+IF(365/H$3+Safety_Stock/Avg_Dmd&gt;Plan_Shelf,(365/H$3+Safety_Stock/Avg_Dmd-Plan_Shelf)*Avg_Dmd*Std_Cost*H$3,0)+Avg_Dmd*365/H$3/2*Std_Cost*Inv_Cost+H$3*Setup</f>
        <v>991382.11052157718</v>
      </c>
      <c r="I67" s="12">
        <f>(Sell_Price-Std_Cost)*(1-$D67)*Lost_Sale_Fact*Avg_Dmd*365+NORMSINV($D67)*SQRT(Dmd_StdDev^2*Leadtime+LT_StdDev^2*Avg_Dmd^2)*Std_Cost*Inv_Cost+IF(365/I$3+Safety_Stock/Avg_Dmd&gt;Plan_Shelf,(365/I$3+Safety_Stock/Avg_Dmd-Plan_Shelf)*Avg_Dmd*Std_Cost*I$3,0)+Avg_Dmd*365/I$3/2*Std_Cost*Inv_Cost+I$3*Setup</f>
        <v>920208.27335556957</v>
      </c>
      <c r="J67" s="12">
        <f>(Sell_Price-Std_Cost)*(1-$D67)*Lost_Sale_Fact*Avg_Dmd*365+NORMSINV($D67)*SQRT(Dmd_StdDev^2*Leadtime+LT_StdDev^2*Avg_Dmd^2)*Std_Cost*Inv_Cost+IF(365/J$3+Safety_Stock/Avg_Dmd&gt;Plan_Shelf,(365/J$3+Safety_Stock/Avg_Dmd-Plan_Shelf)*Avg_Dmd*Std_Cost*J$3,0)+Avg_Dmd*365/J$3/2*Std_Cost*Inv_Cost+J$3*Setup</f>
        <v>852441.10285622859</v>
      </c>
      <c r="K67" s="12">
        <f>(Sell_Price-Std_Cost)*(1-$D67)*Lost_Sale_Fact*Avg_Dmd*365+NORMSINV($D67)*SQRT(Dmd_StdDev^2*Leadtime+LT_StdDev^2*Avg_Dmd^2)*Std_Cost*Inv_Cost+IF(365/K$3+Safety_Stock/Avg_Dmd&gt;Plan_Shelf,(365/K$3+Safety_Stock/Avg_Dmd-Plan_Shelf)*Avg_Dmd*Std_Cost*K$3,0)+Avg_Dmd*365/K$3/2*Std_Cost*Inv_Cost+K$3*Setup</f>
        <v>786620.59902355447</v>
      </c>
      <c r="L67" s="12">
        <f>(Sell_Price-Std_Cost)*(1-$D67)*Lost_Sale_Fact*Avg_Dmd*365+NORMSINV($D67)*SQRT(Dmd_StdDev^2*Leadtime+LT_StdDev^2*Avg_Dmd^2)*Std_Cost*Inv_Cost+IF(365/L$3+Safety_Stock/Avg_Dmd&gt;Plan_Shelf,(365/L$3+Safety_Stock/Avg_Dmd-Plan_Shelf)*Avg_Dmd*Std_Cost*L$3,0)+Avg_Dmd*365/L$3/2*Std_Cost*Inv_Cost+L$3*Setup</f>
        <v>722016.76185754687</v>
      </c>
      <c r="M67" s="12">
        <f>(Sell_Price-Std_Cost)*(1-$D67)*Lost_Sale_Fact*Avg_Dmd*365+NORMSINV($D67)*SQRT(Dmd_StdDev^2*Leadtime+LT_StdDev^2*Avg_Dmd^2)*Std_Cost*Inv_Cost+IF(365/M$3+Safety_Stock/Avg_Dmd&gt;Plan_Shelf,(365/M$3+Safety_Stock/Avg_Dmd-Plan_Shelf)*Avg_Dmd*Std_Cost*M$3,0)+Avg_Dmd*365/M$3/2*Std_Cost*Inv_Cost+M$3*Setup</f>
        <v>658224.0358026505</v>
      </c>
      <c r="N67" s="12">
        <f>(Sell_Price-Std_Cost)*(1-$D67)*Lost_Sale_Fact*Avg_Dmd*365+NORMSINV($D67)*SQRT(Dmd_StdDev^2*Leadtime+LT_StdDev^2*Avg_Dmd^2)*Std_Cost*Inv_Cost+IF(365/N$3+Safety_Stock/Avg_Dmd&gt;Plan_Shelf,(365/N$3+Safety_Stock/Avg_Dmd-Plan_Shelf)*Avg_Dmd*Std_Cost*N$3,0)+Avg_Dmd*365/N$3/2*Std_Cost*Inv_Cost+N$3*Setup</f>
        <v>594999.08752553177</v>
      </c>
      <c r="O67" s="12">
        <f>(Sell_Price-Std_Cost)*(1-$D67)*Lost_Sale_Fact*Avg_Dmd*365+NORMSINV($D67)*SQRT(Dmd_StdDev^2*Leadtime+LT_StdDev^2*Avg_Dmd^2)*Std_Cost*Inv_Cost+IF(365/O$3+Safety_Stock/Avg_Dmd&gt;Plan_Shelf,(365/O$3+Safety_Stock/Avg_Dmd-Plan_Shelf)*Avg_Dmd*Std_Cost*O$3,0)+Avg_Dmd*365/O$3/2*Std_Cost*Inv_Cost+O$3*Setup</f>
        <v>532187.06854134228</v>
      </c>
      <c r="P67" s="12">
        <f>(Sell_Price-Std_Cost)*(1-$D67)*Lost_Sale_Fact*Avg_Dmd*365+NORMSINV($D67)*SQRT(Dmd_StdDev^2*Leadtime+LT_StdDev^2*Avg_Dmd^2)*Std_Cost*Inv_Cost+IF(365/P$3+Safety_Stock/Avg_Dmd&gt;Plan_Shelf,(365/P$3+Safety_Stock/Avg_Dmd-Plan_Shelf)*Avg_Dmd*Std_Cost*P$3,0)+Avg_Dmd*365/P$3/2*Std_Cost*Inv_Cost+P$3*Setup</f>
        <v>469684.7465268501</v>
      </c>
      <c r="Q67" s="12">
        <f>(Sell_Price-Std_Cost)*(1-$D67)*Lost_Sale_Fact*Avg_Dmd*365+NORMSINV($D67)*SQRT(Dmd_StdDev^2*Leadtime+LT_StdDev^2*Avg_Dmd^2)*Std_Cost*Inv_Cost+IF(365/Q$3+Safety_Stock/Avg_Dmd&gt;Plan_Shelf,(365/Q$3+Safety_Stock/Avg_Dmd-Plan_Shelf)*Avg_Dmd*Std_Cost*Q$3,0)+Avg_Dmd*365/Q$3/2*Std_Cost*Inv_Cost+Q$3*Setup</f>
        <v>407420.65295058611</v>
      </c>
      <c r="R67" s="12">
        <f>(Sell_Price-Std_Cost)*(1-$D67)*Lost_Sale_Fact*Avg_Dmd*365+NORMSINV($D67)*SQRT(Dmd_StdDev^2*Leadtime+LT_StdDev^2*Avg_Dmd^2)*Std_Cost*Inv_Cost+IF(365/R$3+Safety_Stock/Avg_Dmd&gt;Plan_Shelf,(365/R$3+Safety_Stock/Avg_Dmd-Plan_Shelf)*Avg_Dmd*Std_Cost*R$3,0)+Avg_Dmd*365/R$3/2*Std_Cost*Inv_Cost+R$3*Setup</f>
        <v>345343.73886150168</v>
      </c>
      <c r="S67" s="12">
        <f>(Sell_Price-Std_Cost)*(1-$D67)*Lost_Sale_Fact*Avg_Dmd*365+NORMSINV($D67)*SQRT(Dmd_StdDev^2*Leadtime+LT_StdDev^2*Avg_Dmd^2)*Std_Cost*Inv_Cost+IF(365/S$3+Safety_Stock/Avg_Dmd&gt;Plan_Shelf,(365/S$3+Safety_Stock/Avg_Dmd-Plan_Shelf)*Avg_Dmd*Std_Cost*S$3,0)+Avg_Dmd*365/S$3/2*Std_Cost*Inv_Cost+S$3*Setup</f>
        <v>283416.56836216064</v>
      </c>
      <c r="T67" s="12">
        <f>(Sell_Price-Std_Cost)*(1-$D67)*Lost_Sale_Fact*Avg_Dmd*365+NORMSINV($D67)*SQRT(Dmd_StdDev^2*Leadtime+LT_StdDev^2*Avg_Dmd^2)*Std_Cost*Inv_Cost+IF(365/T$3+Safety_Stock/Avg_Dmd&gt;Plan_Shelf,(365/T$3+Safety_Stock/Avg_Dmd-Plan_Shelf)*Avg_Dmd*Std_Cost*T$3,0)+Avg_Dmd*365/T$3/2*Std_Cost*Inv_Cost+T$3*Setup</f>
        <v>221611.06452948635</v>
      </c>
      <c r="U67" s="12">
        <f>(Sell_Price-Std_Cost)*(1-$D67)*Lost_Sale_Fact*Avg_Dmd*365+NORMSINV($D67)*SQRT(Dmd_StdDev^2*Leadtime+LT_StdDev^2*Avg_Dmd^2)*Std_Cost*Inv_Cost+IF(365/U$3+Safety_Stock/Avg_Dmd&gt;Plan_Shelf,(365/U$3+Safety_Stock/Avg_Dmd-Plan_Shelf)*Avg_Dmd*Std_Cost*U$3,0)+Avg_Dmd*365/U$3/2*Std_Cost*Inv_Cost+U$3*Setup</f>
        <v>159905.75677524338</v>
      </c>
      <c r="V67" s="12">
        <f>(Sell_Price-Std_Cost)*(1-$D67)*Lost_Sale_Fact*Avg_Dmd*365+NORMSINV($D67)*SQRT(Dmd_StdDev^2*Leadtime+LT_StdDev^2*Avg_Dmd^2)*Std_Cost*Inv_Cost+IF(365/V$3+Safety_Stock/Avg_Dmd&gt;Plan_Shelf,(365/V$3+Safety_Stock/Avg_Dmd-Plan_Shelf)*Avg_Dmd*Std_Cost*V$3,0)+Avg_Dmd*365/V$3/2*Std_Cost*Inv_Cost+V$3*Setup</f>
        <v>98283.945753026812</v>
      </c>
      <c r="W67" s="12">
        <f>(Sell_Price-Std_Cost)*(1-$D67)*Lost_Sale_Fact*Avg_Dmd*365+NORMSINV($D67)*SQRT(Dmd_StdDev^2*Leadtime+LT_StdDev^2*Avg_Dmd^2)*Std_Cost*Inv_Cost+IF(365/W$3+Safety_Stock/Avg_Dmd&gt;Plan_Shelf,(365/W$3+Safety_Stock/Avg_Dmd-Plan_Shelf)*Avg_Dmd*Std_Cost*W$3,0)+Avg_Dmd*365/W$3/2*Std_Cost*Inv_Cost+W$3*Setup</f>
        <v>36732.447768305676</v>
      </c>
      <c r="X67" s="12">
        <f>(Sell_Price-Std_Cost)*(1-$D67)*Lost_Sale_Fact*Avg_Dmd*365+NORMSINV($D67)*SQRT(Dmd_StdDev^2*Leadtime+LT_StdDev^2*Avg_Dmd^2)*Std_Cost*Inv_Cost+IF(365/X$3+Safety_Stock/Avg_Dmd&gt;Plan_Shelf,(365/X$3+Safety_Stock/Avg_Dmd-Plan_Shelf)*Avg_Dmd*Std_Cost*X$3,0)+Avg_Dmd*365/X$3/2*Std_Cost*Inv_Cost+X$3*Setup</f>
        <v>29317.459185607378</v>
      </c>
      <c r="Y67" s="12">
        <f>(Sell_Price-Std_Cost)*(1-$D67)*Lost_Sale_Fact*Avg_Dmd*365+NORMSINV($D67)*SQRT(Dmd_StdDev^2*Leadtime+LT_StdDev^2*Avg_Dmd^2)*Std_Cost*Inv_Cost+IF(365/Y$3+Safety_Stock/Avg_Dmd&gt;Plan_Shelf,(365/Y$3+Safety_Stock/Avg_Dmd-Plan_Shelf)*Avg_Dmd*Std_Cost*Y$3,0)+Avg_Dmd*365/Y$3/2*Std_Cost*Inv_Cost+Y$3*Setup</f>
        <v>28980.792518940711</v>
      </c>
      <c r="Z67" s="12">
        <f>(Sell_Price-Std_Cost)*(1-$D67)*Lost_Sale_Fact*Avg_Dmd*365+NORMSINV($D67)*SQRT(Dmd_StdDev^2*Leadtime+LT_StdDev^2*Avg_Dmd^2)*Std_Cost*Inv_Cost+IF(365/Z$3+Safety_Stock/Avg_Dmd&gt;Plan_Shelf,(365/Z$3+Safety_Stock/Avg_Dmd-Plan_Shelf)*Avg_Dmd*Std_Cost*Z$3,0)+Avg_Dmd*365/Z$3/2*Std_Cost*Inv_Cost+Z$3*Setup</f>
        <v>28688.36827651647</v>
      </c>
      <c r="AA67" s="12">
        <f>(Sell_Price-Std_Cost)*(1-$D67)*Lost_Sale_Fact*Avg_Dmd*365+NORMSINV($D67)*SQRT(Dmd_StdDev^2*Leadtime+LT_StdDev^2*Avg_Dmd^2)*Std_Cost*Inv_Cost+IF(365/AA$3+Safety_Stock/Avg_Dmd&gt;Plan_Shelf,(365/AA$3+Safety_Stock/Avg_Dmd-Plan_Shelf)*Avg_Dmd*Std_Cost*AA$3,0)+Avg_Dmd*365/AA$3/2*Std_Cost*Inv_Cost+AA$3*Setup</f>
        <v>28434.41570734651</v>
      </c>
      <c r="AB67" s="12">
        <f>(Sell_Price-Std_Cost)*(1-$D67)*Lost_Sale_Fact*Avg_Dmd*365+NORMSINV($D67)*SQRT(Dmd_StdDev^2*Leadtime+LT_StdDev^2*Avg_Dmd^2)*Std_Cost*Inv_Cost+IF(365/AB$3+Safety_Stock/Avg_Dmd&gt;Plan_Shelf,(365/AB$3+Safety_Stock/Avg_Dmd-Plan_Shelf)*Avg_Dmd*Std_Cost*AB$3,0)+Avg_Dmd*365/AB$3/2*Std_Cost*Inv_Cost+AB$3*Setup</f>
        <v>28214.125852274046</v>
      </c>
      <c r="AC67" s="12">
        <f>(Sell_Price-Std_Cost)*(1-$D67)*Lost_Sale_Fact*Avg_Dmd*365+NORMSINV($D67)*SQRT(Dmd_StdDev^2*Leadtime+LT_StdDev^2*Avg_Dmd^2)*Std_Cost*Inv_Cost+IF(365/AC$3+Safety_Stock/Avg_Dmd&gt;Plan_Shelf,(365/AC$3+Safety_Stock/Avg_Dmd-Plan_Shelf)*Avg_Dmd*Std_Cost*AC$3,0)+Avg_Dmd*365/AC$3/2*Std_Cost*Inv_Cost+AC$3*Setup</f>
        <v>28023.459185607378</v>
      </c>
      <c r="AD67" s="12">
        <f>(Sell_Price-Std_Cost)*(1-$D67)*Lost_Sale_Fact*Avg_Dmd*365+NORMSINV($D67)*SQRT(Dmd_StdDev^2*Leadtime+LT_StdDev^2*Avg_Dmd^2)*Std_Cost*Inv_Cost+IF(365/AD$3+Safety_Stock/Avg_Dmd&gt;Plan_Shelf,(365/AD$3+Safety_Stock/Avg_Dmd-Plan_Shelf)*Avg_Dmd*Std_Cost*AD$3,0)+Avg_Dmd*365/AD$3/2*Std_Cost*Inv_Cost+AD$3*Setup</f>
        <v>27858.997647145839</v>
      </c>
      <c r="AE67" s="12">
        <f>(Sell_Price-Std_Cost)*(1-$D67)*Lost_Sale_Fact*Avg_Dmd*365+NORMSINV($D67)*SQRT(Dmd_StdDev^2*Leadtime+LT_StdDev^2*Avg_Dmd^2)*Std_Cost*Inv_Cost+IF(365/AE$3+Safety_Stock/Avg_Dmd&gt;Plan_Shelf,(365/AE$3+Safety_Stock/Avg_Dmd-Plan_Shelf)*Avg_Dmd*Std_Cost*AE$3,0)+Avg_Dmd*365/AE$3/2*Std_Cost*Inv_Cost+AE$3*Setup</f>
        <v>27717.829555977747</v>
      </c>
      <c r="AF67" s="12">
        <f>(Sell_Price-Std_Cost)*(1-$D67)*Lost_Sale_Fact*Avg_Dmd*365+NORMSINV($D67)*SQRT(Dmd_StdDev^2*Leadtime+LT_StdDev^2*Avg_Dmd^2)*Std_Cost*Inv_Cost+IF(365/AF$3+Safety_Stock/Avg_Dmd&gt;Plan_Shelf,(365/AF$3+Safety_Stock/Avg_Dmd-Plan_Shelf)*Avg_Dmd*Std_Cost*AF$3,0)+Avg_Dmd*365/AF$3/2*Std_Cost*Inv_Cost+AF$3*Setup</f>
        <v>27597.459185607378</v>
      </c>
      <c r="AG67" s="12">
        <f>(Sell_Price-Std_Cost)*(1-$D67)*Lost_Sale_Fact*Avg_Dmd*365+NORMSINV($D67)*SQRT(Dmd_StdDev^2*Leadtime+LT_StdDev^2*Avg_Dmd^2)*Std_Cost*Inv_Cost+IF(365/AG$3+Safety_Stock/Avg_Dmd&gt;Plan_Shelf,(365/AG$3+Safety_Stock/Avg_Dmd-Plan_Shelf)*Avg_Dmd*Std_Cost*AG$3,0)+Avg_Dmd*365/AG$3/2*Std_Cost*Inv_Cost+AG$3*Setup</f>
        <v>27495.735047676342</v>
      </c>
      <c r="AH67" s="12">
        <f>(Sell_Price-Std_Cost)*(1-$D67)*Lost_Sale_Fact*Avg_Dmd*365+NORMSINV($D67)*SQRT(Dmd_StdDev^2*Leadtime+LT_StdDev^2*Avg_Dmd^2)*Std_Cost*Inv_Cost+IF(365/AH$3+Safety_Stock/Avg_Dmd&gt;Plan_Shelf,(365/AH$3+Safety_Stock/Avg_Dmd-Plan_Shelf)*Avg_Dmd*Std_Cost*AH$3,0)+Avg_Dmd*365/AH$3/2*Std_Cost*Inv_Cost+AH$3*Setup</f>
        <v>27410.792518940711</v>
      </c>
      <c r="AI67" s="12">
        <f>(Sell_Price-Std_Cost)*(1-$D67)*Lost_Sale_Fact*Avg_Dmd*365+NORMSINV($D67)*SQRT(Dmd_StdDev^2*Leadtime+LT_StdDev^2*Avg_Dmd^2)*Std_Cost*Inv_Cost+IF(365/AI$3+Safety_Stock/Avg_Dmd&gt;Plan_Shelf,(365/AI$3+Safety_Stock/Avg_Dmd-Plan_Shelf)*Avg_Dmd*Std_Cost*AI$3,0)+Avg_Dmd*365/AI$3/2*Std_Cost*Inv_Cost+AI$3*Setup</f>
        <v>27341.007572704155</v>
      </c>
      <c r="AJ67" s="12">
        <f>(Sell_Price-Std_Cost)*(1-$D67)*Lost_Sale_Fact*Avg_Dmd*365+NORMSINV($D67)*SQRT(Dmd_StdDev^2*Leadtime+LT_StdDev^2*Avg_Dmd^2)*Std_Cost*Inv_Cost+IF(365/AJ$3+Safety_Stock/Avg_Dmd&gt;Plan_Shelf,(365/AJ$3+Safety_Stock/Avg_Dmd-Plan_Shelf)*Avg_Dmd*Std_Cost*AJ$3,0)+Avg_Dmd*365/AJ$3/2*Std_Cost*Inv_Cost+AJ$3*Setup</f>
        <v>27284.959185607378</v>
      </c>
      <c r="AK67" s="12">
        <f>(Sell_Price-Std_Cost)*(1-$D67)*Lost_Sale_Fact*Avg_Dmd*365+NORMSINV($D67)*SQRT(Dmd_StdDev^2*Leadtime+LT_StdDev^2*Avg_Dmd^2)*Std_Cost*Inv_Cost+IF(365/AK$3+Safety_Stock/Avg_Dmd&gt;Plan_Shelf,(365/AK$3+Safety_Stock/Avg_Dmd-Plan_Shelf)*Avg_Dmd*Std_Cost*AK$3,0)+Avg_Dmd*365/AK$3/2*Std_Cost*Inv_Cost+AK$3*Setup</f>
        <v>27241.398579546771</v>
      </c>
      <c r="AL67" s="12">
        <f>(Sell_Price-Std_Cost)*(1-$D67)*Lost_Sale_Fact*Avg_Dmd*365+NORMSINV($D67)*SQRT(Dmd_StdDev^2*Leadtime+LT_StdDev^2*Avg_Dmd^2)*Std_Cost*Inv_Cost+IF(365/AL$3+Safety_Stock/Avg_Dmd&gt;Plan_Shelf,(365/AL$3+Safety_Stock/Avg_Dmd-Plan_Shelf)*Avg_Dmd*Std_Cost*AL$3,0)+Avg_Dmd*365/AL$3/2*Std_Cost*Inv_Cost+AL$3*Setup</f>
        <v>27209.223891489732</v>
      </c>
      <c r="AM67" s="12">
        <f>(Sell_Price-Std_Cost)*(1-$D67)*Lost_Sale_Fact*Avg_Dmd*365+NORMSINV($D67)*SQRT(Dmd_StdDev^2*Leadtime+LT_StdDev^2*Avg_Dmd^2)*Std_Cost*Inv_Cost+IF(365/AM$3+Safety_Stock/Avg_Dmd&gt;Plan_Shelf,(365/AM$3+Safety_Stock/Avg_Dmd-Plan_Shelf)*Avg_Dmd*Std_Cost*AM$3,0)+Avg_Dmd*365/AM$3/2*Std_Cost*Inv_Cost+AM$3*Setup</f>
        <v>27187.459185607378</v>
      </c>
      <c r="AN67" s="12">
        <f>(Sell_Price-Std_Cost)*(1-$D67)*Lost_Sale_Fact*Avg_Dmd*365+NORMSINV($D67)*SQRT(Dmd_StdDev^2*Leadtime+LT_StdDev^2*Avg_Dmd^2)*Std_Cost*Inv_Cost+IF(365/AN$3+Safety_Stock/Avg_Dmd&gt;Plan_Shelf,(365/AN$3+Safety_Stock/Avg_Dmd-Plan_Shelf)*Avg_Dmd*Std_Cost*AN$3,0)+Avg_Dmd*365/AN$3/2*Std_Cost*Inv_Cost+AN$3*Setup</f>
        <v>27175.236963385156</v>
      </c>
      <c r="AO67" s="12">
        <f>(Sell_Price-Std_Cost)*(1-$D67)*Lost_Sale_Fact*Avg_Dmd*365+NORMSINV($D67)*SQRT(Dmd_StdDev^2*Leadtime+LT_StdDev^2*Avg_Dmd^2)*Std_Cost*Inv_Cost+IF(365/AO$3+Safety_Stock/Avg_Dmd&gt;Plan_Shelf,(365/AO$3+Safety_Stock/Avg_Dmd-Plan_Shelf)*Avg_Dmd*Std_Cost*AO$3,0)+Avg_Dmd*365/AO$3/2*Std_Cost*Inv_Cost+AO$3*Setup</f>
        <v>27171.783509931702</v>
      </c>
      <c r="AP67" s="12">
        <f>(Sell_Price-Std_Cost)*(1-$D67)*Lost_Sale_Fact*Avg_Dmd*365+NORMSINV($D67)*SQRT(Dmd_StdDev^2*Leadtime+LT_StdDev^2*Avg_Dmd^2)*Std_Cost*Inv_Cost+IF(365/AP$3+Safety_Stock/Avg_Dmd&gt;Plan_Shelf,(365/AP$3+Safety_Stock/Avg_Dmd-Plan_Shelf)*Avg_Dmd*Std_Cost*AP$3,0)+Avg_Dmd*365/AP$3/2*Std_Cost*Inv_Cost+AP$3*Setup</f>
        <v>27176.406554028432</v>
      </c>
      <c r="AQ67" s="12">
        <f>(Sell_Price-Std_Cost)*(1-$D67)*Lost_Sale_Fact*Avg_Dmd*365+NORMSINV($D67)*SQRT(Dmd_StdDev^2*Leadtime+LT_StdDev^2*Avg_Dmd^2)*Std_Cost*Inv_Cost+IF(365/AQ$3+Safety_Stock/Avg_Dmd&gt;Plan_Shelf,(365/AQ$3+Safety_Stock/Avg_Dmd-Plan_Shelf)*Avg_Dmd*Std_Cost*AQ$3,0)+Avg_Dmd*365/AQ$3/2*Std_Cost*Inv_Cost+AQ$3*Setup</f>
        <v>27188.484826633019</v>
      </c>
      <c r="AR67" s="12">
        <f>(Sell_Price-Std_Cost)*(1-$D67)*Lost_Sale_Fact*Avg_Dmd*365+NORMSINV($D67)*SQRT(Dmd_StdDev^2*Leadtime+LT_StdDev^2*Avg_Dmd^2)*Std_Cost*Inv_Cost+IF(365/AR$3+Safety_Stock/Avg_Dmd&gt;Plan_Shelf,(365/AR$3+Safety_Stock/Avg_Dmd-Plan_Shelf)*Avg_Dmd*Std_Cost*AR$3,0)+Avg_Dmd*365/AR$3/2*Std_Cost*Inv_Cost+AR$3*Setup</f>
        <v>27207.459185607378</v>
      </c>
      <c r="AS67" s="12">
        <f>(Sell_Price-Std_Cost)*(1-$D67)*Lost_Sale_Fact*Avg_Dmd*365+NORMSINV($D67)*SQRT(Dmd_StdDev^2*Leadtime+LT_StdDev^2*Avg_Dmd^2)*Std_Cost*Inv_Cost+IF(365/AS$3+Safety_Stock/Avg_Dmd&gt;Plan_Shelf,(365/AS$3+Safety_Stock/Avg_Dmd-Plan_Shelf)*Avg_Dmd*Std_Cost*AS$3,0)+Avg_Dmd*365/AS$3/2*Std_Cost*Inv_Cost+AS$3*Setup</f>
        <v>27232.825039265914</v>
      </c>
      <c r="AT67" s="12">
        <f>(Sell_Price-Std_Cost)*(1-$D67)*Lost_Sale_Fact*Avg_Dmd*365+NORMSINV($D67)*SQRT(Dmd_StdDev^2*Leadtime+LT_StdDev^2*Avg_Dmd^2)*Std_Cost*Inv_Cost+IF(365/AT$3+Safety_Stock/Avg_Dmd&gt;Plan_Shelf,(365/AT$3+Safety_Stock/Avg_Dmd-Plan_Shelf)*Avg_Dmd*Std_Cost*AT$3,0)+Avg_Dmd*365/AT$3/2*Std_Cost*Inv_Cost+AT$3*Setup</f>
        <v>27264.125852274046</v>
      </c>
      <c r="AU67" s="12">
        <f>(Sell_Price-Std_Cost)*(1-$D67)*Lost_Sale_Fact*Avg_Dmd*365+NORMSINV($D67)*SQRT(Dmd_StdDev^2*Leadtime+LT_StdDev^2*Avg_Dmd^2)*Std_Cost*Inv_Cost+IF(365/AU$3+Safety_Stock/Avg_Dmd&gt;Plan_Shelf,(365/AU$3+Safety_Stock/Avg_Dmd-Plan_Shelf)*Avg_Dmd*Std_Cost*AU$3,0)+Avg_Dmd*365/AU$3/2*Std_Cost*Inv_Cost+AU$3*Setup</f>
        <v>27300.947557700401</v>
      </c>
      <c r="AV67" s="12">
        <f>(Sell_Price-Std_Cost)*(1-$D67)*Lost_Sale_Fact*Avg_Dmd*365+NORMSINV($D67)*SQRT(Dmd_StdDev^2*Leadtime+LT_StdDev^2*Avg_Dmd^2)*Std_Cost*Inv_Cost+IF(365/AV$3+Safety_Stock/Avg_Dmd&gt;Plan_Shelf,(365/AV$3+Safety_Stock/Avg_Dmd-Plan_Shelf)*Avg_Dmd*Std_Cost*AV$3,0)+Avg_Dmd*365/AV$3/2*Std_Cost*Inv_Cost+AV$3*Setup</f>
        <v>27342.913731061923</v>
      </c>
      <c r="AW67" s="12">
        <f>(Sell_Price-Std_Cost)*(1-$D67)*Lost_Sale_Fact*Avg_Dmd*365+NORMSINV($D67)*SQRT(Dmd_StdDev^2*Leadtime+LT_StdDev^2*Avg_Dmd^2)*Std_Cost*Inv_Cost+IF(365/AW$3+Safety_Stock/Avg_Dmd&gt;Plan_Shelf,(365/AW$3+Safety_Stock/Avg_Dmd-Plan_Shelf)*Avg_Dmd*Std_Cost*AW$3,0)+Avg_Dmd*365/AW$3/2*Std_Cost*Inv_Cost+AW$3*Setup</f>
        <v>27389.681407829601</v>
      </c>
      <c r="AX67" s="12">
        <f>(Sell_Price-Std_Cost)*(1-$D67)*Lost_Sale_Fact*Avg_Dmd*365+NORMSINV($D67)*SQRT(Dmd_StdDev^2*Leadtime+LT_StdDev^2*Avg_Dmd^2)*Std_Cost*Inv_Cost+IF(365/AX$3+Safety_Stock/Avg_Dmd&gt;Plan_Shelf,(365/AX$3+Safety_Stock/Avg_Dmd-Plan_Shelf)*Avg_Dmd*Std_Cost*AX$3,0)+Avg_Dmd*365/AX$3/2*Std_Cost*Inv_Cost+AX$3*Setup</f>
        <v>27440.937446476943</v>
      </c>
      <c r="AY67" s="12">
        <f>(Sell_Price-Std_Cost)*(1-$D67)*Lost_Sale_Fact*Avg_Dmd*365+NORMSINV($D67)*SQRT(Dmd_StdDev^2*Leadtime+LT_StdDev^2*Avg_Dmd^2)*Std_Cost*Inv_Cost+IF(365/AY$3+Safety_Stock/Avg_Dmd&gt;Plan_Shelf,(365/AY$3+Safety_Stock/Avg_Dmd-Plan_Shelf)*Avg_Dmd*Std_Cost*AY$3,0)+Avg_Dmd*365/AY$3/2*Std_Cost*Inv_Cost+AY$3*Setup</f>
        <v>27496.395355820147</v>
      </c>
      <c r="AZ67" s="12">
        <f>(Sell_Price-Std_Cost)*(1-$D67)*Lost_Sale_Fact*Avg_Dmd*365+NORMSINV($D67)*SQRT(Dmd_StdDev^2*Leadtime+LT_StdDev^2*Avg_Dmd^2)*Std_Cost*Inv_Cost+IF(365/AZ$3+Safety_Stock/Avg_Dmd&gt;Plan_Shelf,(365/AZ$3+Safety_Stock/Avg_Dmd-Plan_Shelf)*Avg_Dmd*Std_Cost*AZ$3,0)+Avg_Dmd*365/AZ$3/2*Std_Cost*Inv_Cost+AZ$3*Setup</f>
        <v>27555.792518940711</v>
      </c>
      <c r="BA67" s="12">
        <f>(Sell_Price-Std_Cost)*(1-$D67)*Lost_Sale_Fact*Avg_Dmd*365+NORMSINV($D67)*SQRT(Dmd_StdDev^2*Leadtime+LT_StdDev^2*Avg_Dmd^2)*Std_Cost*Inv_Cost+IF(365/BA$3+Safety_Stock/Avg_Dmd&gt;Plan_Shelf,(365/BA$3+Safety_Stock/Avg_Dmd-Plan_Shelf)*Avg_Dmd*Std_Cost*BA$3,0)+Avg_Dmd*365/BA$3/2*Std_Cost*Inv_Cost+BA$3*Setup</f>
        <v>27618.887757035951</v>
      </c>
      <c r="BB67" s="12">
        <f>(Sell_Price-Std_Cost)*(1-$D67)*Lost_Sale_Fact*Avg_Dmd*365+NORMSINV($D67)*SQRT(Dmd_StdDev^2*Leadtime+LT_StdDev^2*Avg_Dmd^2)*Std_Cost*Inv_Cost+IF(365/BB$3+Safety_Stock/Avg_Dmd&gt;Plan_Shelf,(365/BB$3+Safety_Stock/Avg_Dmd-Plan_Shelf)*Avg_Dmd*Std_Cost*BB$3,0)+Avg_Dmd*365/BB$3/2*Std_Cost*Inv_Cost+BB$3*Setup</f>
        <v>27685.459185607378</v>
      </c>
      <c r="BC67" s="12">
        <f>(Sell_Price-Std_Cost)*(1-$D67)*Lost_Sale_Fact*Avg_Dmd*365+NORMSINV($D67)*SQRT(Dmd_StdDev^2*Leadtime+LT_StdDev^2*Avg_Dmd^2)*Std_Cost*Inv_Cost+IF(365/BC$3+Safety_Stock/Avg_Dmd&gt;Plan_Shelf,(365/BC$3+Safety_Stock/Avg_Dmd-Plan_Shelf)*Avg_Dmd*Std_Cost*BC$3,0)+Avg_Dmd*365/BC$3/2*Std_Cost*Inv_Cost+BC$3*Setup</f>
        <v>27755.302322862281</v>
      </c>
      <c r="BD67" s="12">
        <f>(Sell_Price-Std_Cost)*(1-$D67)*Lost_Sale_Fact*Avg_Dmd*365+NORMSINV($D67)*SQRT(Dmd_StdDev^2*Leadtime+LT_StdDev^2*Avg_Dmd^2)*Std_Cost*Inv_Cost+IF(365/BD$3+Safety_Stock/Avg_Dmd&gt;Plan_Shelf,(365/BD$3+Safety_Stock/Avg_Dmd-Plan_Shelf)*Avg_Dmd*Std_Cost*BD$3,0)+Avg_Dmd*365/BD$3/2*Std_Cost*Inv_Cost+BD$3*Setup</f>
        <v>27828.228416376609</v>
      </c>
      <c r="BE67" s="12">
        <f>(Sell_Price-Std_Cost)*(1-$D67)*Lost_Sale_Fact*Avg_Dmd*365+NORMSINV($D67)*SQRT(Dmd_StdDev^2*Leadtime+LT_StdDev^2*Avg_Dmd^2)*Std_Cost*Inv_Cost+IF(365/BE$3+Safety_Stock/Avg_Dmd&gt;Plan_Shelf,(365/BE$3+Safety_Stock/Avg_Dmd-Plan_Shelf)*Avg_Dmd*Std_Cost*BE$3,0)+Avg_Dmd*365/BE$3/2*Std_Cost*Inv_Cost+BE$3*Setup</f>
        <v>27904.062959192284</v>
      </c>
      <c r="BF67" s="12">
        <f>(Sell_Price-Std_Cost)*(1-$D67)*Lost_Sale_Fact*Avg_Dmd*365+NORMSINV($D67)*SQRT(Dmd_StdDev^2*Leadtime+LT_StdDev^2*Avg_Dmd^2)*Std_Cost*Inv_Cost+IF(365/BF$3+Safety_Stock/Avg_Dmd&gt;Plan_Shelf,(365/BF$3+Safety_Stock/Avg_Dmd-Plan_Shelf)*Avg_Dmd*Std_Cost*BF$3,0)+Avg_Dmd*365/BF$3/2*Std_Cost*Inv_Cost+BF$3*Setup</f>
        <v>27982.644370792565</v>
      </c>
      <c r="BG67" s="12">
        <f>(Sell_Price-Std_Cost)*(1-$D67)*Lost_Sale_Fact*Avg_Dmd*365+NORMSINV($D67)*SQRT(Dmd_StdDev^2*Leadtime+LT_StdDev^2*Avg_Dmd^2)*Std_Cost*Inv_Cost+IF(365/BG$3+Safety_Stock/Avg_Dmd&gt;Plan_Shelf,(365/BG$3+Safety_Stock/Avg_Dmd-Plan_Shelf)*Avg_Dmd*Std_Cost*BG$3,0)+Avg_Dmd*365/BG$3/2*Std_Cost*Inv_Cost+BG$3*Setup</f>
        <v>28063.822821971014</v>
      </c>
      <c r="BH67" s="12">
        <f>(Sell_Price-Std_Cost)*(1-$D67)*Lost_Sale_Fact*Avg_Dmd*365+NORMSINV($D67)*SQRT(Dmd_StdDev^2*Leadtime+LT_StdDev^2*Avg_Dmd^2)*Std_Cost*Inv_Cost+IF(365/BH$3+Safety_Stock/Avg_Dmd&gt;Plan_Shelf,(365/BH$3+Safety_Stock/Avg_Dmd-Plan_Shelf)*Avg_Dmd*Std_Cost*BH$3,0)+Avg_Dmd*365/BH$3/2*Std_Cost*Inv_Cost+BH$3*Setup</f>
        <v>28147.459185607378</v>
      </c>
      <c r="BI67" s="12">
        <f>(Sell_Price-Std_Cost)*(1-$D67)*Lost_Sale_Fact*Avg_Dmd*365+NORMSINV($D67)*SQRT(Dmd_StdDev^2*Leadtime+LT_StdDev^2*Avg_Dmd^2)*Std_Cost*Inv_Cost+IF(365/BI$3+Safety_Stock/Avg_Dmd&gt;Plan_Shelf,(365/BI$3+Safety_Stock/Avg_Dmd-Plan_Shelf)*Avg_Dmd*Std_Cost*BI$3,0)+Avg_Dmd*365/BI$3/2*Std_Cost*Inv_Cost+BI$3*Setup</f>
        <v>28233.424097888081</v>
      </c>
      <c r="BJ67" s="12">
        <f>(Sell_Price-Std_Cost)*(1-$D67)*Lost_Sale_Fact*Avg_Dmd*365+NORMSINV($D67)*SQRT(Dmd_StdDev^2*Leadtime+LT_StdDev^2*Avg_Dmd^2)*Std_Cost*Inv_Cost+IF(365/BJ$3+Safety_Stock/Avg_Dmd&gt;Plan_Shelf,(365/BJ$3+Safety_Stock/Avg_Dmd-Plan_Shelf)*Avg_Dmd*Std_Cost*BJ$3,0)+Avg_Dmd*365/BJ$3/2*Std_Cost*Inv_Cost+BJ$3*Setup</f>
        <v>28321.59711664186</v>
      </c>
      <c r="BK67" s="12">
        <f>(Sell_Price-Std_Cost)*(1-$D67)*Lost_Sale_Fact*Avg_Dmd*365+NORMSINV($D67)*SQRT(Dmd_StdDev^2*Leadtime+LT_StdDev^2*Avg_Dmd^2)*Std_Cost*Inv_Cost+IF(365/BK$3+Safety_Stock/Avg_Dmd&gt;Plan_Shelf,(365/BK$3+Safety_Stock/Avg_Dmd-Plan_Shelf)*Avg_Dmd*Std_Cost*BK$3,0)+Avg_Dmd*365/BK$3/2*Std_Cost*Inv_Cost+BK$3*Setup</f>
        <v>28411.865965268396</v>
      </c>
      <c r="BL67" s="12">
        <f>(Sell_Price-Std_Cost)*(1-$D67)*Lost_Sale_Fact*Avg_Dmd*365+NORMSINV($D67)*SQRT(Dmd_StdDev^2*Leadtime+LT_StdDev^2*Avg_Dmd^2)*Std_Cost*Inv_Cost+IF(365/BL$3+Safety_Stock/Avg_Dmd&gt;Plan_Shelf,(365/BL$3+Safety_Stock/Avg_Dmd-Plan_Shelf)*Avg_Dmd*Std_Cost*BL$3,0)+Avg_Dmd*365/BL$3/2*Std_Cost*Inv_Cost+BL$3*Setup</f>
        <v>28504.125852274046</v>
      </c>
      <c r="BM67" s="12">
        <f>(Sell_Price-Std_Cost)*(1-$D67)*Lost_Sale_Fact*Avg_Dmd*365+NORMSINV($D67)*SQRT(Dmd_StdDev^2*Leadtime+LT_StdDev^2*Avg_Dmd^2)*Std_Cost*Inv_Cost+IF(365/BM$3+Safety_Stock/Avg_Dmd&gt;Plan_Shelf,(365/BM$3+Safety_Stock/Avg_Dmd-Plan_Shelf)*Avg_Dmd*Std_Cost*BM$3,0)+Avg_Dmd*365/BM$3/2*Std_Cost*Inv_Cost+BM$3*Setup</f>
        <v>28598.278857738525</v>
      </c>
      <c r="BN67" s="12">
        <f>(Sell_Price-Std_Cost)*(1-$D67)*Lost_Sale_Fact*Avg_Dmd*365+NORMSINV($D67)*SQRT(Dmd_StdDev^2*Leadtime+LT_StdDev^2*Avg_Dmd^2)*Std_Cost*Inv_Cost+IF(365/BN$3+Safety_Stock/Avg_Dmd&gt;Plan_Shelf,(365/BN$3+Safety_Stock/Avg_Dmd-Plan_Shelf)*Avg_Dmd*Std_Cost*BN$3,0)+Avg_Dmd*365/BN$3/2*Std_Cost*Inv_Cost+BN$3*Setup</f>
        <v>28694.233379155765</v>
      </c>
      <c r="BO67" s="12">
        <f>(Sell_Price-Std_Cost)*(1-$D67)*Lost_Sale_Fact*Avg_Dmd*365+NORMSINV($D67)*SQRT(Dmd_StdDev^2*Leadtime+LT_StdDev^2*Avg_Dmd^2)*Std_Cost*Inv_Cost+IF(365/BO$3+Safety_Stock/Avg_Dmd&gt;Plan_Shelf,(365/BO$3+Safety_Stock/Avg_Dmd-Plan_Shelf)*Avg_Dmd*Std_Cost*BO$3,0)+Avg_Dmd*365/BO$3/2*Std_Cost*Inv_Cost+BO$3*Setup</f>
        <v>28791.903630051824</v>
      </c>
      <c r="BP67" s="12">
        <f>(Sell_Price-Std_Cost)*(1-$D67)*Lost_Sale_Fact*Avg_Dmd*365+NORMSINV($D67)*SQRT(Dmd_StdDev^2*Leadtime+LT_StdDev^2*Avg_Dmd^2)*Std_Cost*Inv_Cost+IF(365/BP$3+Safety_Stock/Avg_Dmd&gt;Plan_Shelf,(365/BP$3+Safety_Stock/Avg_Dmd-Plan_Shelf)*Avg_Dmd*Std_Cost*BP$3,0)+Avg_Dmd*365/BP$3/2*Std_Cost*Inv_Cost+BP$3*Setup</f>
        <v>28891.209185607378</v>
      </c>
      <c r="BQ67" s="12">
        <f>(Sell_Price-Std_Cost)*(1-$D67)*Lost_Sale_Fact*Avg_Dmd*365+NORMSINV($D67)*SQRT(Dmd_StdDev^2*Leadtime+LT_StdDev^2*Avg_Dmd^2)*Std_Cost*Inv_Cost+IF(365/BQ$3+Safety_Stock/Avg_Dmd&gt;Plan_Shelf,(365/BQ$3+Safety_Stock/Avg_Dmd-Plan_Shelf)*Avg_Dmd*Std_Cost*BQ$3,0)+Avg_Dmd*365/BQ$3/2*Std_Cost*Inv_Cost+BQ$3*Setup</f>
        <v>28992.074570222761</v>
      </c>
      <c r="BR67" s="12">
        <f>(Sell_Price-Std_Cost)*(1-$D67)*Lost_Sale_Fact*Avg_Dmd*365+NORMSINV($D67)*SQRT(Dmd_StdDev^2*Leadtime+LT_StdDev^2*Avg_Dmd^2)*Std_Cost*Inv_Cost+IF(365/BR$3+Safety_Stock/Avg_Dmd&gt;Plan_Shelf,(365/BR$3+Safety_Stock/Avg_Dmd-Plan_Shelf)*Avg_Dmd*Std_Cost*BR$3,0)+Avg_Dmd*365/BR$3/2*Std_Cost*Inv_Cost+BR$3*Setup</f>
        <v>29094.428882577075</v>
      </c>
      <c r="BS67" s="12">
        <f>(Sell_Price-Std_Cost)*(1-$D67)*Lost_Sale_Fact*Avg_Dmd*365+NORMSINV($D67)*SQRT(Dmd_StdDev^2*Leadtime+LT_StdDev^2*Avg_Dmd^2)*Std_Cost*Inv_Cost+IF(365/BS$3+Safety_Stock/Avg_Dmd&gt;Plan_Shelf,(365/BS$3+Safety_Stock/Avg_Dmd-Plan_Shelf)*Avg_Dmd*Std_Cost*BS$3,0)+Avg_Dmd*365/BS$3/2*Std_Cost*Inv_Cost+BS$3*Setup</f>
        <v>29198.205454264094</v>
      </c>
      <c r="BT67" s="12">
        <f>(Sell_Price-Std_Cost)*(1-$D67)*Lost_Sale_Fact*Avg_Dmd*365+NORMSINV($D67)*SQRT(Dmd_StdDev^2*Leadtime+LT_StdDev^2*Avg_Dmd^2)*Std_Cost*Inv_Cost+IF(365/BT$3+Safety_Stock/Avg_Dmd&gt;Plan_Shelf,(365/BT$3+Safety_Stock/Avg_Dmd-Plan_Shelf)*Avg_Dmd*Std_Cost*BT$3,0)+Avg_Dmd*365/BT$3/2*Std_Cost*Inv_Cost+BT$3*Setup</f>
        <v>29303.341538548553</v>
      </c>
      <c r="BU67" s="12">
        <f>(Sell_Price-Std_Cost)*(1-$D67)*Lost_Sale_Fact*Avg_Dmd*365+NORMSINV($D67)*SQRT(Dmd_StdDev^2*Leadtime+LT_StdDev^2*Avg_Dmd^2)*Std_Cost*Inv_Cost+IF(365/BU$3+Safety_Stock/Avg_Dmd&gt;Plan_Shelf,(365/BU$3+Safety_Stock/Avg_Dmd-Plan_Shelf)*Avg_Dmd*Std_Cost*BU$3,0)+Avg_Dmd*365/BU$3/2*Std_Cost*Inv_Cost+BU$3*Setup</f>
        <v>29409.778026187087</v>
      </c>
      <c r="BV67" s="12">
        <f>(Sell_Price-Std_Cost)*(1-$D67)*Lost_Sale_Fact*Avg_Dmd*365+NORMSINV($D67)*SQRT(Dmd_StdDev^2*Leadtime+LT_StdDev^2*Avg_Dmd^2)*Std_Cost*Inv_Cost+IF(365/BV$3+Safety_Stock/Avg_Dmd&gt;Plan_Shelf,(365/BV$3+Safety_Stock/Avg_Dmd-Plan_Shelf)*Avg_Dmd*Std_Cost*BV$3,0)+Avg_Dmd*365/BV$3/2*Std_Cost*Inv_Cost+BV$3*Setup</f>
        <v>29517.459185607378</v>
      </c>
      <c r="BW67" s="12">
        <f>(Sell_Price-Std_Cost)*(1-$D67)*Lost_Sale_Fact*Avg_Dmd*365+NORMSINV($D67)*SQRT(Dmd_StdDev^2*Leadtime+LT_StdDev^2*Avg_Dmd^2)*Std_Cost*Inv_Cost+IF(365/BW$3+Safety_Stock/Avg_Dmd&gt;Plan_Shelf,(365/BW$3+Safety_Stock/Avg_Dmd-Plan_Shelf)*Avg_Dmd*Std_Cost*BW$3,0)+Avg_Dmd*365/BW$3/2*Std_Cost*Inv_Cost+BW$3*Setup</f>
        <v>29626.332425043998</v>
      </c>
      <c r="BX67" s="12">
        <f>(Sell_Price-Std_Cost)*(1-$D67)*Lost_Sale_Fact*Avg_Dmd*365+NORMSINV($D67)*SQRT(Dmd_StdDev^2*Leadtime+LT_StdDev^2*Avg_Dmd^2)*Std_Cost*Inv_Cost+IF(365/BX$3+Safety_Stock/Avg_Dmd&gt;Plan_Shelf,(365/BX$3+Safety_Stock/Avg_Dmd-Plan_Shelf)*Avg_Dmd*Std_Cost*BX$3,0)+Avg_Dmd*365/BX$3/2*Std_Cost*Inv_Cost+BX$3*Setup</f>
        <v>29736.348074496265</v>
      </c>
      <c r="BY67" s="12">
        <f>(Sell_Price-Std_Cost)*(1-$D67)*Lost_Sale_Fact*Avg_Dmd*365+NORMSINV($D67)*SQRT(Dmd_StdDev^2*Leadtime+LT_StdDev^2*Avg_Dmd^2)*Std_Cost*Inv_Cost+IF(365/BY$3+Safety_Stock/Avg_Dmd&gt;Plan_Shelf,(365/BY$3+Safety_Stock/Avg_Dmd-Plan_Shelf)*Avg_Dmd*Std_Cost*BY$3,0)+Avg_Dmd*365/BY$3/2*Std_Cost*Inv_Cost+BY$3*Setup</f>
        <v>29847.459185607378</v>
      </c>
      <c r="BZ67" s="12">
        <f>(Sell_Price-Std_Cost)*(1-$D67)*Lost_Sale_Fact*Avg_Dmd*365+NORMSINV($D67)*SQRT(Dmd_StdDev^2*Leadtime+LT_StdDev^2*Avg_Dmd^2)*Std_Cost*Inv_Cost+IF(365/BZ$3+Safety_Stock/Avg_Dmd&gt;Plan_Shelf,(365/BZ$3+Safety_Stock/Avg_Dmd-Plan_Shelf)*Avg_Dmd*Std_Cost*BZ$3,0)+Avg_Dmd*365/BZ$3/2*Std_Cost*Inv_Cost+BZ$3*Setup</f>
        <v>29959.621347769542</v>
      </c>
      <c r="CA67" s="12">
        <f>(Sell_Price-Std_Cost)*(1-$D67)*Lost_Sale_Fact*Avg_Dmd*365+NORMSINV($D67)*SQRT(Dmd_StdDev^2*Leadtime+LT_StdDev^2*Avg_Dmd^2)*Std_Cost*Inv_Cost+IF(365/CA$3+Safety_Stock/Avg_Dmd&gt;Plan_Shelf,(365/CA$3+Safety_Stock/Avg_Dmd-Plan_Shelf)*Avg_Dmd*Std_Cost*CA$3,0)+Avg_Dmd*365/CA$3/2*Std_Cost*Inv_Cost+CA$3*Setup</f>
        <v>30072.792518940711</v>
      </c>
      <c r="CB67" s="12">
        <f>(Sell_Price-Std_Cost)*(1-$D67)*Lost_Sale_Fact*Avg_Dmd*365+NORMSINV($D67)*SQRT(Dmd_StdDev^2*Leadtime+LT_StdDev^2*Avg_Dmd^2)*Std_Cost*Inv_Cost+IF(365/CB$3+Safety_Stock/Avg_Dmd&gt;Plan_Shelf,(365/CB$3+Safety_Stock/Avg_Dmd-Plan_Shelf)*Avg_Dmd*Std_Cost*CB$3,0)+Avg_Dmd*365/CB$3/2*Std_Cost*Inv_Cost+CB$3*Setup</f>
        <v>30186.932869817905</v>
      </c>
      <c r="CC67" s="12">
        <f>(Sell_Price-Std_Cost)*(1-$D67)*Lost_Sale_Fact*Avg_Dmd*365+NORMSINV($D67)*SQRT(Dmd_StdDev^2*Leadtime+LT_StdDev^2*Avg_Dmd^2)*Std_Cost*Inv_Cost+IF(365/CC$3+Safety_Stock/Avg_Dmd&gt;Plan_Shelf,(365/CC$3+Safety_Stock/Avg_Dmd-Plan_Shelf)*Avg_Dmd*Std_Cost*CC$3,0)+Avg_Dmd*365/CC$3/2*Std_Cost*Inv_Cost+CC$3*Setup</f>
        <v>30302.004640152834</v>
      </c>
      <c r="CD67" s="12">
        <f>(Sell_Price-Std_Cost)*(1-$D67)*Lost_Sale_Fact*Avg_Dmd*365+NORMSINV($D67)*SQRT(Dmd_StdDev^2*Leadtime+LT_StdDev^2*Avg_Dmd^2)*Std_Cost*Inv_Cost+IF(365/CD$3+Safety_Stock/Avg_Dmd&gt;Plan_Shelf,(365/CD$3+Safety_Stock/Avg_Dmd-Plan_Shelf)*Avg_Dmd*Std_Cost*CD$3,0)+Avg_Dmd*365/CD$3/2*Std_Cost*Inv_Cost+CD$3*Setup</f>
        <v>30417.972006120199</v>
      </c>
      <c r="CE67" s="12">
        <f>(Sell_Price-Std_Cost)*(1-$D67)*Lost_Sale_Fact*Avg_Dmd*365+NORMSINV($D67)*SQRT(Dmd_StdDev^2*Leadtime+LT_StdDev^2*Avg_Dmd^2)*Std_Cost*Inv_Cost+IF(365/CE$3+Safety_Stock/Avg_Dmd&gt;Plan_Shelf,(365/CE$3+Safety_Stock/Avg_Dmd-Plan_Shelf)*Avg_Dmd*Std_Cost*CE$3,0)+Avg_Dmd*365/CE$3/2*Std_Cost*Inv_Cost+CE$3*Setup</f>
        <v>30534.800957759278</v>
      </c>
      <c r="CF67" s="12">
        <f>(Sell_Price-Std_Cost)*(1-$D67)*Lost_Sale_Fact*Avg_Dmd*365+NORMSINV($D67)*SQRT(Dmd_StdDev^2*Leadtime+LT_StdDev^2*Avg_Dmd^2)*Std_Cost*Inv_Cost+IF(365/CF$3+Safety_Stock/Avg_Dmd&gt;Plan_Shelf,(365/CF$3+Safety_Stock/Avg_Dmd-Plan_Shelf)*Avg_Dmd*Std_Cost*CF$3,0)+Avg_Dmd*365/CF$3/2*Std_Cost*Inv_Cost+CF$3*Setup</f>
        <v>30652.459185607378</v>
      </c>
      <c r="CG67" s="12">
        <f>(Sell_Price-Std_Cost)*(1-$D67)*Lost_Sale_Fact*Avg_Dmd*365+NORMSINV($D67)*SQRT(Dmd_StdDev^2*Leadtime+LT_StdDev^2*Avg_Dmd^2)*Std_Cost*Inv_Cost+IF(365/CG$3+Safety_Stock/Avg_Dmd&gt;Plan_Shelf,(365/CG$3+Safety_Stock/Avg_Dmd-Plan_Shelf)*Avg_Dmd*Std_Cost*CG$3,0)+Avg_Dmd*365/CG$3/2*Std_Cost*Inv_Cost+CG$3*Setup</f>
        <v>30770.915975730833</v>
      </c>
      <c r="CH67" s="12">
        <f>(Sell_Price-Std_Cost)*(1-$D67)*Lost_Sale_Fact*Avg_Dmd*365+NORMSINV($D67)*SQRT(Dmd_StdDev^2*Leadtime+LT_StdDev^2*Avg_Dmd^2)*Std_Cost*Inv_Cost+IF(365/CH$3+Safety_Stock/Avg_Dmd&gt;Plan_Shelf,(365/CH$3+Safety_Stock/Avg_Dmd-Plan_Shelf)*Avg_Dmd*Std_Cost*CH$3,0)+Avg_Dmd*365/CH$3/2*Std_Cost*Inv_Cost+CH$3*Setup</f>
        <v>30890.142112436646</v>
      </c>
      <c r="CI67" s="12">
        <f>(Sell_Price-Std_Cost)*(1-$D67)*Lost_Sale_Fact*Avg_Dmd*365+NORMSINV($D67)*SQRT(Dmd_StdDev^2*Leadtime+LT_StdDev^2*Avg_Dmd^2)*Std_Cost*Inv_Cost+IF(365/CI$3+Safety_Stock/Avg_Dmd&gt;Plan_Shelf,(365/CI$3+Safety_Stock/Avg_Dmd-Plan_Shelf)*Avg_Dmd*Std_Cost*CI$3,0)+Avg_Dmd*365/CI$3/2*Std_Cost*Inv_Cost+CI$3*Setup</f>
        <v>31010.109788017016</v>
      </c>
      <c r="CJ67" s="12">
        <f>(Sell_Price-Std_Cost)*(1-$D67)*Lost_Sale_Fact*Avg_Dmd*365+NORMSINV($D67)*SQRT(Dmd_StdDev^2*Leadtime+LT_StdDev^2*Avg_Dmd^2)*Std_Cost*Inv_Cost+IF(365/CJ$3+Safety_Stock/Avg_Dmd&gt;Plan_Shelf,(365/CJ$3+Safety_Stock/Avg_Dmd-Plan_Shelf)*Avg_Dmd*Std_Cost*CJ$3,0)+Avg_Dmd*365/CJ$3/2*Std_Cost*Inv_Cost+CJ$3*Setup</f>
        <v>31130.792518940711</v>
      </c>
      <c r="CK67" s="12">
        <f>(Sell_Price-Std_Cost)*(1-$D67)*Lost_Sale_Fact*Avg_Dmd*365+NORMSINV($D67)*SQRT(Dmd_StdDev^2*Leadtime+LT_StdDev^2*Avg_Dmd^2)*Std_Cost*Inv_Cost+IF(365/CK$3+Safety_Stock/Avg_Dmd&gt;Plan_Shelf,(365/CK$3+Safety_Stock/Avg_Dmd-Plan_Shelf)*Avg_Dmd*Std_Cost*CK$3,0)+Avg_Dmd*365/CK$3/2*Std_Cost*Inv_Cost+CK$3*Setup</f>
        <v>31252.165067960319</v>
      </c>
      <c r="CL67" s="12">
        <f>(Sell_Price-Std_Cost)*(1-$D67)*Lost_Sale_Fact*Avg_Dmd*365+NORMSINV($D67)*SQRT(Dmd_StdDev^2*Leadtime+LT_StdDev^2*Avg_Dmd^2)*Std_Cost*Inv_Cost+IF(365/CL$3+Safety_Stock/Avg_Dmd&gt;Plan_Shelf,(365/CL$3+Safety_Stock/Avg_Dmd-Plan_Shelf)*Avg_Dmd*Std_Cost*CL$3,0)+Avg_Dmd*365/CL$3/2*Std_Cost*Inv_Cost+CL$3*Setup</f>
        <v>31374.20337165389</v>
      </c>
      <c r="CM67" s="12">
        <f>(Sell_Price-Std_Cost)*(1-$D67)*Lost_Sale_Fact*Avg_Dmd*365+NORMSINV($D67)*SQRT(Dmd_StdDev^2*Leadtime+LT_StdDev^2*Avg_Dmd^2)*Std_Cost*Inv_Cost+IF(365/CM$3+Safety_Stock/Avg_Dmd&gt;Plan_Shelf,(365/CM$3+Safety_Stock/Avg_Dmd-Plan_Shelf)*Avg_Dmd*Std_Cost*CM$3,0)+Avg_Dmd*365/CM$3/2*Std_Cost*Inv_Cost+CM$3*Setup</f>
        <v>31496.884472963698</v>
      </c>
      <c r="CN67" s="12">
        <f>(Sell_Price-Std_Cost)*(1-$D67)*Lost_Sale_Fact*Avg_Dmd*365+NORMSINV($D67)*SQRT(Dmd_StdDev^2*Leadtime+LT_StdDev^2*Avg_Dmd^2)*Std_Cost*Inv_Cost+IF(365/CN$3+Safety_Stock/Avg_Dmd&gt;Plan_Shelf,(365/CN$3+Safety_Stock/Avg_Dmd-Plan_Shelf)*Avg_Dmd*Std_Cost*CN$3,0)+Avg_Dmd*365/CN$3/2*Std_Cost*Inv_Cost+CN$3*Setup</f>
        <v>31620.186458334651</v>
      </c>
      <c r="CO67" s="12">
        <f>(Sell_Price-Std_Cost)*(1-$D67)*Lost_Sale_Fact*Avg_Dmd*365+NORMSINV($D67)*SQRT(Dmd_StdDev^2*Leadtime+LT_StdDev^2*Avg_Dmd^2)*Std_Cost*Inv_Cost+IF(365/CO$3+Safety_Stock/Avg_Dmd&gt;Plan_Shelf,(365/CO$3+Safety_Stock/Avg_Dmd-Plan_Shelf)*Avg_Dmd*Std_Cost*CO$3,0)+Avg_Dmd*365/CO$3/2*Std_Cost*Inv_Cost+CO$3*Setup</f>
        <v>31744.088399090524</v>
      </c>
      <c r="CP67" s="12">
        <f>(Sell_Price-Std_Cost)*(1-$D67)*Lost_Sale_Fact*Avg_Dmd*365+NORMSINV($D67)*SQRT(Dmd_StdDev^2*Leadtime+LT_StdDev^2*Avg_Dmd^2)*Std_Cost*Inv_Cost+IF(365/CP$3+Safety_Stock/Avg_Dmd&gt;Plan_Shelf,(365/CP$3+Safety_Stock/Avg_Dmd-Plan_Shelf)*Avg_Dmd*Std_Cost*CP$3,0)+Avg_Dmd*365/CP$3/2*Std_Cost*Inv_Cost+CP$3*Setup</f>
        <v>31868.570296718488</v>
      </c>
      <c r="CQ67" s="12">
        <f>(Sell_Price-Std_Cost)*(1-$D67)*Lost_Sale_Fact*Avg_Dmd*365+NORMSINV($D67)*SQRT(Dmd_StdDev^2*Leadtime+LT_StdDev^2*Avg_Dmd^2)*Std_Cost*Inv_Cost+IF(365/CQ$3+Safety_Stock/Avg_Dmd&gt;Plan_Shelf,(365/CQ$3+Safety_Stock/Avg_Dmd-Plan_Shelf)*Avg_Dmd*Std_Cost*CQ$3,0)+Avg_Dmd*365/CQ$3/2*Std_Cost*Inv_Cost+CQ$3*Setup</f>
        <v>31993.613031761226</v>
      </c>
      <c r="CR67" s="12">
        <f>(Sell_Price-Std_Cost)*(1-$D67)*Lost_Sale_Fact*Avg_Dmd*365+NORMSINV($D67)*SQRT(Dmd_StdDev^2*Leadtime+LT_StdDev^2*Avg_Dmd^2)*Std_Cost*Inv_Cost+IF(365/CR$3+Safety_Stock/Avg_Dmd&gt;Plan_Shelf,(365/CR$3+Safety_Stock/Avg_Dmd-Plan_Shelf)*Avg_Dmd*Std_Cost*CR$3,0)+Avg_Dmd*365/CR$3/2*Std_Cost*Inv_Cost+CR$3*Setup</f>
        <v>32119.198316042162</v>
      </c>
      <c r="CS67" s="12">
        <f>(Sell_Price-Std_Cost)*(1-$D67)*Lost_Sale_Fact*Avg_Dmd*365+NORMSINV($D67)*SQRT(Dmd_StdDev^2*Leadtime+LT_StdDev^2*Avg_Dmd^2)*Std_Cost*Inv_Cost+IF(365/CS$3+Safety_Stock/Avg_Dmd&gt;Plan_Shelf,(365/CS$3+Safety_Stock/Avg_Dmd-Plan_Shelf)*Avg_Dmd*Std_Cost*CS$3,0)+Avg_Dmd*365/CS$3/2*Std_Cost*Inv_Cost+CS$3*Setup</f>
        <v>32245.308647972968</v>
      </c>
      <c r="CT67" s="12">
        <f>(Sell_Price-Std_Cost)*(1-$D67)*Lost_Sale_Fact*Avg_Dmd*365+NORMSINV($D67)*SQRT(Dmd_StdDev^2*Leadtime+LT_StdDev^2*Avg_Dmd^2)*Std_Cost*Inv_Cost+IF(365/CT$3+Safety_Stock/Avg_Dmd&gt;Plan_Shelf,(365/CT$3+Safety_Stock/Avg_Dmd-Plan_Shelf)*Avg_Dmd*Std_Cost*CT$3,0)+Avg_Dmd*365/CT$3/2*Std_Cost*Inv_Cost+CT$3*Setup</f>
        <v>32371.927270713761</v>
      </c>
      <c r="CU67" s="12">
        <f>(Sell_Price-Std_Cost)*(1-$D67)*Lost_Sale_Fact*Avg_Dmd*365+NORMSINV($D67)*SQRT(Dmd_StdDev^2*Leadtime+LT_StdDev^2*Avg_Dmd^2)*Std_Cost*Inv_Cost+IF(365/CU$3+Safety_Stock/Avg_Dmd&gt;Plan_Shelf,(365/CU$3+Safety_Stock/Avg_Dmd-Plan_Shelf)*Avg_Dmd*Std_Cost*CU$3,0)+Avg_Dmd*365/CU$3/2*Std_Cost*Inv_Cost+CU$3*Setup</f>
        <v>32499.038132975798</v>
      </c>
      <c r="CV67" s="12">
        <f>(Sell_Price-Std_Cost)*(1-$D67)*Lost_Sale_Fact*Avg_Dmd*365+NORMSINV($D67)*SQRT(Dmd_StdDev^2*Leadtime+LT_StdDev^2*Avg_Dmd^2)*Std_Cost*Inv_Cost+IF(365/CV$3+Safety_Stock/Avg_Dmd&gt;Plan_Shelf,(365/CV$3+Safety_Stock/Avg_Dmd-Plan_Shelf)*Avg_Dmd*Std_Cost*CV$3,0)+Avg_Dmd*365/CV$3/2*Std_Cost*Inv_Cost+CV$3*Setup</f>
        <v>32626.625852274046</v>
      </c>
      <c r="CW67" s="12">
        <f>(Sell_Price-Std_Cost)*(1-$D67)*Lost_Sale_Fact*Avg_Dmd*365+NORMSINV($D67)*SQRT(Dmd_StdDev^2*Leadtime+LT_StdDev^2*Avg_Dmd^2)*Std_Cost*Inv_Cost+IF(365/CW$3+Safety_Stock/Avg_Dmd&gt;Plan_Shelf,(365/CW$3+Safety_Stock/Avg_Dmd-Plan_Shelf)*Avg_Dmd*Std_Cost*CW$3,0)+Avg_Dmd*365/CW$3/2*Std_Cost*Inv_Cost+CW$3*Setup</f>
        <v>32754.675680452739</v>
      </c>
      <c r="CX67" s="12">
        <f>(Sell_Price-Std_Cost)*(1-$D67)*Lost_Sale_Fact*Avg_Dmd*365+NORMSINV($D67)*SQRT(Dmd_StdDev^2*Leadtime+LT_StdDev^2*Avg_Dmd^2)*Std_Cost*Inv_Cost+IF(365/CX$3+Safety_Stock/Avg_Dmd&gt;Plan_Shelf,(365/CX$3+Safety_Stock/Avg_Dmd-Plan_Shelf)*Avg_Dmd*Std_Cost*CX$3,0)+Avg_Dmd*365/CX$3/2*Std_Cost*Inv_Cost+CX$3*Setup</f>
        <v>32883.173471321665</v>
      </c>
      <c r="CY67" s="12">
        <f>(Sell_Price-Std_Cost)*(1-$D67)*Lost_Sale_Fact*Avg_Dmd*365+NORMSINV($D67)*SQRT(Dmd_StdDev^2*Leadtime+LT_StdDev^2*Avg_Dmd^2)*Std_Cost*Inv_Cost+IF(365/CY$3+Safety_Stock/Avg_Dmd&gt;Plan_Shelf,(365/CY$3+Safety_Stock/Avg_Dmd-Plan_Shelf)*Avg_Dmd*Std_Cost*CY$3,0)+Avg_Dmd*365/CY$3/2*Std_Cost*Inv_Cost+CY$3*Setup</f>
        <v>33012.105650253841</v>
      </c>
      <c r="CZ67" s="12">
        <f>(Sell_Price-Std_Cost)*(1-$D67)*Lost_Sale_Fact*Avg_Dmd*365+NORMSINV($D67)*SQRT(Dmd_StdDev^2*Leadtime+LT_StdDev^2*Avg_Dmd^2)*Std_Cost*Inv_Cost+IF(365/CZ$3+Safety_Stock/Avg_Dmd&gt;Plan_Shelf,(365/CZ$3+Safety_Stock/Avg_Dmd-Plan_Shelf)*Avg_Dmd*Std_Cost*CZ$3,0)+Avg_Dmd*365/CZ$3/2*Std_Cost*Inv_Cost+CZ$3*Setup</f>
        <v>33141.459185607382</v>
      </c>
      <c r="DA67" s="28">
        <f t="shared" si="0"/>
        <v>27171.783509931702</v>
      </c>
      <c r="DB67" s="43">
        <f t="shared" si="1"/>
        <v>0.93600000000000005</v>
      </c>
    </row>
    <row r="68" spans="1:106" ht="14.1" customHeight="1" x14ac:dyDescent="0.25">
      <c r="A68" s="53"/>
      <c r="B68" s="51"/>
      <c r="C68" s="51"/>
      <c r="D68" s="9">
        <v>0.93500000000000005</v>
      </c>
      <c r="E68" s="12">
        <f>(Sell_Price-Std_Cost)*(1-$D68)*Lost_Sale_Fact*Avg_Dmd*365+NORMSINV($D68)*SQRT(Dmd_StdDev^2*Leadtime+LT_StdDev^2*Avg_Dmd^2)*Std_Cost*Inv_Cost+IF(365/E$3+Safety_Stock/Avg_Dmd&gt;Plan_Shelf,(365/E$3+Safety_Stock/Avg_Dmd-Plan_Shelf)*Avg_Dmd*Std_Cost*E$3,0)+Avg_Dmd*365/E$3/2*Std_Cost*Inv_Cost+E$3*Setup</f>
        <v>1327576.5322715149</v>
      </c>
      <c r="F68" s="12">
        <f>(Sell_Price-Std_Cost)*(1-$D68)*Lost_Sale_Fact*Avg_Dmd*365+NORMSINV($D68)*SQRT(Dmd_StdDev^2*Leadtime+LT_StdDev^2*Avg_Dmd^2)*Std_Cost*Inv_Cost+IF(365/F$3+Safety_Stock/Avg_Dmd&gt;Plan_Shelf,(365/F$3+Safety_Stock/Avg_Dmd-Plan_Shelf)*Avg_Dmd*Std_Cost*F$3,0)+Avg_Dmd*365/F$3/2*Std_Cost*Inv_Cost+F$3*Setup</f>
        <v>1164422.6951055075</v>
      </c>
      <c r="G68" s="12">
        <f>(Sell_Price-Std_Cost)*(1-$D68)*Lost_Sale_Fact*Avg_Dmd*365+NORMSINV($D68)*SQRT(Dmd_StdDev^2*Leadtime+LT_StdDev^2*Avg_Dmd^2)*Std_Cost*Inv_Cost+IF(365/G$3+Safety_Stock/Avg_Dmd&gt;Plan_Shelf,(365/G$3+Safety_Stock/Avg_Dmd-Plan_Shelf)*Avg_Dmd*Std_Cost*G$3,0)+Avg_Dmd*365/G$3/2*Std_Cost*Inv_Cost+G$3*Setup</f>
        <v>1069402.1912728332</v>
      </c>
      <c r="H68" s="12">
        <f>(Sell_Price-Std_Cost)*(1-$D68)*Lost_Sale_Fact*Avg_Dmd*365+NORMSINV($D68)*SQRT(Dmd_StdDev^2*Leadtime+LT_StdDev^2*Avg_Dmd^2)*Std_Cost*Inv_Cost+IF(365/H$3+Safety_Stock/Avg_Dmd&gt;Plan_Shelf,(365/H$3+Safety_Stock/Avg_Dmd-Plan_Shelf)*Avg_Dmd*Std_Cost*H$3,0)+Avg_Dmd*365/H$3/2*Std_Cost*Inv_Cost+H$3*Setup</f>
        <v>991415.02077349229</v>
      </c>
      <c r="I68" s="12">
        <f>(Sell_Price-Std_Cost)*(1-$D68)*Lost_Sale_Fact*Avg_Dmd*365+NORMSINV($D68)*SQRT(Dmd_StdDev^2*Leadtime+LT_StdDev^2*Avg_Dmd^2)*Std_Cost*Inv_Cost+IF(365/I$3+Safety_Stock/Avg_Dmd&gt;Plan_Shelf,(365/I$3+Safety_Stock/Avg_Dmd-Plan_Shelf)*Avg_Dmd*Std_Cost*I$3,0)+Avg_Dmd*365/I$3/2*Std_Cost*Inv_Cost+I$3*Setup</f>
        <v>920241.18360748468</v>
      </c>
      <c r="J68" s="12">
        <f>(Sell_Price-Std_Cost)*(1-$D68)*Lost_Sale_Fact*Avg_Dmd*365+NORMSINV($D68)*SQRT(Dmd_StdDev^2*Leadtime+LT_StdDev^2*Avg_Dmd^2)*Std_Cost*Inv_Cost+IF(365/J$3+Safety_Stock/Avg_Dmd&gt;Plan_Shelf,(365/J$3+Safety_Stock/Avg_Dmd-Plan_Shelf)*Avg_Dmd*Std_Cost*J$3,0)+Avg_Dmd*365/J$3/2*Std_Cost*Inv_Cost+J$3*Setup</f>
        <v>852474.0131081437</v>
      </c>
      <c r="K68" s="12">
        <f>(Sell_Price-Std_Cost)*(1-$D68)*Lost_Sale_Fact*Avg_Dmd*365+NORMSINV($D68)*SQRT(Dmd_StdDev^2*Leadtime+LT_StdDev^2*Avg_Dmd^2)*Std_Cost*Inv_Cost+IF(365/K$3+Safety_Stock/Avg_Dmd&gt;Plan_Shelf,(365/K$3+Safety_Stock/Avg_Dmd-Plan_Shelf)*Avg_Dmd*Std_Cost*K$3,0)+Avg_Dmd*365/K$3/2*Std_Cost*Inv_Cost+K$3*Setup</f>
        <v>786653.50927546958</v>
      </c>
      <c r="L68" s="12">
        <f>(Sell_Price-Std_Cost)*(1-$D68)*Lost_Sale_Fact*Avg_Dmd*365+NORMSINV($D68)*SQRT(Dmd_StdDev^2*Leadtime+LT_StdDev^2*Avg_Dmd^2)*Std_Cost*Inv_Cost+IF(365/L$3+Safety_Stock/Avg_Dmd&gt;Plan_Shelf,(365/L$3+Safety_Stock/Avg_Dmd-Plan_Shelf)*Avg_Dmd*Std_Cost*L$3,0)+Avg_Dmd*365/L$3/2*Std_Cost*Inv_Cost+L$3*Setup</f>
        <v>722049.67210946197</v>
      </c>
      <c r="M68" s="12">
        <f>(Sell_Price-Std_Cost)*(1-$D68)*Lost_Sale_Fact*Avg_Dmd*365+NORMSINV($D68)*SQRT(Dmd_StdDev^2*Leadtime+LT_StdDev^2*Avg_Dmd^2)*Std_Cost*Inv_Cost+IF(365/M$3+Safety_Stock/Avg_Dmd&gt;Plan_Shelf,(365/M$3+Safety_Stock/Avg_Dmd-Plan_Shelf)*Avg_Dmd*Std_Cost*M$3,0)+Avg_Dmd*365/M$3/2*Std_Cost*Inv_Cost+M$3*Setup</f>
        <v>658256.9460545656</v>
      </c>
      <c r="N68" s="12">
        <f>(Sell_Price-Std_Cost)*(1-$D68)*Lost_Sale_Fact*Avg_Dmd*365+NORMSINV($D68)*SQRT(Dmd_StdDev^2*Leadtime+LT_StdDev^2*Avg_Dmd^2)*Std_Cost*Inv_Cost+IF(365/N$3+Safety_Stock/Avg_Dmd&gt;Plan_Shelf,(365/N$3+Safety_Stock/Avg_Dmd-Plan_Shelf)*Avg_Dmd*Std_Cost*N$3,0)+Avg_Dmd*365/N$3/2*Std_Cost*Inv_Cost+N$3*Setup</f>
        <v>595031.99777744687</v>
      </c>
      <c r="O68" s="12">
        <f>(Sell_Price-Std_Cost)*(1-$D68)*Lost_Sale_Fact*Avg_Dmd*365+NORMSINV($D68)*SQRT(Dmd_StdDev^2*Leadtime+LT_StdDev^2*Avg_Dmd^2)*Std_Cost*Inv_Cost+IF(365/O$3+Safety_Stock/Avg_Dmd&gt;Plan_Shelf,(365/O$3+Safety_Stock/Avg_Dmd-Plan_Shelf)*Avg_Dmd*Std_Cost*O$3,0)+Avg_Dmd*365/O$3/2*Std_Cost*Inv_Cost+O$3*Setup</f>
        <v>532219.9787932575</v>
      </c>
      <c r="P68" s="12">
        <f>(Sell_Price-Std_Cost)*(1-$D68)*Lost_Sale_Fact*Avg_Dmd*365+NORMSINV($D68)*SQRT(Dmd_StdDev^2*Leadtime+LT_StdDev^2*Avg_Dmd^2)*Std_Cost*Inv_Cost+IF(365/P$3+Safety_Stock/Avg_Dmd&gt;Plan_Shelf,(365/P$3+Safety_Stock/Avg_Dmd-Plan_Shelf)*Avg_Dmd*Std_Cost*P$3,0)+Avg_Dmd*365/P$3/2*Std_Cost*Inv_Cost+P$3*Setup</f>
        <v>469717.65677876526</v>
      </c>
      <c r="Q68" s="12">
        <f>(Sell_Price-Std_Cost)*(1-$D68)*Lost_Sale_Fact*Avg_Dmd*365+NORMSINV($D68)*SQRT(Dmd_StdDev^2*Leadtime+LT_StdDev^2*Avg_Dmd^2)*Std_Cost*Inv_Cost+IF(365/Q$3+Safety_Stock/Avg_Dmd&gt;Plan_Shelf,(365/Q$3+Safety_Stock/Avg_Dmd-Plan_Shelf)*Avg_Dmd*Std_Cost*Q$3,0)+Avg_Dmd*365/Q$3/2*Std_Cost*Inv_Cost+Q$3*Setup</f>
        <v>407453.56320250127</v>
      </c>
      <c r="R68" s="12">
        <f>(Sell_Price-Std_Cost)*(1-$D68)*Lost_Sale_Fact*Avg_Dmd*365+NORMSINV($D68)*SQRT(Dmd_StdDev^2*Leadtime+LT_StdDev^2*Avg_Dmd^2)*Std_Cost*Inv_Cost+IF(365/R$3+Safety_Stock/Avg_Dmd&gt;Plan_Shelf,(365/R$3+Safety_Stock/Avg_Dmd-Plan_Shelf)*Avg_Dmd*Std_Cost*R$3,0)+Avg_Dmd*365/R$3/2*Std_Cost*Inv_Cost+R$3*Setup</f>
        <v>345376.64911341685</v>
      </c>
      <c r="S68" s="12">
        <f>(Sell_Price-Std_Cost)*(1-$D68)*Lost_Sale_Fact*Avg_Dmd*365+NORMSINV($D68)*SQRT(Dmd_StdDev^2*Leadtime+LT_StdDev^2*Avg_Dmd^2)*Std_Cost*Inv_Cost+IF(365/S$3+Safety_Stock/Avg_Dmd&gt;Plan_Shelf,(365/S$3+Safety_Stock/Avg_Dmd-Plan_Shelf)*Avg_Dmd*Std_Cost*S$3,0)+Avg_Dmd*365/S$3/2*Std_Cost*Inv_Cost+S$3*Setup</f>
        <v>283449.47861407581</v>
      </c>
      <c r="T68" s="12">
        <f>(Sell_Price-Std_Cost)*(1-$D68)*Lost_Sale_Fact*Avg_Dmd*365+NORMSINV($D68)*SQRT(Dmd_StdDev^2*Leadtime+LT_StdDev^2*Avg_Dmd^2)*Std_Cost*Inv_Cost+IF(365/T$3+Safety_Stock/Avg_Dmd&gt;Plan_Shelf,(365/T$3+Safety_Stock/Avg_Dmd-Plan_Shelf)*Avg_Dmd*Std_Cost*T$3,0)+Avg_Dmd*365/T$3/2*Std_Cost*Inv_Cost+T$3*Setup</f>
        <v>221643.97478140151</v>
      </c>
      <c r="U68" s="12">
        <f>(Sell_Price-Std_Cost)*(1-$D68)*Lost_Sale_Fact*Avg_Dmd*365+NORMSINV($D68)*SQRT(Dmd_StdDev^2*Leadtime+LT_StdDev^2*Avg_Dmd^2)*Std_Cost*Inv_Cost+IF(365/U$3+Safety_Stock/Avg_Dmd&gt;Plan_Shelf,(365/U$3+Safety_Stock/Avg_Dmd-Plan_Shelf)*Avg_Dmd*Std_Cost*U$3,0)+Avg_Dmd*365/U$3/2*Std_Cost*Inv_Cost+U$3*Setup</f>
        <v>159938.66702715855</v>
      </c>
      <c r="V68" s="12">
        <f>(Sell_Price-Std_Cost)*(1-$D68)*Lost_Sale_Fact*Avg_Dmd*365+NORMSINV($D68)*SQRT(Dmd_StdDev^2*Leadtime+LT_StdDev^2*Avg_Dmd^2)*Std_Cost*Inv_Cost+IF(365/V$3+Safety_Stock/Avg_Dmd&gt;Plan_Shelf,(365/V$3+Safety_Stock/Avg_Dmd-Plan_Shelf)*Avg_Dmd*Std_Cost*V$3,0)+Avg_Dmd*365/V$3/2*Std_Cost*Inv_Cost+V$3*Setup</f>
        <v>98316.856004941976</v>
      </c>
      <c r="W68" s="12">
        <f>(Sell_Price-Std_Cost)*(1-$D68)*Lost_Sale_Fact*Avg_Dmd*365+NORMSINV($D68)*SQRT(Dmd_StdDev^2*Leadtime+LT_StdDev^2*Avg_Dmd^2)*Std_Cost*Inv_Cost+IF(365/W$3+Safety_Stock/Avg_Dmd&gt;Plan_Shelf,(365/W$3+Safety_Stock/Avg_Dmd-Plan_Shelf)*Avg_Dmd*Std_Cost*W$3,0)+Avg_Dmd*365/W$3/2*Std_Cost*Inv_Cost+W$3*Setup</f>
        <v>36765.358020220832</v>
      </c>
      <c r="X68" s="12">
        <f>(Sell_Price-Std_Cost)*(1-$D68)*Lost_Sale_Fact*Avg_Dmd*365+NORMSINV($D68)*SQRT(Dmd_StdDev^2*Leadtime+LT_StdDev^2*Avg_Dmd^2)*Std_Cost*Inv_Cost+IF(365/X$3+Safety_Stock/Avg_Dmd&gt;Plan_Shelf,(365/X$3+Safety_Stock/Avg_Dmd-Plan_Shelf)*Avg_Dmd*Std_Cost*X$3,0)+Avg_Dmd*365/X$3/2*Std_Cost*Inv_Cost+X$3*Setup</f>
        <v>29350.369437522539</v>
      </c>
      <c r="Y68" s="12">
        <f>(Sell_Price-Std_Cost)*(1-$D68)*Lost_Sale_Fact*Avg_Dmd*365+NORMSINV($D68)*SQRT(Dmd_StdDev^2*Leadtime+LT_StdDev^2*Avg_Dmd^2)*Std_Cost*Inv_Cost+IF(365/Y$3+Safety_Stock/Avg_Dmd&gt;Plan_Shelf,(365/Y$3+Safety_Stock/Avg_Dmd-Plan_Shelf)*Avg_Dmd*Std_Cost*Y$3,0)+Avg_Dmd*365/Y$3/2*Std_Cost*Inv_Cost+Y$3*Setup</f>
        <v>29013.702770855874</v>
      </c>
      <c r="Z68" s="12">
        <f>(Sell_Price-Std_Cost)*(1-$D68)*Lost_Sale_Fact*Avg_Dmd*365+NORMSINV($D68)*SQRT(Dmd_StdDev^2*Leadtime+LT_StdDev^2*Avg_Dmd^2)*Std_Cost*Inv_Cost+IF(365/Z$3+Safety_Stock/Avg_Dmd&gt;Plan_Shelf,(365/Z$3+Safety_Stock/Avg_Dmd-Plan_Shelf)*Avg_Dmd*Std_Cost*Z$3,0)+Avg_Dmd*365/Z$3/2*Std_Cost*Inv_Cost+Z$3*Setup</f>
        <v>28721.278528431631</v>
      </c>
      <c r="AA68" s="12">
        <f>(Sell_Price-Std_Cost)*(1-$D68)*Lost_Sale_Fact*Avg_Dmd*365+NORMSINV($D68)*SQRT(Dmd_StdDev^2*Leadtime+LT_StdDev^2*Avg_Dmd^2)*Std_Cost*Inv_Cost+IF(365/AA$3+Safety_Stock/Avg_Dmd&gt;Plan_Shelf,(365/AA$3+Safety_Stock/Avg_Dmd-Plan_Shelf)*Avg_Dmd*Std_Cost*AA$3,0)+Avg_Dmd*365/AA$3/2*Std_Cost*Inv_Cost+AA$3*Setup</f>
        <v>28467.325959261671</v>
      </c>
      <c r="AB68" s="12">
        <f>(Sell_Price-Std_Cost)*(1-$D68)*Lost_Sale_Fact*Avg_Dmd*365+NORMSINV($D68)*SQRT(Dmd_StdDev^2*Leadtime+LT_StdDev^2*Avg_Dmd^2)*Std_Cost*Inv_Cost+IF(365/AB$3+Safety_Stock/Avg_Dmd&gt;Plan_Shelf,(365/AB$3+Safety_Stock/Avg_Dmd-Plan_Shelf)*Avg_Dmd*Std_Cost*AB$3,0)+Avg_Dmd*365/AB$3/2*Std_Cost*Inv_Cost+AB$3*Setup</f>
        <v>28247.036104189207</v>
      </c>
      <c r="AC68" s="12">
        <f>(Sell_Price-Std_Cost)*(1-$D68)*Lost_Sale_Fact*Avg_Dmd*365+NORMSINV($D68)*SQRT(Dmd_StdDev^2*Leadtime+LT_StdDev^2*Avg_Dmd^2)*Std_Cost*Inv_Cost+IF(365/AC$3+Safety_Stock/Avg_Dmd&gt;Plan_Shelf,(365/AC$3+Safety_Stock/Avg_Dmd-Plan_Shelf)*Avg_Dmd*Std_Cost*AC$3,0)+Avg_Dmd*365/AC$3/2*Std_Cost*Inv_Cost+AC$3*Setup</f>
        <v>28056.369437522539</v>
      </c>
      <c r="AD68" s="12">
        <f>(Sell_Price-Std_Cost)*(1-$D68)*Lost_Sale_Fact*Avg_Dmd*365+NORMSINV($D68)*SQRT(Dmd_StdDev^2*Leadtime+LT_StdDev^2*Avg_Dmd^2)*Std_Cost*Inv_Cost+IF(365/AD$3+Safety_Stock/Avg_Dmd&gt;Plan_Shelf,(365/AD$3+Safety_Stock/Avg_Dmd-Plan_Shelf)*Avg_Dmd*Std_Cost*AD$3,0)+Avg_Dmd*365/AD$3/2*Std_Cost*Inv_Cost+AD$3*Setup</f>
        <v>27891.907899061</v>
      </c>
      <c r="AE68" s="12">
        <f>(Sell_Price-Std_Cost)*(1-$D68)*Lost_Sale_Fact*Avg_Dmd*365+NORMSINV($D68)*SQRT(Dmd_StdDev^2*Leadtime+LT_StdDev^2*Avg_Dmd^2)*Std_Cost*Inv_Cost+IF(365/AE$3+Safety_Stock/Avg_Dmd&gt;Plan_Shelf,(365/AE$3+Safety_Stock/Avg_Dmd-Plan_Shelf)*Avg_Dmd*Std_Cost*AE$3,0)+Avg_Dmd*365/AE$3/2*Std_Cost*Inv_Cost+AE$3*Setup</f>
        <v>27750.739807892911</v>
      </c>
      <c r="AF68" s="12">
        <f>(Sell_Price-Std_Cost)*(1-$D68)*Lost_Sale_Fact*Avg_Dmd*365+NORMSINV($D68)*SQRT(Dmd_StdDev^2*Leadtime+LT_StdDev^2*Avg_Dmd^2)*Std_Cost*Inv_Cost+IF(365/AF$3+Safety_Stock/Avg_Dmd&gt;Plan_Shelf,(365/AF$3+Safety_Stock/Avg_Dmd-Plan_Shelf)*Avg_Dmd*Std_Cost*AF$3,0)+Avg_Dmd*365/AF$3/2*Std_Cost*Inv_Cost+AF$3*Setup</f>
        <v>27630.369437522539</v>
      </c>
      <c r="AG68" s="12">
        <f>(Sell_Price-Std_Cost)*(1-$D68)*Lost_Sale_Fact*Avg_Dmd*365+NORMSINV($D68)*SQRT(Dmd_StdDev^2*Leadtime+LT_StdDev^2*Avg_Dmd^2)*Std_Cost*Inv_Cost+IF(365/AG$3+Safety_Stock/Avg_Dmd&gt;Plan_Shelf,(365/AG$3+Safety_Stock/Avg_Dmd-Plan_Shelf)*Avg_Dmd*Std_Cost*AG$3,0)+Avg_Dmd*365/AG$3/2*Std_Cost*Inv_Cost+AG$3*Setup</f>
        <v>27528.645299591506</v>
      </c>
      <c r="AH68" s="12">
        <f>(Sell_Price-Std_Cost)*(1-$D68)*Lost_Sale_Fact*Avg_Dmd*365+NORMSINV($D68)*SQRT(Dmd_StdDev^2*Leadtime+LT_StdDev^2*Avg_Dmd^2)*Std_Cost*Inv_Cost+IF(365/AH$3+Safety_Stock/Avg_Dmd&gt;Plan_Shelf,(365/AH$3+Safety_Stock/Avg_Dmd-Plan_Shelf)*Avg_Dmd*Std_Cost*AH$3,0)+Avg_Dmd*365/AH$3/2*Std_Cost*Inv_Cost+AH$3*Setup</f>
        <v>27443.702770855874</v>
      </c>
      <c r="AI68" s="12">
        <f>(Sell_Price-Std_Cost)*(1-$D68)*Lost_Sale_Fact*Avg_Dmd*365+NORMSINV($D68)*SQRT(Dmd_StdDev^2*Leadtime+LT_StdDev^2*Avg_Dmd^2)*Std_Cost*Inv_Cost+IF(365/AI$3+Safety_Stock/Avg_Dmd&gt;Plan_Shelf,(365/AI$3+Safety_Stock/Avg_Dmd-Plan_Shelf)*Avg_Dmd*Std_Cost*AI$3,0)+Avg_Dmd*365/AI$3/2*Std_Cost*Inv_Cost+AI$3*Setup</f>
        <v>27373.917824619315</v>
      </c>
      <c r="AJ68" s="12">
        <f>(Sell_Price-Std_Cost)*(1-$D68)*Lost_Sale_Fact*Avg_Dmd*365+NORMSINV($D68)*SQRT(Dmd_StdDev^2*Leadtime+LT_StdDev^2*Avg_Dmd^2)*Std_Cost*Inv_Cost+IF(365/AJ$3+Safety_Stock/Avg_Dmd&gt;Plan_Shelf,(365/AJ$3+Safety_Stock/Avg_Dmd-Plan_Shelf)*Avg_Dmd*Std_Cost*AJ$3,0)+Avg_Dmd*365/AJ$3/2*Std_Cost*Inv_Cost+AJ$3*Setup</f>
        <v>27317.869437522539</v>
      </c>
      <c r="AK68" s="12">
        <f>(Sell_Price-Std_Cost)*(1-$D68)*Lost_Sale_Fact*Avg_Dmd*365+NORMSINV($D68)*SQRT(Dmd_StdDev^2*Leadtime+LT_StdDev^2*Avg_Dmd^2)*Std_Cost*Inv_Cost+IF(365/AK$3+Safety_Stock/Avg_Dmd&gt;Plan_Shelf,(365/AK$3+Safety_Stock/Avg_Dmd-Plan_Shelf)*Avg_Dmd*Std_Cost*AK$3,0)+Avg_Dmd*365/AK$3/2*Std_Cost*Inv_Cost+AK$3*Setup</f>
        <v>27274.308831461934</v>
      </c>
      <c r="AL68" s="12">
        <f>(Sell_Price-Std_Cost)*(1-$D68)*Lost_Sale_Fact*Avg_Dmd*365+NORMSINV($D68)*SQRT(Dmd_StdDev^2*Leadtime+LT_StdDev^2*Avg_Dmd^2)*Std_Cost*Inv_Cost+IF(365/AL$3+Safety_Stock/Avg_Dmd&gt;Plan_Shelf,(365/AL$3+Safety_Stock/Avg_Dmd-Plan_Shelf)*Avg_Dmd*Std_Cost*AL$3,0)+Avg_Dmd*365/AL$3/2*Std_Cost*Inv_Cost+AL$3*Setup</f>
        <v>27242.134143404892</v>
      </c>
      <c r="AM68" s="12">
        <f>(Sell_Price-Std_Cost)*(1-$D68)*Lost_Sale_Fact*Avg_Dmd*365+NORMSINV($D68)*SQRT(Dmd_StdDev^2*Leadtime+LT_StdDev^2*Avg_Dmd^2)*Std_Cost*Inv_Cost+IF(365/AM$3+Safety_Stock/Avg_Dmd&gt;Plan_Shelf,(365/AM$3+Safety_Stock/Avg_Dmd-Plan_Shelf)*Avg_Dmd*Std_Cost*AM$3,0)+Avg_Dmd*365/AM$3/2*Std_Cost*Inv_Cost+AM$3*Setup</f>
        <v>27220.369437522539</v>
      </c>
      <c r="AN68" s="12">
        <f>(Sell_Price-Std_Cost)*(1-$D68)*Lost_Sale_Fact*Avg_Dmd*365+NORMSINV($D68)*SQRT(Dmd_StdDev^2*Leadtime+LT_StdDev^2*Avg_Dmd^2)*Std_Cost*Inv_Cost+IF(365/AN$3+Safety_Stock/Avg_Dmd&gt;Plan_Shelf,(365/AN$3+Safety_Stock/Avg_Dmd-Plan_Shelf)*Avg_Dmd*Std_Cost*AN$3,0)+Avg_Dmd*365/AN$3/2*Std_Cost*Inv_Cost+AN$3*Setup</f>
        <v>27208.14721530032</v>
      </c>
      <c r="AO68" s="12">
        <f>(Sell_Price-Std_Cost)*(1-$D68)*Lost_Sale_Fact*Avg_Dmd*365+NORMSINV($D68)*SQRT(Dmd_StdDev^2*Leadtime+LT_StdDev^2*Avg_Dmd^2)*Std_Cost*Inv_Cost+IF(365/AO$3+Safety_Stock/Avg_Dmd&gt;Plan_Shelf,(365/AO$3+Safety_Stock/Avg_Dmd-Plan_Shelf)*Avg_Dmd*Std_Cost*AO$3,0)+Avg_Dmd*365/AO$3/2*Std_Cost*Inv_Cost+AO$3*Setup</f>
        <v>27204.693761846866</v>
      </c>
      <c r="AP68" s="12">
        <f>(Sell_Price-Std_Cost)*(1-$D68)*Lost_Sale_Fact*Avg_Dmd*365+NORMSINV($D68)*SQRT(Dmd_StdDev^2*Leadtime+LT_StdDev^2*Avg_Dmd^2)*Std_Cost*Inv_Cost+IF(365/AP$3+Safety_Stock/Avg_Dmd&gt;Plan_Shelf,(365/AP$3+Safety_Stock/Avg_Dmd-Plan_Shelf)*Avg_Dmd*Std_Cost*AP$3,0)+Avg_Dmd*365/AP$3/2*Std_Cost*Inv_Cost+AP$3*Setup</f>
        <v>27209.316805943592</v>
      </c>
      <c r="AQ68" s="12">
        <f>(Sell_Price-Std_Cost)*(1-$D68)*Lost_Sale_Fact*Avg_Dmd*365+NORMSINV($D68)*SQRT(Dmd_StdDev^2*Leadtime+LT_StdDev^2*Avg_Dmd^2)*Std_Cost*Inv_Cost+IF(365/AQ$3+Safety_Stock/Avg_Dmd&gt;Plan_Shelf,(365/AQ$3+Safety_Stock/Avg_Dmd-Plan_Shelf)*Avg_Dmd*Std_Cost*AQ$3,0)+Avg_Dmd*365/AQ$3/2*Std_Cost*Inv_Cost+AQ$3*Setup</f>
        <v>27221.395078548179</v>
      </c>
      <c r="AR68" s="12">
        <f>(Sell_Price-Std_Cost)*(1-$D68)*Lost_Sale_Fact*Avg_Dmd*365+NORMSINV($D68)*SQRT(Dmd_StdDev^2*Leadtime+LT_StdDev^2*Avg_Dmd^2)*Std_Cost*Inv_Cost+IF(365/AR$3+Safety_Stock/Avg_Dmd&gt;Plan_Shelf,(365/AR$3+Safety_Stock/Avg_Dmd-Plan_Shelf)*Avg_Dmd*Std_Cost*AR$3,0)+Avg_Dmd*365/AR$3/2*Std_Cost*Inv_Cost+AR$3*Setup</f>
        <v>27240.369437522539</v>
      </c>
      <c r="AS68" s="12">
        <f>(Sell_Price-Std_Cost)*(1-$D68)*Lost_Sale_Fact*Avg_Dmd*365+NORMSINV($D68)*SQRT(Dmd_StdDev^2*Leadtime+LT_StdDev^2*Avg_Dmd^2)*Std_Cost*Inv_Cost+IF(365/AS$3+Safety_Stock/Avg_Dmd&gt;Plan_Shelf,(365/AS$3+Safety_Stock/Avg_Dmd-Plan_Shelf)*Avg_Dmd*Std_Cost*AS$3,0)+Avg_Dmd*365/AS$3/2*Std_Cost*Inv_Cost+AS$3*Setup</f>
        <v>27265.735291181078</v>
      </c>
      <c r="AT68" s="12">
        <f>(Sell_Price-Std_Cost)*(1-$D68)*Lost_Sale_Fact*Avg_Dmd*365+NORMSINV($D68)*SQRT(Dmd_StdDev^2*Leadtime+LT_StdDev^2*Avg_Dmd^2)*Std_Cost*Inv_Cost+IF(365/AT$3+Safety_Stock/Avg_Dmd&gt;Plan_Shelf,(365/AT$3+Safety_Stock/Avg_Dmd-Plan_Shelf)*Avg_Dmd*Std_Cost*AT$3,0)+Avg_Dmd*365/AT$3/2*Std_Cost*Inv_Cost+AT$3*Setup</f>
        <v>27297.036104189207</v>
      </c>
      <c r="AU68" s="12">
        <f>(Sell_Price-Std_Cost)*(1-$D68)*Lost_Sale_Fact*Avg_Dmd*365+NORMSINV($D68)*SQRT(Dmd_StdDev^2*Leadtime+LT_StdDev^2*Avg_Dmd^2)*Std_Cost*Inv_Cost+IF(365/AU$3+Safety_Stock/Avg_Dmd&gt;Plan_Shelf,(365/AU$3+Safety_Stock/Avg_Dmd-Plan_Shelf)*Avg_Dmd*Std_Cost*AU$3,0)+Avg_Dmd*365/AU$3/2*Std_Cost*Inv_Cost+AU$3*Setup</f>
        <v>27333.857809615562</v>
      </c>
      <c r="AV68" s="12">
        <f>(Sell_Price-Std_Cost)*(1-$D68)*Lost_Sale_Fact*Avg_Dmd*365+NORMSINV($D68)*SQRT(Dmd_StdDev^2*Leadtime+LT_StdDev^2*Avg_Dmd^2)*Std_Cost*Inv_Cost+IF(365/AV$3+Safety_Stock/Avg_Dmd&gt;Plan_Shelf,(365/AV$3+Safety_Stock/Avg_Dmd-Plan_Shelf)*Avg_Dmd*Std_Cost*AV$3,0)+Avg_Dmd*365/AV$3/2*Std_Cost*Inv_Cost+AV$3*Setup</f>
        <v>27375.823982977086</v>
      </c>
      <c r="AW68" s="12">
        <f>(Sell_Price-Std_Cost)*(1-$D68)*Lost_Sale_Fact*Avg_Dmd*365+NORMSINV($D68)*SQRT(Dmd_StdDev^2*Leadtime+LT_StdDev^2*Avg_Dmd^2)*Std_Cost*Inv_Cost+IF(365/AW$3+Safety_Stock/Avg_Dmd&gt;Plan_Shelf,(365/AW$3+Safety_Stock/Avg_Dmd-Plan_Shelf)*Avg_Dmd*Std_Cost*AW$3,0)+Avg_Dmd*365/AW$3/2*Std_Cost*Inv_Cost+AW$3*Setup</f>
        <v>27422.591659744761</v>
      </c>
      <c r="AX68" s="12">
        <f>(Sell_Price-Std_Cost)*(1-$D68)*Lost_Sale_Fact*Avg_Dmd*365+NORMSINV($D68)*SQRT(Dmd_StdDev^2*Leadtime+LT_StdDev^2*Avg_Dmd^2)*Std_Cost*Inv_Cost+IF(365/AX$3+Safety_Stock/Avg_Dmd&gt;Plan_Shelf,(365/AX$3+Safety_Stock/Avg_Dmd-Plan_Shelf)*Avg_Dmd*Std_Cost*AX$3,0)+Avg_Dmd*365/AX$3/2*Std_Cost*Inv_Cost+AX$3*Setup</f>
        <v>27473.847698392106</v>
      </c>
      <c r="AY68" s="12">
        <f>(Sell_Price-Std_Cost)*(1-$D68)*Lost_Sale_Fact*Avg_Dmd*365+NORMSINV($D68)*SQRT(Dmd_StdDev^2*Leadtime+LT_StdDev^2*Avg_Dmd^2)*Std_Cost*Inv_Cost+IF(365/AY$3+Safety_Stock/Avg_Dmd&gt;Plan_Shelf,(365/AY$3+Safety_Stock/Avg_Dmd-Plan_Shelf)*Avg_Dmd*Std_Cost*AY$3,0)+Avg_Dmd*365/AY$3/2*Std_Cost*Inv_Cost+AY$3*Setup</f>
        <v>27529.305607735307</v>
      </c>
      <c r="AZ68" s="12">
        <f>(Sell_Price-Std_Cost)*(1-$D68)*Lost_Sale_Fact*Avg_Dmd*365+NORMSINV($D68)*SQRT(Dmd_StdDev^2*Leadtime+LT_StdDev^2*Avg_Dmd^2)*Std_Cost*Inv_Cost+IF(365/AZ$3+Safety_Stock/Avg_Dmd&gt;Plan_Shelf,(365/AZ$3+Safety_Stock/Avg_Dmd-Plan_Shelf)*Avg_Dmd*Std_Cost*AZ$3,0)+Avg_Dmd*365/AZ$3/2*Std_Cost*Inv_Cost+AZ$3*Setup</f>
        <v>27588.702770855874</v>
      </c>
      <c r="BA68" s="12">
        <f>(Sell_Price-Std_Cost)*(1-$D68)*Lost_Sale_Fact*Avg_Dmd*365+NORMSINV($D68)*SQRT(Dmd_StdDev^2*Leadtime+LT_StdDev^2*Avg_Dmd^2)*Std_Cost*Inv_Cost+IF(365/BA$3+Safety_Stock/Avg_Dmd&gt;Plan_Shelf,(365/BA$3+Safety_Stock/Avg_Dmd-Plan_Shelf)*Avg_Dmd*Std_Cost*BA$3,0)+Avg_Dmd*365/BA$3/2*Std_Cost*Inv_Cost+BA$3*Setup</f>
        <v>27651.798008951111</v>
      </c>
      <c r="BB68" s="12">
        <f>(Sell_Price-Std_Cost)*(1-$D68)*Lost_Sale_Fact*Avg_Dmd*365+NORMSINV($D68)*SQRT(Dmd_StdDev^2*Leadtime+LT_StdDev^2*Avg_Dmd^2)*Std_Cost*Inv_Cost+IF(365/BB$3+Safety_Stock/Avg_Dmd&gt;Plan_Shelf,(365/BB$3+Safety_Stock/Avg_Dmd-Plan_Shelf)*Avg_Dmd*Std_Cost*BB$3,0)+Avg_Dmd*365/BB$3/2*Std_Cost*Inv_Cost+BB$3*Setup</f>
        <v>27718.369437522539</v>
      </c>
      <c r="BC68" s="12">
        <f>(Sell_Price-Std_Cost)*(1-$D68)*Lost_Sale_Fact*Avg_Dmd*365+NORMSINV($D68)*SQRT(Dmd_StdDev^2*Leadtime+LT_StdDev^2*Avg_Dmd^2)*Std_Cost*Inv_Cost+IF(365/BC$3+Safety_Stock/Avg_Dmd&gt;Plan_Shelf,(365/BC$3+Safety_Stock/Avg_Dmd-Plan_Shelf)*Avg_Dmd*Std_Cost*BC$3,0)+Avg_Dmd*365/BC$3/2*Std_Cost*Inv_Cost+BC$3*Setup</f>
        <v>27788.212574777441</v>
      </c>
      <c r="BD68" s="12">
        <f>(Sell_Price-Std_Cost)*(1-$D68)*Lost_Sale_Fact*Avg_Dmd*365+NORMSINV($D68)*SQRT(Dmd_StdDev^2*Leadtime+LT_StdDev^2*Avg_Dmd^2)*Std_Cost*Inv_Cost+IF(365/BD$3+Safety_Stock/Avg_Dmd&gt;Plan_Shelf,(365/BD$3+Safety_Stock/Avg_Dmd-Plan_Shelf)*Avg_Dmd*Std_Cost*BD$3,0)+Avg_Dmd*365/BD$3/2*Std_Cost*Inv_Cost+BD$3*Setup</f>
        <v>27861.138668291773</v>
      </c>
      <c r="BE68" s="12">
        <f>(Sell_Price-Std_Cost)*(1-$D68)*Lost_Sale_Fact*Avg_Dmd*365+NORMSINV($D68)*SQRT(Dmd_StdDev^2*Leadtime+LT_StdDev^2*Avg_Dmd^2)*Std_Cost*Inv_Cost+IF(365/BE$3+Safety_Stock/Avg_Dmd&gt;Plan_Shelf,(365/BE$3+Safety_Stock/Avg_Dmd-Plan_Shelf)*Avg_Dmd*Std_Cost*BE$3,0)+Avg_Dmd*365/BE$3/2*Std_Cost*Inv_Cost+BE$3*Setup</f>
        <v>27936.973211107445</v>
      </c>
      <c r="BF68" s="12">
        <f>(Sell_Price-Std_Cost)*(1-$D68)*Lost_Sale_Fact*Avg_Dmd*365+NORMSINV($D68)*SQRT(Dmd_StdDev^2*Leadtime+LT_StdDev^2*Avg_Dmd^2)*Std_Cost*Inv_Cost+IF(365/BF$3+Safety_Stock/Avg_Dmd&gt;Plan_Shelf,(365/BF$3+Safety_Stock/Avg_Dmd-Plan_Shelf)*Avg_Dmd*Std_Cost*BF$3,0)+Avg_Dmd*365/BF$3/2*Std_Cost*Inv_Cost+BF$3*Setup</f>
        <v>28015.554622707725</v>
      </c>
      <c r="BG68" s="12">
        <f>(Sell_Price-Std_Cost)*(1-$D68)*Lost_Sale_Fact*Avg_Dmd*365+NORMSINV($D68)*SQRT(Dmd_StdDev^2*Leadtime+LT_StdDev^2*Avg_Dmd^2)*Std_Cost*Inv_Cost+IF(365/BG$3+Safety_Stock/Avg_Dmd&gt;Plan_Shelf,(365/BG$3+Safety_Stock/Avg_Dmd-Plan_Shelf)*Avg_Dmd*Std_Cost*BG$3,0)+Avg_Dmd*365/BG$3/2*Std_Cost*Inv_Cost+BG$3*Setup</f>
        <v>28096.733073886178</v>
      </c>
      <c r="BH68" s="12">
        <f>(Sell_Price-Std_Cost)*(1-$D68)*Lost_Sale_Fact*Avg_Dmd*365+NORMSINV($D68)*SQRT(Dmd_StdDev^2*Leadtime+LT_StdDev^2*Avg_Dmd^2)*Std_Cost*Inv_Cost+IF(365/BH$3+Safety_Stock/Avg_Dmd&gt;Plan_Shelf,(365/BH$3+Safety_Stock/Avg_Dmd-Plan_Shelf)*Avg_Dmd*Std_Cost*BH$3,0)+Avg_Dmd*365/BH$3/2*Std_Cost*Inv_Cost+BH$3*Setup</f>
        <v>28180.369437522539</v>
      </c>
      <c r="BI68" s="12">
        <f>(Sell_Price-Std_Cost)*(1-$D68)*Lost_Sale_Fact*Avg_Dmd*365+NORMSINV($D68)*SQRT(Dmd_StdDev^2*Leadtime+LT_StdDev^2*Avg_Dmd^2)*Std_Cost*Inv_Cost+IF(365/BI$3+Safety_Stock/Avg_Dmd&gt;Plan_Shelf,(365/BI$3+Safety_Stock/Avg_Dmd-Plan_Shelf)*Avg_Dmd*Std_Cost*BI$3,0)+Avg_Dmd*365/BI$3/2*Std_Cost*Inv_Cost+BI$3*Setup</f>
        <v>28266.334349803241</v>
      </c>
      <c r="BJ68" s="12">
        <f>(Sell_Price-Std_Cost)*(1-$D68)*Lost_Sale_Fact*Avg_Dmd*365+NORMSINV($D68)*SQRT(Dmd_StdDev^2*Leadtime+LT_StdDev^2*Avg_Dmd^2)*Std_Cost*Inv_Cost+IF(365/BJ$3+Safety_Stock/Avg_Dmd&gt;Plan_Shelf,(365/BJ$3+Safety_Stock/Avg_Dmd-Plan_Shelf)*Avg_Dmd*Std_Cost*BJ$3,0)+Avg_Dmd*365/BJ$3/2*Std_Cost*Inv_Cost+BJ$3*Setup</f>
        <v>28354.507368557024</v>
      </c>
      <c r="BK68" s="12">
        <f>(Sell_Price-Std_Cost)*(1-$D68)*Lost_Sale_Fact*Avg_Dmd*365+NORMSINV($D68)*SQRT(Dmd_StdDev^2*Leadtime+LT_StdDev^2*Avg_Dmd^2)*Std_Cost*Inv_Cost+IF(365/BK$3+Safety_Stock/Avg_Dmd&gt;Plan_Shelf,(365/BK$3+Safety_Stock/Avg_Dmd-Plan_Shelf)*Avg_Dmd*Std_Cost*BK$3,0)+Avg_Dmd*365/BK$3/2*Std_Cost*Inv_Cost+BK$3*Setup</f>
        <v>28444.776217183557</v>
      </c>
      <c r="BL68" s="12">
        <f>(Sell_Price-Std_Cost)*(1-$D68)*Lost_Sale_Fact*Avg_Dmd*365+NORMSINV($D68)*SQRT(Dmd_StdDev^2*Leadtime+LT_StdDev^2*Avg_Dmd^2)*Std_Cost*Inv_Cost+IF(365/BL$3+Safety_Stock/Avg_Dmd&gt;Plan_Shelf,(365/BL$3+Safety_Stock/Avg_Dmd-Plan_Shelf)*Avg_Dmd*Std_Cost*BL$3,0)+Avg_Dmd*365/BL$3/2*Std_Cost*Inv_Cost+BL$3*Setup</f>
        <v>28537.036104189207</v>
      </c>
      <c r="BM68" s="12">
        <f>(Sell_Price-Std_Cost)*(1-$D68)*Lost_Sale_Fact*Avg_Dmd*365+NORMSINV($D68)*SQRT(Dmd_StdDev^2*Leadtime+LT_StdDev^2*Avg_Dmd^2)*Std_Cost*Inv_Cost+IF(365/BM$3+Safety_Stock/Avg_Dmd&gt;Plan_Shelf,(365/BM$3+Safety_Stock/Avg_Dmd-Plan_Shelf)*Avg_Dmd*Std_Cost*BM$3,0)+Avg_Dmd*365/BM$3/2*Std_Cost*Inv_Cost+BM$3*Setup</f>
        <v>28631.189109653689</v>
      </c>
      <c r="BN68" s="12">
        <f>(Sell_Price-Std_Cost)*(1-$D68)*Lost_Sale_Fact*Avg_Dmd*365+NORMSINV($D68)*SQRT(Dmd_StdDev^2*Leadtime+LT_StdDev^2*Avg_Dmd^2)*Std_Cost*Inv_Cost+IF(365/BN$3+Safety_Stock/Avg_Dmd&gt;Plan_Shelf,(365/BN$3+Safety_Stock/Avg_Dmd-Plan_Shelf)*Avg_Dmd*Std_Cost*BN$3,0)+Avg_Dmd*365/BN$3/2*Std_Cost*Inv_Cost+BN$3*Setup</f>
        <v>28727.143631070929</v>
      </c>
      <c r="BO68" s="12">
        <f>(Sell_Price-Std_Cost)*(1-$D68)*Lost_Sale_Fact*Avg_Dmd*365+NORMSINV($D68)*SQRT(Dmd_StdDev^2*Leadtime+LT_StdDev^2*Avg_Dmd^2)*Std_Cost*Inv_Cost+IF(365/BO$3+Safety_Stock/Avg_Dmd&gt;Plan_Shelf,(365/BO$3+Safety_Stock/Avg_Dmd-Plan_Shelf)*Avg_Dmd*Std_Cost*BO$3,0)+Avg_Dmd*365/BO$3/2*Std_Cost*Inv_Cost+BO$3*Setup</f>
        <v>28824.813881966984</v>
      </c>
      <c r="BP68" s="12">
        <f>(Sell_Price-Std_Cost)*(1-$D68)*Lost_Sale_Fact*Avg_Dmd*365+NORMSINV($D68)*SQRT(Dmd_StdDev^2*Leadtime+LT_StdDev^2*Avg_Dmd^2)*Std_Cost*Inv_Cost+IF(365/BP$3+Safety_Stock/Avg_Dmd&gt;Plan_Shelf,(365/BP$3+Safety_Stock/Avg_Dmd-Plan_Shelf)*Avg_Dmd*Std_Cost*BP$3,0)+Avg_Dmd*365/BP$3/2*Std_Cost*Inv_Cost+BP$3*Setup</f>
        <v>28924.119437522539</v>
      </c>
      <c r="BQ68" s="12">
        <f>(Sell_Price-Std_Cost)*(1-$D68)*Lost_Sale_Fact*Avg_Dmd*365+NORMSINV($D68)*SQRT(Dmd_StdDev^2*Leadtime+LT_StdDev^2*Avg_Dmd^2)*Std_Cost*Inv_Cost+IF(365/BQ$3+Safety_Stock/Avg_Dmd&gt;Plan_Shelf,(365/BQ$3+Safety_Stock/Avg_Dmd-Plan_Shelf)*Avg_Dmd*Std_Cost*BQ$3,0)+Avg_Dmd*365/BQ$3/2*Std_Cost*Inv_Cost+BQ$3*Setup</f>
        <v>29024.984822137925</v>
      </c>
      <c r="BR68" s="12">
        <f>(Sell_Price-Std_Cost)*(1-$D68)*Lost_Sale_Fact*Avg_Dmd*365+NORMSINV($D68)*SQRT(Dmd_StdDev^2*Leadtime+LT_StdDev^2*Avg_Dmd^2)*Std_Cost*Inv_Cost+IF(365/BR$3+Safety_Stock/Avg_Dmd&gt;Plan_Shelf,(365/BR$3+Safety_Stock/Avg_Dmd-Plan_Shelf)*Avg_Dmd*Std_Cost*BR$3,0)+Avg_Dmd*365/BR$3/2*Std_Cost*Inv_Cost+BR$3*Setup</f>
        <v>29127.339134492238</v>
      </c>
      <c r="BS68" s="12">
        <f>(Sell_Price-Std_Cost)*(1-$D68)*Lost_Sale_Fact*Avg_Dmd*365+NORMSINV($D68)*SQRT(Dmd_StdDev^2*Leadtime+LT_StdDev^2*Avg_Dmd^2)*Std_Cost*Inv_Cost+IF(365/BS$3+Safety_Stock/Avg_Dmd&gt;Plan_Shelf,(365/BS$3+Safety_Stock/Avg_Dmd-Plan_Shelf)*Avg_Dmd*Std_Cost*BS$3,0)+Avg_Dmd*365/BS$3/2*Std_Cost*Inv_Cost+BS$3*Setup</f>
        <v>29231.115706179255</v>
      </c>
      <c r="BT68" s="12">
        <f>(Sell_Price-Std_Cost)*(1-$D68)*Lost_Sale_Fact*Avg_Dmd*365+NORMSINV($D68)*SQRT(Dmd_StdDev^2*Leadtime+LT_StdDev^2*Avg_Dmd^2)*Std_Cost*Inv_Cost+IF(365/BT$3+Safety_Stock/Avg_Dmd&gt;Plan_Shelf,(365/BT$3+Safety_Stock/Avg_Dmd-Plan_Shelf)*Avg_Dmd*Std_Cost*BT$3,0)+Avg_Dmd*365/BT$3/2*Std_Cost*Inv_Cost+BT$3*Setup</f>
        <v>29336.251790463717</v>
      </c>
      <c r="BU68" s="12">
        <f>(Sell_Price-Std_Cost)*(1-$D68)*Lost_Sale_Fact*Avg_Dmd*365+NORMSINV($D68)*SQRT(Dmd_StdDev^2*Leadtime+LT_StdDev^2*Avg_Dmd^2)*Std_Cost*Inv_Cost+IF(365/BU$3+Safety_Stock/Avg_Dmd&gt;Plan_Shelf,(365/BU$3+Safety_Stock/Avg_Dmd-Plan_Shelf)*Avg_Dmd*Std_Cost*BU$3,0)+Avg_Dmd*365/BU$3/2*Std_Cost*Inv_Cost+BU$3*Setup</f>
        <v>29442.68827810225</v>
      </c>
      <c r="BV68" s="12">
        <f>(Sell_Price-Std_Cost)*(1-$D68)*Lost_Sale_Fact*Avg_Dmd*365+NORMSINV($D68)*SQRT(Dmd_StdDev^2*Leadtime+LT_StdDev^2*Avg_Dmd^2)*Std_Cost*Inv_Cost+IF(365/BV$3+Safety_Stock/Avg_Dmd&gt;Plan_Shelf,(365/BV$3+Safety_Stock/Avg_Dmd-Plan_Shelf)*Avg_Dmd*Std_Cost*BV$3,0)+Avg_Dmd*365/BV$3/2*Std_Cost*Inv_Cost+BV$3*Setup</f>
        <v>29550.369437522539</v>
      </c>
      <c r="BW68" s="12">
        <f>(Sell_Price-Std_Cost)*(1-$D68)*Lost_Sale_Fact*Avg_Dmd*365+NORMSINV($D68)*SQRT(Dmd_StdDev^2*Leadtime+LT_StdDev^2*Avg_Dmd^2)*Std_Cost*Inv_Cost+IF(365/BW$3+Safety_Stock/Avg_Dmd&gt;Plan_Shelf,(365/BW$3+Safety_Stock/Avg_Dmd-Plan_Shelf)*Avg_Dmd*Std_Cost*BW$3,0)+Avg_Dmd*365/BW$3/2*Std_Cost*Inv_Cost+BW$3*Setup</f>
        <v>29659.242676959162</v>
      </c>
      <c r="BX68" s="12">
        <f>(Sell_Price-Std_Cost)*(1-$D68)*Lost_Sale_Fact*Avg_Dmd*365+NORMSINV($D68)*SQRT(Dmd_StdDev^2*Leadtime+LT_StdDev^2*Avg_Dmd^2)*Std_Cost*Inv_Cost+IF(365/BX$3+Safety_Stock/Avg_Dmd&gt;Plan_Shelf,(365/BX$3+Safety_Stock/Avg_Dmd-Plan_Shelf)*Avg_Dmd*Std_Cost*BX$3,0)+Avg_Dmd*365/BX$3/2*Std_Cost*Inv_Cost+BX$3*Setup</f>
        <v>29769.258326411429</v>
      </c>
      <c r="BY68" s="12">
        <f>(Sell_Price-Std_Cost)*(1-$D68)*Lost_Sale_Fact*Avg_Dmd*365+NORMSINV($D68)*SQRT(Dmd_StdDev^2*Leadtime+LT_StdDev^2*Avg_Dmd^2)*Std_Cost*Inv_Cost+IF(365/BY$3+Safety_Stock/Avg_Dmd&gt;Plan_Shelf,(365/BY$3+Safety_Stock/Avg_Dmd-Plan_Shelf)*Avg_Dmd*Std_Cost*BY$3,0)+Avg_Dmd*365/BY$3/2*Std_Cost*Inv_Cost+BY$3*Setup</f>
        <v>29880.369437522539</v>
      </c>
      <c r="BZ68" s="12">
        <f>(Sell_Price-Std_Cost)*(1-$D68)*Lost_Sale_Fact*Avg_Dmd*365+NORMSINV($D68)*SQRT(Dmd_StdDev^2*Leadtime+LT_StdDev^2*Avg_Dmd^2)*Std_Cost*Inv_Cost+IF(365/BZ$3+Safety_Stock/Avg_Dmd&gt;Plan_Shelf,(365/BZ$3+Safety_Stock/Avg_Dmd-Plan_Shelf)*Avg_Dmd*Std_Cost*BZ$3,0)+Avg_Dmd*365/BZ$3/2*Std_Cost*Inv_Cost+BZ$3*Setup</f>
        <v>29992.531599684702</v>
      </c>
      <c r="CA68" s="12">
        <f>(Sell_Price-Std_Cost)*(1-$D68)*Lost_Sale_Fact*Avg_Dmd*365+NORMSINV($D68)*SQRT(Dmd_StdDev^2*Leadtime+LT_StdDev^2*Avg_Dmd^2)*Std_Cost*Inv_Cost+IF(365/CA$3+Safety_Stock/Avg_Dmd&gt;Plan_Shelf,(365/CA$3+Safety_Stock/Avg_Dmd-Plan_Shelf)*Avg_Dmd*Std_Cost*CA$3,0)+Avg_Dmd*365/CA$3/2*Std_Cost*Inv_Cost+CA$3*Setup</f>
        <v>30105.702770855874</v>
      </c>
      <c r="CB68" s="12">
        <f>(Sell_Price-Std_Cost)*(1-$D68)*Lost_Sale_Fact*Avg_Dmd*365+NORMSINV($D68)*SQRT(Dmd_StdDev^2*Leadtime+LT_StdDev^2*Avg_Dmd^2)*Std_Cost*Inv_Cost+IF(365/CB$3+Safety_Stock/Avg_Dmd&gt;Plan_Shelf,(365/CB$3+Safety_Stock/Avg_Dmd-Plan_Shelf)*Avg_Dmd*Std_Cost*CB$3,0)+Avg_Dmd*365/CB$3/2*Std_Cost*Inv_Cost+CB$3*Setup</f>
        <v>30219.843121733065</v>
      </c>
      <c r="CC68" s="12">
        <f>(Sell_Price-Std_Cost)*(1-$D68)*Lost_Sale_Fact*Avg_Dmd*365+NORMSINV($D68)*SQRT(Dmd_StdDev^2*Leadtime+LT_StdDev^2*Avg_Dmd^2)*Std_Cost*Inv_Cost+IF(365/CC$3+Safety_Stock/Avg_Dmd&gt;Plan_Shelf,(365/CC$3+Safety_Stock/Avg_Dmd-Plan_Shelf)*Avg_Dmd*Std_Cost*CC$3,0)+Avg_Dmd*365/CC$3/2*Std_Cost*Inv_Cost+CC$3*Setup</f>
        <v>30334.914892067995</v>
      </c>
      <c r="CD68" s="12">
        <f>(Sell_Price-Std_Cost)*(1-$D68)*Lost_Sale_Fact*Avg_Dmd*365+NORMSINV($D68)*SQRT(Dmd_StdDev^2*Leadtime+LT_StdDev^2*Avg_Dmd^2)*Std_Cost*Inv_Cost+IF(365/CD$3+Safety_Stock/Avg_Dmd&gt;Plan_Shelf,(365/CD$3+Safety_Stock/Avg_Dmd-Plan_Shelf)*Avg_Dmd*Std_Cost*CD$3,0)+Avg_Dmd*365/CD$3/2*Std_Cost*Inv_Cost+CD$3*Setup</f>
        <v>30450.882258035359</v>
      </c>
      <c r="CE68" s="12">
        <f>(Sell_Price-Std_Cost)*(1-$D68)*Lost_Sale_Fact*Avg_Dmd*365+NORMSINV($D68)*SQRT(Dmd_StdDev^2*Leadtime+LT_StdDev^2*Avg_Dmd^2)*Std_Cost*Inv_Cost+IF(365/CE$3+Safety_Stock/Avg_Dmd&gt;Plan_Shelf,(365/CE$3+Safety_Stock/Avg_Dmd-Plan_Shelf)*Avg_Dmd*Std_Cost*CE$3,0)+Avg_Dmd*365/CE$3/2*Std_Cost*Inv_Cost+CE$3*Setup</f>
        <v>30567.711209674439</v>
      </c>
      <c r="CF68" s="12">
        <f>(Sell_Price-Std_Cost)*(1-$D68)*Lost_Sale_Fact*Avg_Dmd*365+NORMSINV($D68)*SQRT(Dmd_StdDev^2*Leadtime+LT_StdDev^2*Avg_Dmd^2)*Std_Cost*Inv_Cost+IF(365/CF$3+Safety_Stock/Avg_Dmd&gt;Plan_Shelf,(365/CF$3+Safety_Stock/Avg_Dmd-Plan_Shelf)*Avg_Dmd*Std_Cost*CF$3,0)+Avg_Dmd*365/CF$3/2*Std_Cost*Inv_Cost+CF$3*Setup</f>
        <v>30685.369437522539</v>
      </c>
      <c r="CG68" s="12">
        <f>(Sell_Price-Std_Cost)*(1-$D68)*Lost_Sale_Fact*Avg_Dmd*365+NORMSINV($D68)*SQRT(Dmd_StdDev^2*Leadtime+LT_StdDev^2*Avg_Dmd^2)*Std_Cost*Inv_Cost+IF(365/CG$3+Safety_Stock/Avg_Dmd&gt;Plan_Shelf,(365/CG$3+Safety_Stock/Avg_Dmd-Plan_Shelf)*Avg_Dmd*Std_Cost*CG$3,0)+Avg_Dmd*365/CG$3/2*Std_Cost*Inv_Cost+CG$3*Setup</f>
        <v>30803.826227645997</v>
      </c>
      <c r="CH68" s="12">
        <f>(Sell_Price-Std_Cost)*(1-$D68)*Lost_Sale_Fact*Avg_Dmd*365+NORMSINV($D68)*SQRT(Dmd_StdDev^2*Leadtime+LT_StdDev^2*Avg_Dmd^2)*Std_Cost*Inv_Cost+IF(365/CH$3+Safety_Stock/Avg_Dmd&gt;Plan_Shelf,(365/CH$3+Safety_Stock/Avg_Dmd-Plan_Shelf)*Avg_Dmd*Std_Cost*CH$3,0)+Avg_Dmd*365/CH$3/2*Std_Cost*Inv_Cost+CH$3*Setup</f>
        <v>30923.05236435181</v>
      </c>
      <c r="CI68" s="12">
        <f>(Sell_Price-Std_Cost)*(1-$D68)*Lost_Sale_Fact*Avg_Dmd*365+NORMSINV($D68)*SQRT(Dmd_StdDev^2*Leadtime+LT_StdDev^2*Avg_Dmd^2)*Std_Cost*Inv_Cost+IF(365/CI$3+Safety_Stock/Avg_Dmd&gt;Plan_Shelf,(365/CI$3+Safety_Stock/Avg_Dmd-Plan_Shelf)*Avg_Dmd*Std_Cost*CI$3,0)+Avg_Dmd*365/CI$3/2*Std_Cost*Inv_Cost+CI$3*Setup</f>
        <v>31043.02003993218</v>
      </c>
      <c r="CJ68" s="12">
        <f>(Sell_Price-Std_Cost)*(1-$D68)*Lost_Sale_Fact*Avg_Dmd*365+NORMSINV($D68)*SQRT(Dmd_StdDev^2*Leadtime+LT_StdDev^2*Avg_Dmd^2)*Std_Cost*Inv_Cost+IF(365/CJ$3+Safety_Stock/Avg_Dmd&gt;Plan_Shelf,(365/CJ$3+Safety_Stock/Avg_Dmd-Plan_Shelf)*Avg_Dmd*Std_Cost*CJ$3,0)+Avg_Dmd*365/CJ$3/2*Std_Cost*Inv_Cost+CJ$3*Setup</f>
        <v>31163.702770855874</v>
      </c>
      <c r="CK68" s="12">
        <f>(Sell_Price-Std_Cost)*(1-$D68)*Lost_Sale_Fact*Avg_Dmd*365+NORMSINV($D68)*SQRT(Dmd_StdDev^2*Leadtime+LT_StdDev^2*Avg_Dmd^2)*Std_Cost*Inv_Cost+IF(365/CK$3+Safety_Stock/Avg_Dmd&gt;Plan_Shelf,(365/CK$3+Safety_Stock/Avg_Dmd-Plan_Shelf)*Avg_Dmd*Std_Cost*CK$3,0)+Avg_Dmd*365/CK$3/2*Std_Cost*Inv_Cost+CK$3*Setup</f>
        <v>31285.075319875483</v>
      </c>
      <c r="CL68" s="12">
        <f>(Sell_Price-Std_Cost)*(1-$D68)*Lost_Sale_Fact*Avg_Dmd*365+NORMSINV($D68)*SQRT(Dmd_StdDev^2*Leadtime+LT_StdDev^2*Avg_Dmd^2)*Std_Cost*Inv_Cost+IF(365/CL$3+Safety_Stock/Avg_Dmd&gt;Plan_Shelf,(365/CL$3+Safety_Stock/Avg_Dmd-Plan_Shelf)*Avg_Dmd*Std_Cost*CL$3,0)+Avg_Dmd*365/CL$3/2*Std_Cost*Inv_Cost+CL$3*Setup</f>
        <v>31407.11362356905</v>
      </c>
      <c r="CM68" s="12">
        <f>(Sell_Price-Std_Cost)*(1-$D68)*Lost_Sale_Fact*Avg_Dmd*365+NORMSINV($D68)*SQRT(Dmd_StdDev^2*Leadtime+LT_StdDev^2*Avg_Dmd^2)*Std_Cost*Inv_Cost+IF(365/CM$3+Safety_Stock/Avg_Dmd&gt;Plan_Shelf,(365/CM$3+Safety_Stock/Avg_Dmd-Plan_Shelf)*Avg_Dmd*Std_Cost*CM$3,0)+Avg_Dmd*365/CM$3/2*Std_Cost*Inv_Cost+CM$3*Setup</f>
        <v>31529.794724878862</v>
      </c>
      <c r="CN68" s="12">
        <f>(Sell_Price-Std_Cost)*(1-$D68)*Lost_Sale_Fact*Avg_Dmd*365+NORMSINV($D68)*SQRT(Dmd_StdDev^2*Leadtime+LT_StdDev^2*Avg_Dmd^2)*Std_Cost*Inv_Cost+IF(365/CN$3+Safety_Stock/Avg_Dmd&gt;Plan_Shelf,(365/CN$3+Safety_Stock/Avg_Dmd-Plan_Shelf)*Avg_Dmd*Std_Cost*CN$3,0)+Avg_Dmd*365/CN$3/2*Std_Cost*Inv_Cost+CN$3*Setup</f>
        <v>31653.096710249814</v>
      </c>
      <c r="CO68" s="12">
        <f>(Sell_Price-Std_Cost)*(1-$D68)*Lost_Sale_Fact*Avg_Dmd*365+NORMSINV($D68)*SQRT(Dmd_StdDev^2*Leadtime+LT_StdDev^2*Avg_Dmd^2)*Std_Cost*Inv_Cost+IF(365/CO$3+Safety_Stock/Avg_Dmd&gt;Plan_Shelf,(365/CO$3+Safety_Stock/Avg_Dmd-Plan_Shelf)*Avg_Dmd*Std_Cost*CO$3,0)+Avg_Dmd*365/CO$3/2*Std_Cost*Inv_Cost+CO$3*Setup</f>
        <v>31776.998651005688</v>
      </c>
      <c r="CP68" s="12">
        <f>(Sell_Price-Std_Cost)*(1-$D68)*Lost_Sale_Fact*Avg_Dmd*365+NORMSINV($D68)*SQRT(Dmd_StdDev^2*Leadtime+LT_StdDev^2*Avg_Dmd^2)*Std_Cost*Inv_Cost+IF(365/CP$3+Safety_Stock/Avg_Dmd&gt;Plan_Shelf,(365/CP$3+Safety_Stock/Avg_Dmd-Plan_Shelf)*Avg_Dmd*Std_Cost*CP$3,0)+Avg_Dmd*365/CP$3/2*Std_Cost*Inv_Cost+CP$3*Setup</f>
        <v>31901.480548633652</v>
      </c>
      <c r="CQ68" s="12">
        <f>(Sell_Price-Std_Cost)*(1-$D68)*Lost_Sale_Fact*Avg_Dmd*365+NORMSINV($D68)*SQRT(Dmd_StdDev^2*Leadtime+LT_StdDev^2*Avg_Dmd^2)*Std_Cost*Inv_Cost+IF(365/CQ$3+Safety_Stock/Avg_Dmd&gt;Plan_Shelf,(365/CQ$3+Safety_Stock/Avg_Dmd-Plan_Shelf)*Avg_Dmd*Std_Cost*CQ$3,0)+Avg_Dmd*365/CQ$3/2*Std_Cost*Inv_Cost+CQ$3*Setup</f>
        <v>32026.523283676386</v>
      </c>
      <c r="CR68" s="12">
        <f>(Sell_Price-Std_Cost)*(1-$D68)*Lost_Sale_Fact*Avg_Dmd*365+NORMSINV($D68)*SQRT(Dmd_StdDev^2*Leadtime+LT_StdDev^2*Avg_Dmd^2)*Std_Cost*Inv_Cost+IF(365/CR$3+Safety_Stock/Avg_Dmd&gt;Plan_Shelf,(365/CR$3+Safety_Stock/Avg_Dmd-Plan_Shelf)*Avg_Dmd*Std_Cost*CR$3,0)+Avg_Dmd*365/CR$3/2*Std_Cost*Inv_Cost+CR$3*Setup</f>
        <v>32152.108567957323</v>
      </c>
      <c r="CS68" s="12">
        <f>(Sell_Price-Std_Cost)*(1-$D68)*Lost_Sale_Fact*Avg_Dmd*365+NORMSINV($D68)*SQRT(Dmd_StdDev^2*Leadtime+LT_StdDev^2*Avg_Dmd^2)*Std_Cost*Inv_Cost+IF(365/CS$3+Safety_Stock/Avg_Dmd&gt;Plan_Shelf,(365/CS$3+Safety_Stock/Avg_Dmd-Plan_Shelf)*Avg_Dmd*Std_Cost*CS$3,0)+Avg_Dmd*365/CS$3/2*Std_Cost*Inv_Cost+CS$3*Setup</f>
        <v>32278.218899888132</v>
      </c>
      <c r="CT68" s="12">
        <f>(Sell_Price-Std_Cost)*(1-$D68)*Lost_Sale_Fact*Avg_Dmd*365+NORMSINV($D68)*SQRT(Dmd_StdDev^2*Leadtime+LT_StdDev^2*Avg_Dmd^2)*Std_Cost*Inv_Cost+IF(365/CT$3+Safety_Stock/Avg_Dmd&gt;Plan_Shelf,(365/CT$3+Safety_Stock/Avg_Dmd-Plan_Shelf)*Avg_Dmd*Std_Cost*CT$3,0)+Avg_Dmd*365/CT$3/2*Std_Cost*Inv_Cost+CT$3*Setup</f>
        <v>32404.837522628924</v>
      </c>
      <c r="CU68" s="12">
        <f>(Sell_Price-Std_Cost)*(1-$D68)*Lost_Sale_Fact*Avg_Dmd*365+NORMSINV($D68)*SQRT(Dmd_StdDev^2*Leadtime+LT_StdDev^2*Avg_Dmd^2)*Std_Cost*Inv_Cost+IF(365/CU$3+Safety_Stock/Avg_Dmd&gt;Plan_Shelf,(365/CU$3+Safety_Stock/Avg_Dmd-Plan_Shelf)*Avg_Dmd*Std_Cost*CU$3,0)+Avg_Dmd*365/CU$3/2*Std_Cost*Inv_Cost+CU$3*Setup</f>
        <v>32531.948384890962</v>
      </c>
      <c r="CV68" s="12">
        <f>(Sell_Price-Std_Cost)*(1-$D68)*Lost_Sale_Fact*Avg_Dmd*365+NORMSINV($D68)*SQRT(Dmd_StdDev^2*Leadtime+LT_StdDev^2*Avg_Dmd^2)*Std_Cost*Inv_Cost+IF(365/CV$3+Safety_Stock/Avg_Dmd&gt;Plan_Shelf,(365/CV$3+Safety_Stock/Avg_Dmd-Plan_Shelf)*Avg_Dmd*Std_Cost*CV$3,0)+Avg_Dmd*365/CV$3/2*Std_Cost*Inv_Cost+CV$3*Setup</f>
        <v>32659.536104189207</v>
      </c>
      <c r="CW68" s="12">
        <f>(Sell_Price-Std_Cost)*(1-$D68)*Lost_Sale_Fact*Avg_Dmd*365+NORMSINV($D68)*SQRT(Dmd_StdDev^2*Leadtime+LT_StdDev^2*Avg_Dmd^2)*Std_Cost*Inv_Cost+IF(365/CW$3+Safety_Stock/Avg_Dmd&gt;Plan_Shelf,(365/CW$3+Safety_Stock/Avg_Dmd-Plan_Shelf)*Avg_Dmd*Std_Cost*CW$3,0)+Avg_Dmd*365/CW$3/2*Std_Cost*Inv_Cost+CW$3*Setup</f>
        <v>32787.585932367903</v>
      </c>
      <c r="CX68" s="12">
        <f>(Sell_Price-Std_Cost)*(1-$D68)*Lost_Sale_Fact*Avg_Dmd*365+NORMSINV($D68)*SQRT(Dmd_StdDev^2*Leadtime+LT_StdDev^2*Avg_Dmd^2)*Std_Cost*Inv_Cost+IF(365/CX$3+Safety_Stock/Avg_Dmd&gt;Plan_Shelf,(365/CX$3+Safety_Stock/Avg_Dmd-Plan_Shelf)*Avg_Dmd*Std_Cost*CX$3,0)+Avg_Dmd*365/CX$3/2*Std_Cost*Inv_Cost+CX$3*Setup</f>
        <v>32916.083723236821</v>
      </c>
      <c r="CY68" s="12">
        <f>(Sell_Price-Std_Cost)*(1-$D68)*Lost_Sale_Fact*Avg_Dmd*365+NORMSINV($D68)*SQRT(Dmd_StdDev^2*Leadtime+LT_StdDev^2*Avg_Dmd^2)*Std_Cost*Inv_Cost+IF(365/CY$3+Safety_Stock/Avg_Dmd&gt;Plan_Shelf,(365/CY$3+Safety_Stock/Avg_Dmd-Plan_Shelf)*Avg_Dmd*Std_Cost*CY$3,0)+Avg_Dmd*365/CY$3/2*Std_Cost*Inv_Cost+CY$3*Setup</f>
        <v>33045.015902169005</v>
      </c>
      <c r="CZ68" s="12">
        <f>(Sell_Price-Std_Cost)*(1-$D68)*Lost_Sale_Fact*Avg_Dmd*365+NORMSINV($D68)*SQRT(Dmd_StdDev^2*Leadtime+LT_StdDev^2*Avg_Dmd^2)*Std_Cost*Inv_Cost+IF(365/CZ$3+Safety_Stock/Avg_Dmd&gt;Plan_Shelf,(365/CZ$3+Safety_Stock/Avg_Dmd-Plan_Shelf)*Avg_Dmd*Std_Cost*CZ$3,0)+Avg_Dmd*365/CZ$3/2*Std_Cost*Inv_Cost+CZ$3*Setup</f>
        <v>33174.369437522539</v>
      </c>
      <c r="DA68" s="28">
        <f t="shared" si="0"/>
        <v>27204.693761846866</v>
      </c>
      <c r="DB68" s="43">
        <f t="shared" si="1"/>
        <v>0.93500000000000005</v>
      </c>
    </row>
    <row r="69" spans="1:106" ht="14.1" customHeight="1" x14ac:dyDescent="0.25">
      <c r="A69" s="53"/>
      <c r="B69" s="51"/>
      <c r="C69" s="51"/>
      <c r="D69" s="9">
        <v>0.93400000000000005</v>
      </c>
      <c r="E69" s="12">
        <f>(Sell_Price-Std_Cost)*(1-$D69)*Lost_Sale_Fact*Avg_Dmd*365+NORMSINV($D69)*SQRT(Dmd_StdDev^2*Leadtime+LT_StdDev^2*Avg_Dmd^2)*Std_Cost*Inv_Cost+IF(365/E$3+Safety_Stock/Avg_Dmd&gt;Plan_Shelf,(365/E$3+Safety_Stock/Avg_Dmd-Plan_Shelf)*Avg_Dmd*Std_Cost*E$3,0)+Avg_Dmd*365/E$3/2*Std_Cost*Inv_Cost+E$3*Setup</f>
        <v>1327610.091752721</v>
      </c>
      <c r="F69" s="12">
        <f>(Sell_Price-Std_Cost)*(1-$D69)*Lost_Sale_Fact*Avg_Dmd*365+NORMSINV($D69)*SQRT(Dmd_StdDev^2*Leadtime+LT_StdDev^2*Avg_Dmd^2)*Std_Cost*Inv_Cost+IF(365/F$3+Safety_Stock/Avg_Dmd&gt;Plan_Shelf,(365/F$3+Safety_Stock/Avg_Dmd-Plan_Shelf)*Avg_Dmd*Std_Cost*F$3,0)+Avg_Dmd*365/F$3/2*Std_Cost*Inv_Cost+F$3*Setup</f>
        <v>1164456.2545867134</v>
      </c>
      <c r="G69" s="12">
        <f>(Sell_Price-Std_Cost)*(1-$D69)*Lost_Sale_Fact*Avg_Dmd*365+NORMSINV($D69)*SQRT(Dmd_StdDev^2*Leadtime+LT_StdDev^2*Avg_Dmd^2)*Std_Cost*Inv_Cost+IF(365/G$3+Safety_Stock/Avg_Dmd&gt;Plan_Shelf,(365/G$3+Safety_Stock/Avg_Dmd-Plan_Shelf)*Avg_Dmd*Std_Cost*G$3,0)+Avg_Dmd*365/G$3/2*Std_Cost*Inv_Cost+G$3*Setup</f>
        <v>1069435.750754039</v>
      </c>
      <c r="H69" s="12">
        <f>(Sell_Price-Std_Cost)*(1-$D69)*Lost_Sale_Fact*Avg_Dmd*365+NORMSINV($D69)*SQRT(Dmd_StdDev^2*Leadtime+LT_StdDev^2*Avg_Dmd^2)*Std_Cost*Inv_Cost+IF(365/H$3+Safety_Stock/Avg_Dmd&gt;Plan_Shelf,(365/H$3+Safety_Stock/Avg_Dmd-Plan_Shelf)*Avg_Dmd*Std_Cost*H$3,0)+Avg_Dmd*365/H$3/2*Std_Cost*Inv_Cost+H$3*Setup</f>
        <v>991448.58025469829</v>
      </c>
      <c r="I69" s="12">
        <f>(Sell_Price-Std_Cost)*(1-$D69)*Lost_Sale_Fact*Avg_Dmd*365+NORMSINV($D69)*SQRT(Dmd_StdDev^2*Leadtime+LT_StdDev^2*Avg_Dmd^2)*Std_Cost*Inv_Cost+IF(365/I$3+Safety_Stock/Avg_Dmd&gt;Plan_Shelf,(365/I$3+Safety_Stock/Avg_Dmd-Plan_Shelf)*Avg_Dmd*Std_Cost*I$3,0)+Avg_Dmd*365/I$3/2*Std_Cost*Inv_Cost+I$3*Setup</f>
        <v>920274.74308869068</v>
      </c>
      <c r="J69" s="12">
        <f>(Sell_Price-Std_Cost)*(1-$D69)*Lost_Sale_Fact*Avg_Dmd*365+NORMSINV($D69)*SQRT(Dmd_StdDev^2*Leadtime+LT_StdDev^2*Avg_Dmd^2)*Std_Cost*Inv_Cost+IF(365/J$3+Safety_Stock/Avg_Dmd&gt;Plan_Shelf,(365/J$3+Safety_Stock/Avg_Dmd-Plan_Shelf)*Avg_Dmd*Std_Cost*J$3,0)+Avg_Dmd*365/J$3/2*Std_Cost*Inv_Cost+J$3*Setup</f>
        <v>852507.5725893497</v>
      </c>
      <c r="K69" s="12">
        <f>(Sell_Price-Std_Cost)*(1-$D69)*Lost_Sale_Fact*Avg_Dmd*365+NORMSINV($D69)*SQRT(Dmd_StdDev^2*Leadtime+LT_StdDev^2*Avg_Dmd^2)*Std_Cost*Inv_Cost+IF(365/K$3+Safety_Stock/Avg_Dmd&gt;Plan_Shelf,(365/K$3+Safety_Stock/Avg_Dmd-Plan_Shelf)*Avg_Dmd*Std_Cost*K$3,0)+Avg_Dmd*365/K$3/2*Std_Cost*Inv_Cost+K$3*Setup</f>
        <v>786687.06875667558</v>
      </c>
      <c r="L69" s="12">
        <f>(Sell_Price-Std_Cost)*(1-$D69)*Lost_Sale_Fact*Avg_Dmd*365+NORMSINV($D69)*SQRT(Dmd_StdDev^2*Leadtime+LT_StdDev^2*Avg_Dmd^2)*Std_Cost*Inv_Cost+IF(365/L$3+Safety_Stock/Avg_Dmd&gt;Plan_Shelf,(365/L$3+Safety_Stock/Avg_Dmd-Plan_Shelf)*Avg_Dmd*Std_Cost*L$3,0)+Avg_Dmd*365/L$3/2*Std_Cost*Inv_Cost+L$3*Setup</f>
        <v>722083.23159066797</v>
      </c>
      <c r="M69" s="12">
        <f>(Sell_Price-Std_Cost)*(1-$D69)*Lost_Sale_Fact*Avg_Dmd*365+NORMSINV($D69)*SQRT(Dmd_StdDev^2*Leadtime+LT_StdDev^2*Avg_Dmd^2)*Std_Cost*Inv_Cost+IF(365/M$3+Safety_Stock/Avg_Dmd&gt;Plan_Shelf,(365/M$3+Safety_Stock/Avg_Dmd-Plan_Shelf)*Avg_Dmd*Std_Cost*M$3,0)+Avg_Dmd*365/M$3/2*Std_Cost*Inv_Cost+M$3*Setup</f>
        <v>658290.5055357716</v>
      </c>
      <c r="N69" s="12">
        <f>(Sell_Price-Std_Cost)*(1-$D69)*Lost_Sale_Fact*Avg_Dmd*365+NORMSINV($D69)*SQRT(Dmd_StdDev^2*Leadtime+LT_StdDev^2*Avg_Dmd^2)*Std_Cost*Inv_Cost+IF(365/N$3+Safety_Stock/Avg_Dmd&gt;Plan_Shelf,(365/N$3+Safety_Stock/Avg_Dmd-Plan_Shelf)*Avg_Dmd*Std_Cost*N$3,0)+Avg_Dmd*365/N$3/2*Std_Cost*Inv_Cost+N$3*Setup</f>
        <v>595065.55725865287</v>
      </c>
      <c r="O69" s="12">
        <f>(Sell_Price-Std_Cost)*(1-$D69)*Lost_Sale_Fact*Avg_Dmd*365+NORMSINV($D69)*SQRT(Dmd_StdDev^2*Leadtime+LT_StdDev^2*Avg_Dmd^2)*Std_Cost*Inv_Cost+IF(365/O$3+Safety_Stock/Avg_Dmd&gt;Plan_Shelf,(365/O$3+Safety_Stock/Avg_Dmd-Plan_Shelf)*Avg_Dmd*Std_Cost*O$3,0)+Avg_Dmd*365/O$3/2*Std_Cost*Inv_Cost+O$3*Setup</f>
        <v>532253.53827446338</v>
      </c>
      <c r="P69" s="12">
        <f>(Sell_Price-Std_Cost)*(1-$D69)*Lost_Sale_Fact*Avg_Dmd*365+NORMSINV($D69)*SQRT(Dmd_StdDev^2*Leadtime+LT_StdDev^2*Avg_Dmd^2)*Std_Cost*Inv_Cost+IF(365/P$3+Safety_Stock/Avg_Dmd&gt;Plan_Shelf,(365/P$3+Safety_Stock/Avg_Dmd-Plan_Shelf)*Avg_Dmd*Std_Cost*P$3,0)+Avg_Dmd*365/P$3/2*Std_Cost*Inv_Cost+P$3*Setup</f>
        <v>469751.2162599712</v>
      </c>
      <c r="Q69" s="12">
        <f>(Sell_Price-Std_Cost)*(1-$D69)*Lost_Sale_Fact*Avg_Dmd*365+NORMSINV($D69)*SQRT(Dmd_StdDev^2*Leadtime+LT_StdDev^2*Avg_Dmd^2)*Std_Cost*Inv_Cost+IF(365/Q$3+Safety_Stock/Avg_Dmd&gt;Plan_Shelf,(365/Q$3+Safety_Stock/Avg_Dmd-Plan_Shelf)*Avg_Dmd*Std_Cost*Q$3,0)+Avg_Dmd*365/Q$3/2*Std_Cost*Inv_Cost+Q$3*Setup</f>
        <v>407487.12268370722</v>
      </c>
      <c r="R69" s="12">
        <f>(Sell_Price-Std_Cost)*(1-$D69)*Lost_Sale_Fact*Avg_Dmd*365+NORMSINV($D69)*SQRT(Dmd_StdDev^2*Leadtime+LT_StdDev^2*Avg_Dmd^2)*Std_Cost*Inv_Cost+IF(365/R$3+Safety_Stock/Avg_Dmd&gt;Plan_Shelf,(365/R$3+Safety_Stock/Avg_Dmd-Plan_Shelf)*Avg_Dmd*Std_Cost*R$3,0)+Avg_Dmd*365/R$3/2*Std_Cost*Inv_Cost+R$3*Setup</f>
        <v>345410.20859462279</v>
      </c>
      <c r="S69" s="12">
        <f>(Sell_Price-Std_Cost)*(1-$D69)*Lost_Sale_Fact*Avg_Dmd*365+NORMSINV($D69)*SQRT(Dmd_StdDev^2*Leadtime+LT_StdDev^2*Avg_Dmd^2)*Std_Cost*Inv_Cost+IF(365/S$3+Safety_Stock/Avg_Dmd&gt;Plan_Shelf,(365/S$3+Safety_Stock/Avg_Dmd-Plan_Shelf)*Avg_Dmd*Std_Cost*S$3,0)+Avg_Dmd*365/S$3/2*Std_Cost*Inv_Cost+S$3*Setup</f>
        <v>283483.03809528181</v>
      </c>
      <c r="T69" s="12">
        <f>(Sell_Price-Std_Cost)*(1-$D69)*Lost_Sale_Fact*Avg_Dmd*365+NORMSINV($D69)*SQRT(Dmd_StdDev^2*Leadtime+LT_StdDev^2*Avg_Dmd^2)*Std_Cost*Inv_Cost+IF(365/T$3+Safety_Stock/Avg_Dmd&gt;Plan_Shelf,(365/T$3+Safety_Stock/Avg_Dmd-Plan_Shelf)*Avg_Dmd*Std_Cost*T$3,0)+Avg_Dmd*365/T$3/2*Std_Cost*Inv_Cost+T$3*Setup</f>
        <v>221677.53426260746</v>
      </c>
      <c r="U69" s="12">
        <f>(Sell_Price-Std_Cost)*(1-$D69)*Lost_Sale_Fact*Avg_Dmd*365+NORMSINV($D69)*SQRT(Dmd_StdDev^2*Leadtime+LT_StdDev^2*Avg_Dmd^2)*Std_Cost*Inv_Cost+IF(365/U$3+Safety_Stock/Avg_Dmd&gt;Plan_Shelf,(365/U$3+Safety_Stock/Avg_Dmd-Plan_Shelf)*Avg_Dmd*Std_Cost*U$3,0)+Avg_Dmd*365/U$3/2*Std_Cost*Inv_Cost+U$3*Setup</f>
        <v>159972.22650836449</v>
      </c>
      <c r="V69" s="12">
        <f>(Sell_Price-Std_Cost)*(1-$D69)*Lost_Sale_Fact*Avg_Dmd*365+NORMSINV($D69)*SQRT(Dmd_StdDev^2*Leadtime+LT_StdDev^2*Avg_Dmd^2)*Std_Cost*Inv_Cost+IF(365/V$3+Safety_Stock/Avg_Dmd&gt;Plan_Shelf,(365/V$3+Safety_Stock/Avg_Dmd-Plan_Shelf)*Avg_Dmd*Std_Cost*V$3,0)+Avg_Dmd*365/V$3/2*Std_Cost*Inv_Cost+V$3*Setup</f>
        <v>98350.415486147918</v>
      </c>
      <c r="W69" s="12">
        <f>(Sell_Price-Std_Cost)*(1-$D69)*Lost_Sale_Fact*Avg_Dmd*365+NORMSINV($D69)*SQRT(Dmd_StdDev^2*Leadtime+LT_StdDev^2*Avg_Dmd^2)*Std_Cost*Inv_Cost+IF(365/W$3+Safety_Stock/Avg_Dmd&gt;Plan_Shelf,(365/W$3+Safety_Stock/Avg_Dmd-Plan_Shelf)*Avg_Dmd*Std_Cost*W$3,0)+Avg_Dmd*365/W$3/2*Std_Cost*Inv_Cost+W$3*Setup</f>
        <v>36798.917501426797</v>
      </c>
      <c r="X69" s="12">
        <f>(Sell_Price-Std_Cost)*(1-$D69)*Lost_Sale_Fact*Avg_Dmd*365+NORMSINV($D69)*SQRT(Dmd_StdDev^2*Leadtime+LT_StdDev^2*Avg_Dmd^2)*Std_Cost*Inv_Cost+IF(365/X$3+Safety_Stock/Avg_Dmd&gt;Plan_Shelf,(365/X$3+Safety_Stock/Avg_Dmd-Plan_Shelf)*Avg_Dmd*Std_Cost*X$3,0)+Avg_Dmd*365/X$3/2*Std_Cost*Inv_Cost+X$3*Setup</f>
        <v>29383.928918728503</v>
      </c>
      <c r="Y69" s="12">
        <f>(Sell_Price-Std_Cost)*(1-$D69)*Lost_Sale_Fact*Avg_Dmd*365+NORMSINV($D69)*SQRT(Dmd_StdDev^2*Leadtime+LT_StdDev^2*Avg_Dmd^2)*Std_Cost*Inv_Cost+IF(365/Y$3+Safety_Stock/Avg_Dmd&gt;Plan_Shelf,(365/Y$3+Safety_Stock/Avg_Dmd-Plan_Shelf)*Avg_Dmd*Std_Cost*Y$3,0)+Avg_Dmd*365/Y$3/2*Std_Cost*Inv_Cost+Y$3*Setup</f>
        <v>29047.262252061835</v>
      </c>
      <c r="Z69" s="12">
        <f>(Sell_Price-Std_Cost)*(1-$D69)*Lost_Sale_Fact*Avg_Dmd*365+NORMSINV($D69)*SQRT(Dmd_StdDev^2*Leadtime+LT_StdDev^2*Avg_Dmd^2)*Std_Cost*Inv_Cost+IF(365/Z$3+Safety_Stock/Avg_Dmd&gt;Plan_Shelf,(365/Z$3+Safety_Stock/Avg_Dmd-Plan_Shelf)*Avg_Dmd*Std_Cost*Z$3,0)+Avg_Dmd*365/Z$3/2*Std_Cost*Inv_Cost+Z$3*Setup</f>
        <v>28754.838009637591</v>
      </c>
      <c r="AA69" s="12">
        <f>(Sell_Price-Std_Cost)*(1-$D69)*Lost_Sale_Fact*Avg_Dmd*365+NORMSINV($D69)*SQRT(Dmd_StdDev^2*Leadtime+LT_StdDev^2*Avg_Dmd^2)*Std_Cost*Inv_Cost+IF(365/AA$3+Safety_Stock/Avg_Dmd&gt;Plan_Shelf,(365/AA$3+Safety_Stock/Avg_Dmd-Plan_Shelf)*Avg_Dmd*Std_Cost*AA$3,0)+Avg_Dmd*365/AA$3/2*Std_Cost*Inv_Cost+AA$3*Setup</f>
        <v>28500.885440467631</v>
      </c>
      <c r="AB69" s="12">
        <f>(Sell_Price-Std_Cost)*(1-$D69)*Lost_Sale_Fact*Avg_Dmd*365+NORMSINV($D69)*SQRT(Dmd_StdDev^2*Leadtime+LT_StdDev^2*Avg_Dmd^2)*Std_Cost*Inv_Cost+IF(365/AB$3+Safety_Stock/Avg_Dmd&gt;Plan_Shelf,(365/AB$3+Safety_Stock/Avg_Dmd-Plan_Shelf)*Avg_Dmd*Std_Cost*AB$3,0)+Avg_Dmd*365/AB$3/2*Std_Cost*Inv_Cost+AB$3*Setup</f>
        <v>28280.595585395167</v>
      </c>
      <c r="AC69" s="12">
        <f>(Sell_Price-Std_Cost)*(1-$D69)*Lost_Sale_Fact*Avg_Dmd*365+NORMSINV($D69)*SQRT(Dmd_StdDev^2*Leadtime+LT_StdDev^2*Avg_Dmd^2)*Std_Cost*Inv_Cost+IF(365/AC$3+Safety_Stock/Avg_Dmd&gt;Plan_Shelf,(365/AC$3+Safety_Stock/Avg_Dmd-Plan_Shelf)*Avg_Dmd*Std_Cost*AC$3,0)+Avg_Dmd*365/AC$3/2*Std_Cost*Inv_Cost+AC$3*Setup</f>
        <v>28089.928918728503</v>
      </c>
      <c r="AD69" s="12">
        <f>(Sell_Price-Std_Cost)*(1-$D69)*Lost_Sale_Fact*Avg_Dmd*365+NORMSINV($D69)*SQRT(Dmd_StdDev^2*Leadtime+LT_StdDev^2*Avg_Dmd^2)*Std_Cost*Inv_Cost+IF(365/AD$3+Safety_Stock/Avg_Dmd&gt;Plan_Shelf,(365/AD$3+Safety_Stock/Avg_Dmd-Plan_Shelf)*Avg_Dmd*Std_Cost*AD$3,0)+Avg_Dmd*365/AD$3/2*Std_Cost*Inv_Cost+AD$3*Setup</f>
        <v>27925.467380266964</v>
      </c>
      <c r="AE69" s="12">
        <f>(Sell_Price-Std_Cost)*(1-$D69)*Lost_Sale_Fact*Avg_Dmd*365+NORMSINV($D69)*SQRT(Dmd_StdDev^2*Leadtime+LT_StdDev^2*Avg_Dmd^2)*Std_Cost*Inv_Cost+IF(365/AE$3+Safety_Stock/Avg_Dmd&gt;Plan_Shelf,(365/AE$3+Safety_Stock/Avg_Dmd-Plan_Shelf)*Avg_Dmd*Std_Cost*AE$3,0)+Avg_Dmd*365/AE$3/2*Std_Cost*Inv_Cost+AE$3*Setup</f>
        <v>27784.299289098875</v>
      </c>
      <c r="AF69" s="12">
        <f>(Sell_Price-Std_Cost)*(1-$D69)*Lost_Sale_Fact*Avg_Dmd*365+NORMSINV($D69)*SQRT(Dmd_StdDev^2*Leadtime+LT_StdDev^2*Avg_Dmd^2)*Std_Cost*Inv_Cost+IF(365/AF$3+Safety_Stock/Avg_Dmd&gt;Plan_Shelf,(365/AF$3+Safety_Stock/Avg_Dmd-Plan_Shelf)*Avg_Dmd*Std_Cost*AF$3,0)+Avg_Dmd*365/AF$3/2*Std_Cost*Inv_Cost+AF$3*Setup</f>
        <v>27663.928918728503</v>
      </c>
      <c r="AG69" s="12">
        <f>(Sell_Price-Std_Cost)*(1-$D69)*Lost_Sale_Fact*Avg_Dmd*365+NORMSINV($D69)*SQRT(Dmd_StdDev^2*Leadtime+LT_StdDev^2*Avg_Dmd^2)*Std_Cost*Inv_Cost+IF(365/AG$3+Safety_Stock/Avg_Dmd&gt;Plan_Shelf,(365/AG$3+Safety_Stock/Avg_Dmd-Plan_Shelf)*Avg_Dmd*Std_Cost*AG$3,0)+Avg_Dmd*365/AG$3/2*Std_Cost*Inv_Cost+AG$3*Setup</f>
        <v>27562.204780797467</v>
      </c>
      <c r="AH69" s="12">
        <f>(Sell_Price-Std_Cost)*(1-$D69)*Lost_Sale_Fact*Avg_Dmd*365+NORMSINV($D69)*SQRT(Dmd_StdDev^2*Leadtime+LT_StdDev^2*Avg_Dmd^2)*Std_Cost*Inv_Cost+IF(365/AH$3+Safety_Stock/Avg_Dmd&gt;Plan_Shelf,(365/AH$3+Safety_Stock/Avg_Dmd-Plan_Shelf)*Avg_Dmd*Std_Cost*AH$3,0)+Avg_Dmd*365/AH$3/2*Std_Cost*Inv_Cost+AH$3*Setup</f>
        <v>27477.262252061835</v>
      </c>
      <c r="AI69" s="12">
        <f>(Sell_Price-Std_Cost)*(1-$D69)*Lost_Sale_Fact*Avg_Dmd*365+NORMSINV($D69)*SQRT(Dmd_StdDev^2*Leadtime+LT_StdDev^2*Avg_Dmd^2)*Std_Cost*Inv_Cost+IF(365/AI$3+Safety_Stock/Avg_Dmd&gt;Plan_Shelf,(365/AI$3+Safety_Stock/Avg_Dmd-Plan_Shelf)*Avg_Dmd*Std_Cost*AI$3,0)+Avg_Dmd*365/AI$3/2*Std_Cost*Inv_Cost+AI$3*Setup</f>
        <v>27407.477305825276</v>
      </c>
      <c r="AJ69" s="12">
        <f>(Sell_Price-Std_Cost)*(1-$D69)*Lost_Sale_Fact*Avg_Dmd*365+NORMSINV($D69)*SQRT(Dmd_StdDev^2*Leadtime+LT_StdDev^2*Avg_Dmd^2)*Std_Cost*Inv_Cost+IF(365/AJ$3+Safety_Stock/Avg_Dmd&gt;Plan_Shelf,(365/AJ$3+Safety_Stock/Avg_Dmd-Plan_Shelf)*Avg_Dmd*Std_Cost*AJ$3,0)+Avg_Dmd*365/AJ$3/2*Std_Cost*Inv_Cost+AJ$3*Setup</f>
        <v>27351.428918728503</v>
      </c>
      <c r="AK69" s="12">
        <f>(Sell_Price-Std_Cost)*(1-$D69)*Lost_Sale_Fact*Avg_Dmd*365+NORMSINV($D69)*SQRT(Dmd_StdDev^2*Leadtime+LT_StdDev^2*Avg_Dmd^2)*Std_Cost*Inv_Cost+IF(365/AK$3+Safety_Stock/Avg_Dmd&gt;Plan_Shelf,(365/AK$3+Safety_Stock/Avg_Dmd-Plan_Shelf)*Avg_Dmd*Std_Cost*AK$3,0)+Avg_Dmd*365/AK$3/2*Std_Cost*Inv_Cost+AK$3*Setup</f>
        <v>27307.868312667895</v>
      </c>
      <c r="AL69" s="12">
        <f>(Sell_Price-Std_Cost)*(1-$D69)*Lost_Sale_Fact*Avg_Dmd*365+NORMSINV($D69)*SQRT(Dmd_StdDev^2*Leadtime+LT_StdDev^2*Avg_Dmd^2)*Std_Cost*Inv_Cost+IF(365/AL$3+Safety_Stock/Avg_Dmd&gt;Plan_Shelf,(365/AL$3+Safety_Stock/Avg_Dmd-Plan_Shelf)*Avg_Dmd*Std_Cost*AL$3,0)+Avg_Dmd*365/AL$3/2*Std_Cost*Inv_Cost+AL$3*Setup</f>
        <v>27275.693624610856</v>
      </c>
      <c r="AM69" s="12">
        <f>(Sell_Price-Std_Cost)*(1-$D69)*Lost_Sale_Fact*Avg_Dmd*365+NORMSINV($D69)*SQRT(Dmd_StdDev^2*Leadtime+LT_StdDev^2*Avg_Dmd^2)*Std_Cost*Inv_Cost+IF(365/AM$3+Safety_Stock/Avg_Dmd&gt;Plan_Shelf,(365/AM$3+Safety_Stock/Avg_Dmd-Plan_Shelf)*Avg_Dmd*Std_Cost*AM$3,0)+Avg_Dmd*365/AM$3/2*Std_Cost*Inv_Cost+AM$3*Setup</f>
        <v>27253.928918728503</v>
      </c>
      <c r="AN69" s="12">
        <f>(Sell_Price-Std_Cost)*(1-$D69)*Lost_Sale_Fact*Avg_Dmd*365+NORMSINV($D69)*SQRT(Dmd_StdDev^2*Leadtime+LT_StdDev^2*Avg_Dmd^2)*Std_Cost*Inv_Cost+IF(365/AN$3+Safety_Stock/Avg_Dmd&gt;Plan_Shelf,(365/AN$3+Safety_Stock/Avg_Dmd-Plan_Shelf)*Avg_Dmd*Std_Cost*AN$3,0)+Avg_Dmd*365/AN$3/2*Std_Cost*Inv_Cost+AN$3*Setup</f>
        <v>27241.70669650628</v>
      </c>
      <c r="AO69" s="12">
        <f>(Sell_Price-Std_Cost)*(1-$D69)*Lost_Sale_Fact*Avg_Dmd*365+NORMSINV($D69)*SQRT(Dmd_StdDev^2*Leadtime+LT_StdDev^2*Avg_Dmd^2)*Std_Cost*Inv_Cost+IF(365/AO$3+Safety_Stock/Avg_Dmd&gt;Plan_Shelf,(365/AO$3+Safety_Stock/Avg_Dmd-Plan_Shelf)*Avg_Dmd*Std_Cost*AO$3,0)+Avg_Dmd*365/AO$3/2*Std_Cost*Inv_Cost+AO$3*Setup</f>
        <v>27238.253243052826</v>
      </c>
      <c r="AP69" s="12">
        <f>(Sell_Price-Std_Cost)*(1-$D69)*Lost_Sale_Fact*Avg_Dmd*365+NORMSINV($D69)*SQRT(Dmd_StdDev^2*Leadtime+LT_StdDev^2*Avg_Dmd^2)*Std_Cost*Inv_Cost+IF(365/AP$3+Safety_Stock/Avg_Dmd&gt;Plan_Shelf,(365/AP$3+Safety_Stock/Avg_Dmd-Plan_Shelf)*Avg_Dmd*Std_Cost*AP$3,0)+Avg_Dmd*365/AP$3/2*Std_Cost*Inv_Cost+AP$3*Setup</f>
        <v>27242.876287149556</v>
      </c>
      <c r="AQ69" s="12">
        <f>(Sell_Price-Std_Cost)*(1-$D69)*Lost_Sale_Fact*Avg_Dmd*365+NORMSINV($D69)*SQRT(Dmd_StdDev^2*Leadtime+LT_StdDev^2*Avg_Dmd^2)*Std_Cost*Inv_Cost+IF(365/AQ$3+Safety_Stock/Avg_Dmd&gt;Plan_Shelf,(365/AQ$3+Safety_Stock/Avg_Dmd-Plan_Shelf)*Avg_Dmd*Std_Cost*AQ$3,0)+Avg_Dmd*365/AQ$3/2*Std_Cost*Inv_Cost+AQ$3*Setup</f>
        <v>27254.954559754144</v>
      </c>
      <c r="AR69" s="12">
        <f>(Sell_Price-Std_Cost)*(1-$D69)*Lost_Sale_Fact*Avg_Dmd*365+NORMSINV($D69)*SQRT(Dmd_StdDev^2*Leadtime+LT_StdDev^2*Avg_Dmd^2)*Std_Cost*Inv_Cost+IF(365/AR$3+Safety_Stock/Avg_Dmd&gt;Plan_Shelf,(365/AR$3+Safety_Stock/Avg_Dmd-Plan_Shelf)*Avg_Dmd*Std_Cost*AR$3,0)+Avg_Dmd*365/AR$3/2*Std_Cost*Inv_Cost+AR$3*Setup</f>
        <v>27273.928918728503</v>
      </c>
      <c r="AS69" s="12">
        <f>(Sell_Price-Std_Cost)*(1-$D69)*Lost_Sale_Fact*Avg_Dmd*365+NORMSINV($D69)*SQRT(Dmd_StdDev^2*Leadtime+LT_StdDev^2*Avg_Dmd^2)*Std_Cost*Inv_Cost+IF(365/AS$3+Safety_Stock/Avg_Dmd&gt;Plan_Shelf,(365/AS$3+Safety_Stock/Avg_Dmd-Plan_Shelf)*Avg_Dmd*Std_Cost*AS$3,0)+Avg_Dmd*365/AS$3/2*Std_Cost*Inv_Cost+AS$3*Setup</f>
        <v>27299.294772387038</v>
      </c>
      <c r="AT69" s="12">
        <f>(Sell_Price-Std_Cost)*(1-$D69)*Lost_Sale_Fact*Avg_Dmd*365+NORMSINV($D69)*SQRT(Dmd_StdDev^2*Leadtime+LT_StdDev^2*Avg_Dmd^2)*Std_Cost*Inv_Cost+IF(365/AT$3+Safety_Stock/Avg_Dmd&gt;Plan_Shelf,(365/AT$3+Safety_Stock/Avg_Dmd-Plan_Shelf)*Avg_Dmd*Std_Cost*AT$3,0)+Avg_Dmd*365/AT$3/2*Std_Cost*Inv_Cost+AT$3*Setup</f>
        <v>27330.595585395167</v>
      </c>
      <c r="AU69" s="12">
        <f>(Sell_Price-Std_Cost)*(1-$D69)*Lost_Sale_Fact*Avg_Dmd*365+NORMSINV($D69)*SQRT(Dmd_StdDev^2*Leadtime+LT_StdDev^2*Avg_Dmd^2)*Std_Cost*Inv_Cost+IF(365/AU$3+Safety_Stock/Avg_Dmd&gt;Plan_Shelf,(365/AU$3+Safety_Stock/Avg_Dmd-Plan_Shelf)*Avg_Dmd*Std_Cost*AU$3,0)+Avg_Dmd*365/AU$3/2*Std_Cost*Inv_Cost+AU$3*Setup</f>
        <v>27367.417290821526</v>
      </c>
      <c r="AV69" s="12">
        <f>(Sell_Price-Std_Cost)*(1-$D69)*Lost_Sale_Fact*Avg_Dmd*365+NORMSINV($D69)*SQRT(Dmd_StdDev^2*Leadtime+LT_StdDev^2*Avg_Dmd^2)*Std_Cost*Inv_Cost+IF(365/AV$3+Safety_Stock/Avg_Dmd&gt;Plan_Shelf,(365/AV$3+Safety_Stock/Avg_Dmd-Plan_Shelf)*Avg_Dmd*Std_Cost*AV$3,0)+Avg_Dmd*365/AV$3/2*Std_Cost*Inv_Cost+AV$3*Setup</f>
        <v>27409.383464183047</v>
      </c>
      <c r="AW69" s="12">
        <f>(Sell_Price-Std_Cost)*(1-$D69)*Lost_Sale_Fact*Avg_Dmd*365+NORMSINV($D69)*SQRT(Dmd_StdDev^2*Leadtime+LT_StdDev^2*Avg_Dmd^2)*Std_Cost*Inv_Cost+IF(365/AW$3+Safety_Stock/Avg_Dmd&gt;Plan_Shelf,(365/AW$3+Safety_Stock/Avg_Dmd-Plan_Shelf)*Avg_Dmd*Std_Cost*AW$3,0)+Avg_Dmd*365/AW$3/2*Std_Cost*Inv_Cost+AW$3*Setup</f>
        <v>27456.151140950726</v>
      </c>
      <c r="AX69" s="12">
        <f>(Sell_Price-Std_Cost)*(1-$D69)*Lost_Sale_Fact*Avg_Dmd*365+NORMSINV($D69)*SQRT(Dmd_StdDev^2*Leadtime+LT_StdDev^2*Avg_Dmd^2)*Std_Cost*Inv_Cost+IF(365/AX$3+Safety_Stock/Avg_Dmd&gt;Plan_Shelf,(365/AX$3+Safety_Stock/Avg_Dmd-Plan_Shelf)*Avg_Dmd*Std_Cost*AX$3,0)+Avg_Dmd*365/AX$3/2*Std_Cost*Inv_Cost+AX$3*Setup</f>
        <v>27507.407179598067</v>
      </c>
      <c r="AY69" s="12">
        <f>(Sell_Price-Std_Cost)*(1-$D69)*Lost_Sale_Fact*Avg_Dmd*365+NORMSINV($D69)*SQRT(Dmd_StdDev^2*Leadtime+LT_StdDev^2*Avg_Dmd^2)*Std_Cost*Inv_Cost+IF(365/AY$3+Safety_Stock/Avg_Dmd&gt;Plan_Shelf,(365/AY$3+Safety_Stock/Avg_Dmd-Plan_Shelf)*Avg_Dmd*Std_Cost*AY$3,0)+Avg_Dmd*365/AY$3/2*Std_Cost*Inv_Cost+AY$3*Setup</f>
        <v>27562.865088941267</v>
      </c>
      <c r="AZ69" s="12">
        <f>(Sell_Price-Std_Cost)*(1-$D69)*Lost_Sale_Fact*Avg_Dmd*365+NORMSINV($D69)*SQRT(Dmd_StdDev^2*Leadtime+LT_StdDev^2*Avg_Dmd^2)*Std_Cost*Inv_Cost+IF(365/AZ$3+Safety_Stock/Avg_Dmd&gt;Plan_Shelf,(365/AZ$3+Safety_Stock/Avg_Dmd-Plan_Shelf)*Avg_Dmd*Std_Cost*AZ$3,0)+Avg_Dmd*365/AZ$3/2*Std_Cost*Inv_Cost+AZ$3*Setup</f>
        <v>27622.262252061835</v>
      </c>
      <c r="BA69" s="12">
        <f>(Sell_Price-Std_Cost)*(1-$D69)*Lost_Sale_Fact*Avg_Dmd*365+NORMSINV($D69)*SQRT(Dmd_StdDev^2*Leadtime+LT_StdDev^2*Avg_Dmd^2)*Std_Cost*Inv_Cost+IF(365/BA$3+Safety_Stock/Avg_Dmd&gt;Plan_Shelf,(365/BA$3+Safety_Stock/Avg_Dmd-Plan_Shelf)*Avg_Dmd*Std_Cost*BA$3,0)+Avg_Dmd*365/BA$3/2*Std_Cost*Inv_Cost+BA$3*Setup</f>
        <v>27685.357490157076</v>
      </c>
      <c r="BB69" s="12">
        <f>(Sell_Price-Std_Cost)*(1-$D69)*Lost_Sale_Fact*Avg_Dmd*365+NORMSINV($D69)*SQRT(Dmd_StdDev^2*Leadtime+LT_StdDev^2*Avg_Dmd^2)*Std_Cost*Inv_Cost+IF(365/BB$3+Safety_Stock/Avg_Dmd&gt;Plan_Shelf,(365/BB$3+Safety_Stock/Avg_Dmd-Plan_Shelf)*Avg_Dmd*Std_Cost*BB$3,0)+Avg_Dmd*365/BB$3/2*Std_Cost*Inv_Cost+BB$3*Setup</f>
        <v>27751.928918728503</v>
      </c>
      <c r="BC69" s="12">
        <f>(Sell_Price-Std_Cost)*(1-$D69)*Lost_Sale_Fact*Avg_Dmd*365+NORMSINV($D69)*SQRT(Dmd_StdDev^2*Leadtime+LT_StdDev^2*Avg_Dmd^2)*Std_Cost*Inv_Cost+IF(365/BC$3+Safety_Stock/Avg_Dmd&gt;Plan_Shelf,(365/BC$3+Safety_Stock/Avg_Dmd-Plan_Shelf)*Avg_Dmd*Std_Cost*BC$3,0)+Avg_Dmd*365/BC$3/2*Std_Cost*Inv_Cost+BC$3*Setup</f>
        <v>27821.772055983405</v>
      </c>
      <c r="BD69" s="12">
        <f>(Sell_Price-Std_Cost)*(1-$D69)*Lost_Sale_Fact*Avg_Dmd*365+NORMSINV($D69)*SQRT(Dmd_StdDev^2*Leadtime+LT_StdDev^2*Avg_Dmd^2)*Std_Cost*Inv_Cost+IF(365/BD$3+Safety_Stock/Avg_Dmd&gt;Plan_Shelf,(365/BD$3+Safety_Stock/Avg_Dmd-Plan_Shelf)*Avg_Dmd*Std_Cost*BD$3,0)+Avg_Dmd*365/BD$3/2*Std_Cost*Inv_Cost+BD$3*Setup</f>
        <v>27894.698149497734</v>
      </c>
      <c r="BE69" s="12">
        <f>(Sell_Price-Std_Cost)*(1-$D69)*Lost_Sale_Fact*Avg_Dmd*365+NORMSINV($D69)*SQRT(Dmd_StdDev^2*Leadtime+LT_StdDev^2*Avg_Dmd^2)*Std_Cost*Inv_Cost+IF(365/BE$3+Safety_Stock/Avg_Dmd&gt;Plan_Shelf,(365/BE$3+Safety_Stock/Avg_Dmd-Plan_Shelf)*Avg_Dmd*Std_Cost*BE$3,0)+Avg_Dmd*365/BE$3/2*Std_Cost*Inv_Cost+BE$3*Setup</f>
        <v>27970.532692313409</v>
      </c>
      <c r="BF69" s="12">
        <f>(Sell_Price-Std_Cost)*(1-$D69)*Lost_Sale_Fact*Avg_Dmd*365+NORMSINV($D69)*SQRT(Dmd_StdDev^2*Leadtime+LT_StdDev^2*Avg_Dmd^2)*Std_Cost*Inv_Cost+IF(365/BF$3+Safety_Stock/Avg_Dmd&gt;Plan_Shelf,(365/BF$3+Safety_Stock/Avg_Dmd-Plan_Shelf)*Avg_Dmd*Std_Cost*BF$3,0)+Avg_Dmd*365/BF$3/2*Std_Cost*Inv_Cost+BF$3*Setup</f>
        <v>28049.114103913689</v>
      </c>
      <c r="BG69" s="12">
        <f>(Sell_Price-Std_Cost)*(1-$D69)*Lost_Sale_Fact*Avg_Dmd*365+NORMSINV($D69)*SQRT(Dmd_StdDev^2*Leadtime+LT_StdDev^2*Avg_Dmd^2)*Std_Cost*Inv_Cost+IF(365/BG$3+Safety_Stock/Avg_Dmd&gt;Plan_Shelf,(365/BG$3+Safety_Stock/Avg_Dmd-Plan_Shelf)*Avg_Dmd*Std_Cost*BG$3,0)+Avg_Dmd*365/BG$3/2*Std_Cost*Inv_Cost+BG$3*Setup</f>
        <v>28130.292555092139</v>
      </c>
      <c r="BH69" s="12">
        <f>(Sell_Price-Std_Cost)*(1-$D69)*Lost_Sale_Fact*Avg_Dmd*365+NORMSINV($D69)*SQRT(Dmd_StdDev^2*Leadtime+LT_StdDev^2*Avg_Dmd^2)*Std_Cost*Inv_Cost+IF(365/BH$3+Safety_Stock/Avg_Dmd&gt;Plan_Shelf,(365/BH$3+Safety_Stock/Avg_Dmd-Plan_Shelf)*Avg_Dmd*Std_Cost*BH$3,0)+Avg_Dmd*365/BH$3/2*Std_Cost*Inv_Cost+BH$3*Setup</f>
        <v>28213.928918728503</v>
      </c>
      <c r="BI69" s="12">
        <f>(Sell_Price-Std_Cost)*(1-$D69)*Lost_Sale_Fact*Avg_Dmd*365+NORMSINV($D69)*SQRT(Dmd_StdDev^2*Leadtime+LT_StdDev^2*Avg_Dmd^2)*Std_Cost*Inv_Cost+IF(365/BI$3+Safety_Stock/Avg_Dmd&gt;Plan_Shelf,(365/BI$3+Safety_Stock/Avg_Dmd-Plan_Shelf)*Avg_Dmd*Std_Cost*BI$3,0)+Avg_Dmd*365/BI$3/2*Std_Cost*Inv_Cost+BI$3*Setup</f>
        <v>28299.893831009205</v>
      </c>
      <c r="BJ69" s="12">
        <f>(Sell_Price-Std_Cost)*(1-$D69)*Lost_Sale_Fact*Avg_Dmd*365+NORMSINV($D69)*SQRT(Dmd_StdDev^2*Leadtime+LT_StdDev^2*Avg_Dmd^2)*Std_Cost*Inv_Cost+IF(365/BJ$3+Safety_Stock/Avg_Dmd&gt;Plan_Shelf,(365/BJ$3+Safety_Stock/Avg_Dmd-Plan_Shelf)*Avg_Dmd*Std_Cost*BJ$3,0)+Avg_Dmd*365/BJ$3/2*Std_Cost*Inv_Cost+BJ$3*Setup</f>
        <v>28388.066849762985</v>
      </c>
      <c r="BK69" s="12">
        <f>(Sell_Price-Std_Cost)*(1-$D69)*Lost_Sale_Fact*Avg_Dmd*365+NORMSINV($D69)*SQRT(Dmd_StdDev^2*Leadtime+LT_StdDev^2*Avg_Dmd^2)*Std_Cost*Inv_Cost+IF(365/BK$3+Safety_Stock/Avg_Dmd&gt;Plan_Shelf,(365/BK$3+Safety_Stock/Avg_Dmd-Plan_Shelf)*Avg_Dmd*Std_Cost*BK$3,0)+Avg_Dmd*365/BK$3/2*Std_Cost*Inv_Cost+BK$3*Setup</f>
        <v>28478.335698389521</v>
      </c>
      <c r="BL69" s="12">
        <f>(Sell_Price-Std_Cost)*(1-$D69)*Lost_Sale_Fact*Avg_Dmd*365+NORMSINV($D69)*SQRT(Dmd_StdDev^2*Leadtime+LT_StdDev^2*Avg_Dmd^2)*Std_Cost*Inv_Cost+IF(365/BL$3+Safety_Stock/Avg_Dmd&gt;Plan_Shelf,(365/BL$3+Safety_Stock/Avg_Dmd-Plan_Shelf)*Avg_Dmd*Std_Cost*BL$3,0)+Avg_Dmd*365/BL$3/2*Std_Cost*Inv_Cost+BL$3*Setup</f>
        <v>28570.595585395171</v>
      </c>
      <c r="BM69" s="12">
        <f>(Sell_Price-Std_Cost)*(1-$D69)*Lost_Sale_Fact*Avg_Dmd*365+NORMSINV($D69)*SQRT(Dmd_StdDev^2*Leadtime+LT_StdDev^2*Avg_Dmd^2)*Std_Cost*Inv_Cost+IF(365/BM$3+Safety_Stock/Avg_Dmd&gt;Plan_Shelf,(365/BM$3+Safety_Stock/Avg_Dmd-Plan_Shelf)*Avg_Dmd*Std_Cost*BM$3,0)+Avg_Dmd*365/BM$3/2*Std_Cost*Inv_Cost+BM$3*Setup</f>
        <v>28664.74859085965</v>
      </c>
      <c r="BN69" s="12">
        <f>(Sell_Price-Std_Cost)*(1-$D69)*Lost_Sale_Fact*Avg_Dmd*365+NORMSINV($D69)*SQRT(Dmd_StdDev^2*Leadtime+LT_StdDev^2*Avg_Dmd^2)*Std_Cost*Inv_Cost+IF(365/BN$3+Safety_Stock/Avg_Dmd&gt;Plan_Shelf,(365/BN$3+Safety_Stock/Avg_Dmd-Plan_Shelf)*Avg_Dmd*Std_Cost*BN$3,0)+Avg_Dmd*365/BN$3/2*Std_Cost*Inv_Cost+BN$3*Setup</f>
        <v>28760.703112276889</v>
      </c>
      <c r="BO69" s="12">
        <f>(Sell_Price-Std_Cost)*(1-$D69)*Lost_Sale_Fact*Avg_Dmd*365+NORMSINV($D69)*SQRT(Dmd_StdDev^2*Leadtime+LT_StdDev^2*Avg_Dmd^2)*Std_Cost*Inv_Cost+IF(365/BO$3+Safety_Stock/Avg_Dmd&gt;Plan_Shelf,(365/BO$3+Safety_Stock/Avg_Dmd-Plan_Shelf)*Avg_Dmd*Std_Cost*BO$3,0)+Avg_Dmd*365/BO$3/2*Std_Cost*Inv_Cost+BO$3*Setup</f>
        <v>28858.373363172948</v>
      </c>
      <c r="BP69" s="12">
        <f>(Sell_Price-Std_Cost)*(1-$D69)*Lost_Sale_Fact*Avg_Dmd*365+NORMSINV($D69)*SQRT(Dmd_StdDev^2*Leadtime+LT_StdDev^2*Avg_Dmd^2)*Std_Cost*Inv_Cost+IF(365/BP$3+Safety_Stock/Avg_Dmd&gt;Plan_Shelf,(365/BP$3+Safety_Stock/Avg_Dmd-Plan_Shelf)*Avg_Dmd*Std_Cost*BP$3,0)+Avg_Dmd*365/BP$3/2*Std_Cost*Inv_Cost+BP$3*Setup</f>
        <v>28957.678918728503</v>
      </c>
      <c r="BQ69" s="12">
        <f>(Sell_Price-Std_Cost)*(1-$D69)*Lost_Sale_Fact*Avg_Dmd*365+NORMSINV($D69)*SQRT(Dmd_StdDev^2*Leadtime+LT_StdDev^2*Avg_Dmd^2)*Std_Cost*Inv_Cost+IF(365/BQ$3+Safety_Stock/Avg_Dmd&gt;Plan_Shelf,(365/BQ$3+Safety_Stock/Avg_Dmd-Plan_Shelf)*Avg_Dmd*Std_Cost*BQ$3,0)+Avg_Dmd*365/BQ$3/2*Std_Cost*Inv_Cost+BQ$3*Setup</f>
        <v>29058.544303343886</v>
      </c>
      <c r="BR69" s="12">
        <f>(Sell_Price-Std_Cost)*(1-$D69)*Lost_Sale_Fact*Avg_Dmd*365+NORMSINV($D69)*SQRT(Dmd_StdDev^2*Leadtime+LT_StdDev^2*Avg_Dmd^2)*Std_Cost*Inv_Cost+IF(365/BR$3+Safety_Stock/Avg_Dmd&gt;Plan_Shelf,(365/BR$3+Safety_Stock/Avg_Dmd-Plan_Shelf)*Avg_Dmd*Std_Cost*BR$3,0)+Avg_Dmd*365/BR$3/2*Std_Cost*Inv_Cost+BR$3*Setup</f>
        <v>29160.898615698199</v>
      </c>
      <c r="BS69" s="12">
        <f>(Sell_Price-Std_Cost)*(1-$D69)*Lost_Sale_Fact*Avg_Dmd*365+NORMSINV($D69)*SQRT(Dmd_StdDev^2*Leadtime+LT_StdDev^2*Avg_Dmd^2)*Std_Cost*Inv_Cost+IF(365/BS$3+Safety_Stock/Avg_Dmd&gt;Plan_Shelf,(365/BS$3+Safety_Stock/Avg_Dmd-Plan_Shelf)*Avg_Dmd*Std_Cost*BS$3,0)+Avg_Dmd*365/BS$3/2*Std_Cost*Inv_Cost+BS$3*Setup</f>
        <v>29264.675187385219</v>
      </c>
      <c r="BT69" s="12">
        <f>(Sell_Price-Std_Cost)*(1-$D69)*Lost_Sale_Fact*Avg_Dmd*365+NORMSINV($D69)*SQRT(Dmd_StdDev^2*Leadtime+LT_StdDev^2*Avg_Dmd^2)*Std_Cost*Inv_Cost+IF(365/BT$3+Safety_Stock/Avg_Dmd&gt;Plan_Shelf,(365/BT$3+Safety_Stock/Avg_Dmd-Plan_Shelf)*Avg_Dmd*Std_Cost*BT$3,0)+Avg_Dmd*365/BT$3/2*Std_Cost*Inv_Cost+BT$3*Setup</f>
        <v>29369.811271669678</v>
      </c>
      <c r="BU69" s="12">
        <f>(Sell_Price-Std_Cost)*(1-$D69)*Lost_Sale_Fact*Avg_Dmd*365+NORMSINV($D69)*SQRT(Dmd_StdDev^2*Leadtime+LT_StdDev^2*Avg_Dmd^2)*Std_Cost*Inv_Cost+IF(365/BU$3+Safety_Stock/Avg_Dmd&gt;Plan_Shelf,(365/BU$3+Safety_Stock/Avg_Dmd-Plan_Shelf)*Avg_Dmd*Std_Cost*BU$3,0)+Avg_Dmd*365/BU$3/2*Std_Cost*Inv_Cost+BU$3*Setup</f>
        <v>29476.247759308211</v>
      </c>
      <c r="BV69" s="12">
        <f>(Sell_Price-Std_Cost)*(1-$D69)*Lost_Sale_Fact*Avg_Dmd*365+NORMSINV($D69)*SQRT(Dmd_StdDev^2*Leadtime+LT_StdDev^2*Avg_Dmd^2)*Std_Cost*Inv_Cost+IF(365/BV$3+Safety_Stock/Avg_Dmd&gt;Plan_Shelf,(365/BV$3+Safety_Stock/Avg_Dmd-Plan_Shelf)*Avg_Dmd*Std_Cost*BV$3,0)+Avg_Dmd*365/BV$3/2*Std_Cost*Inv_Cost+BV$3*Setup</f>
        <v>29583.928918728503</v>
      </c>
      <c r="BW69" s="12">
        <f>(Sell_Price-Std_Cost)*(1-$D69)*Lost_Sale_Fact*Avg_Dmd*365+NORMSINV($D69)*SQRT(Dmd_StdDev^2*Leadtime+LT_StdDev^2*Avg_Dmd^2)*Std_Cost*Inv_Cost+IF(365/BW$3+Safety_Stock/Avg_Dmd&gt;Plan_Shelf,(365/BW$3+Safety_Stock/Avg_Dmd-Plan_Shelf)*Avg_Dmd*Std_Cost*BW$3,0)+Avg_Dmd*365/BW$3/2*Std_Cost*Inv_Cost+BW$3*Setup</f>
        <v>29692.802158165123</v>
      </c>
      <c r="BX69" s="12">
        <f>(Sell_Price-Std_Cost)*(1-$D69)*Lost_Sale_Fact*Avg_Dmd*365+NORMSINV($D69)*SQRT(Dmd_StdDev^2*Leadtime+LT_StdDev^2*Avg_Dmd^2)*Std_Cost*Inv_Cost+IF(365/BX$3+Safety_Stock/Avg_Dmd&gt;Plan_Shelf,(365/BX$3+Safety_Stock/Avg_Dmd-Plan_Shelf)*Avg_Dmd*Std_Cost*BX$3,0)+Avg_Dmd*365/BX$3/2*Std_Cost*Inv_Cost+BX$3*Setup</f>
        <v>29802.817807617394</v>
      </c>
      <c r="BY69" s="12">
        <f>(Sell_Price-Std_Cost)*(1-$D69)*Lost_Sale_Fact*Avg_Dmd*365+NORMSINV($D69)*SQRT(Dmd_StdDev^2*Leadtime+LT_StdDev^2*Avg_Dmd^2)*Std_Cost*Inv_Cost+IF(365/BY$3+Safety_Stock/Avg_Dmd&gt;Plan_Shelf,(365/BY$3+Safety_Stock/Avg_Dmd-Plan_Shelf)*Avg_Dmd*Std_Cost*BY$3,0)+Avg_Dmd*365/BY$3/2*Std_Cost*Inv_Cost+BY$3*Setup</f>
        <v>29913.928918728503</v>
      </c>
      <c r="BZ69" s="12">
        <f>(Sell_Price-Std_Cost)*(1-$D69)*Lost_Sale_Fact*Avg_Dmd*365+NORMSINV($D69)*SQRT(Dmd_StdDev^2*Leadtime+LT_StdDev^2*Avg_Dmd^2)*Std_Cost*Inv_Cost+IF(365/BZ$3+Safety_Stock/Avg_Dmd&gt;Plan_Shelf,(365/BZ$3+Safety_Stock/Avg_Dmd-Plan_Shelf)*Avg_Dmd*Std_Cost*BZ$3,0)+Avg_Dmd*365/BZ$3/2*Std_Cost*Inv_Cost+BZ$3*Setup</f>
        <v>30026.091080890666</v>
      </c>
      <c r="CA69" s="12">
        <f>(Sell_Price-Std_Cost)*(1-$D69)*Lost_Sale_Fact*Avg_Dmd*365+NORMSINV($D69)*SQRT(Dmd_StdDev^2*Leadtime+LT_StdDev^2*Avg_Dmd^2)*Std_Cost*Inv_Cost+IF(365/CA$3+Safety_Stock/Avg_Dmd&gt;Plan_Shelf,(365/CA$3+Safety_Stock/Avg_Dmd-Plan_Shelf)*Avg_Dmd*Std_Cost*CA$3,0)+Avg_Dmd*365/CA$3/2*Std_Cost*Inv_Cost+CA$3*Setup</f>
        <v>30139.262252061835</v>
      </c>
      <c r="CB69" s="12">
        <f>(Sell_Price-Std_Cost)*(1-$D69)*Lost_Sale_Fact*Avg_Dmd*365+NORMSINV($D69)*SQRT(Dmd_StdDev^2*Leadtime+LT_StdDev^2*Avg_Dmd^2)*Std_Cost*Inv_Cost+IF(365/CB$3+Safety_Stock/Avg_Dmd&gt;Plan_Shelf,(365/CB$3+Safety_Stock/Avg_Dmd-Plan_Shelf)*Avg_Dmd*Std_Cost*CB$3,0)+Avg_Dmd*365/CB$3/2*Std_Cost*Inv_Cost+CB$3*Setup</f>
        <v>30253.40260293903</v>
      </c>
      <c r="CC69" s="12">
        <f>(Sell_Price-Std_Cost)*(1-$D69)*Lost_Sale_Fact*Avg_Dmd*365+NORMSINV($D69)*SQRT(Dmd_StdDev^2*Leadtime+LT_StdDev^2*Avg_Dmd^2)*Std_Cost*Inv_Cost+IF(365/CC$3+Safety_Stock/Avg_Dmd&gt;Plan_Shelf,(365/CC$3+Safety_Stock/Avg_Dmd-Plan_Shelf)*Avg_Dmd*Std_Cost*CC$3,0)+Avg_Dmd*365/CC$3/2*Std_Cost*Inv_Cost+CC$3*Setup</f>
        <v>30368.474373273959</v>
      </c>
      <c r="CD69" s="12">
        <f>(Sell_Price-Std_Cost)*(1-$D69)*Lost_Sale_Fact*Avg_Dmd*365+NORMSINV($D69)*SQRT(Dmd_StdDev^2*Leadtime+LT_StdDev^2*Avg_Dmd^2)*Std_Cost*Inv_Cost+IF(365/CD$3+Safety_Stock/Avg_Dmd&gt;Plan_Shelf,(365/CD$3+Safety_Stock/Avg_Dmd-Plan_Shelf)*Avg_Dmd*Std_Cost*CD$3,0)+Avg_Dmd*365/CD$3/2*Std_Cost*Inv_Cost+CD$3*Setup</f>
        <v>30484.441739241323</v>
      </c>
      <c r="CE69" s="12">
        <f>(Sell_Price-Std_Cost)*(1-$D69)*Lost_Sale_Fact*Avg_Dmd*365+NORMSINV($D69)*SQRT(Dmd_StdDev^2*Leadtime+LT_StdDev^2*Avg_Dmd^2)*Std_Cost*Inv_Cost+IF(365/CE$3+Safety_Stock/Avg_Dmd&gt;Plan_Shelf,(365/CE$3+Safety_Stock/Avg_Dmd-Plan_Shelf)*Avg_Dmd*Std_Cost*CE$3,0)+Avg_Dmd*365/CE$3/2*Std_Cost*Inv_Cost+CE$3*Setup</f>
        <v>30601.270690880403</v>
      </c>
      <c r="CF69" s="12">
        <f>(Sell_Price-Std_Cost)*(1-$D69)*Lost_Sale_Fact*Avg_Dmd*365+NORMSINV($D69)*SQRT(Dmd_StdDev^2*Leadtime+LT_StdDev^2*Avg_Dmd^2)*Std_Cost*Inv_Cost+IF(365/CF$3+Safety_Stock/Avg_Dmd&gt;Plan_Shelf,(365/CF$3+Safety_Stock/Avg_Dmd-Plan_Shelf)*Avg_Dmd*Std_Cost*CF$3,0)+Avg_Dmd*365/CF$3/2*Std_Cost*Inv_Cost+CF$3*Setup</f>
        <v>30718.928918728503</v>
      </c>
      <c r="CG69" s="12">
        <f>(Sell_Price-Std_Cost)*(1-$D69)*Lost_Sale_Fact*Avg_Dmd*365+NORMSINV($D69)*SQRT(Dmd_StdDev^2*Leadtime+LT_StdDev^2*Avg_Dmd^2)*Std_Cost*Inv_Cost+IF(365/CG$3+Safety_Stock/Avg_Dmd&gt;Plan_Shelf,(365/CG$3+Safety_Stock/Avg_Dmd-Plan_Shelf)*Avg_Dmd*Std_Cost*CG$3,0)+Avg_Dmd*365/CG$3/2*Std_Cost*Inv_Cost+CG$3*Setup</f>
        <v>30837.385708851958</v>
      </c>
      <c r="CH69" s="12">
        <f>(Sell_Price-Std_Cost)*(1-$D69)*Lost_Sale_Fact*Avg_Dmd*365+NORMSINV($D69)*SQRT(Dmd_StdDev^2*Leadtime+LT_StdDev^2*Avg_Dmd^2)*Std_Cost*Inv_Cost+IF(365/CH$3+Safety_Stock/Avg_Dmd&gt;Plan_Shelf,(365/CH$3+Safety_Stock/Avg_Dmd-Plan_Shelf)*Avg_Dmd*Std_Cost*CH$3,0)+Avg_Dmd*365/CH$3/2*Std_Cost*Inv_Cost+CH$3*Setup</f>
        <v>30956.611845557771</v>
      </c>
      <c r="CI69" s="12">
        <f>(Sell_Price-Std_Cost)*(1-$D69)*Lost_Sale_Fact*Avg_Dmd*365+NORMSINV($D69)*SQRT(Dmd_StdDev^2*Leadtime+LT_StdDev^2*Avg_Dmd^2)*Std_Cost*Inv_Cost+IF(365/CI$3+Safety_Stock/Avg_Dmd&gt;Plan_Shelf,(365/CI$3+Safety_Stock/Avg_Dmd-Plan_Shelf)*Avg_Dmd*Std_Cost*CI$3,0)+Avg_Dmd*365/CI$3/2*Std_Cost*Inv_Cost+CI$3*Setup</f>
        <v>31076.579521138141</v>
      </c>
      <c r="CJ69" s="12">
        <f>(Sell_Price-Std_Cost)*(1-$D69)*Lost_Sale_Fact*Avg_Dmd*365+NORMSINV($D69)*SQRT(Dmd_StdDev^2*Leadtime+LT_StdDev^2*Avg_Dmd^2)*Std_Cost*Inv_Cost+IF(365/CJ$3+Safety_Stock/Avg_Dmd&gt;Plan_Shelf,(365/CJ$3+Safety_Stock/Avg_Dmd-Plan_Shelf)*Avg_Dmd*Std_Cost*CJ$3,0)+Avg_Dmd*365/CJ$3/2*Std_Cost*Inv_Cost+CJ$3*Setup</f>
        <v>31197.262252061835</v>
      </c>
      <c r="CK69" s="12">
        <f>(Sell_Price-Std_Cost)*(1-$D69)*Lost_Sale_Fact*Avg_Dmd*365+NORMSINV($D69)*SQRT(Dmd_StdDev^2*Leadtime+LT_StdDev^2*Avg_Dmd^2)*Std_Cost*Inv_Cost+IF(365/CK$3+Safety_Stock/Avg_Dmd&gt;Plan_Shelf,(365/CK$3+Safety_Stock/Avg_Dmd-Plan_Shelf)*Avg_Dmd*Std_Cost*CK$3,0)+Avg_Dmd*365/CK$3/2*Std_Cost*Inv_Cost+CK$3*Setup</f>
        <v>31318.634801081444</v>
      </c>
      <c r="CL69" s="12">
        <f>(Sell_Price-Std_Cost)*(1-$D69)*Lost_Sale_Fact*Avg_Dmd*365+NORMSINV($D69)*SQRT(Dmd_StdDev^2*Leadtime+LT_StdDev^2*Avg_Dmd^2)*Std_Cost*Inv_Cost+IF(365/CL$3+Safety_Stock/Avg_Dmd&gt;Plan_Shelf,(365/CL$3+Safety_Stock/Avg_Dmd-Plan_Shelf)*Avg_Dmd*Std_Cost*CL$3,0)+Avg_Dmd*365/CL$3/2*Std_Cost*Inv_Cost+CL$3*Setup</f>
        <v>31440.673104775015</v>
      </c>
      <c r="CM69" s="12">
        <f>(Sell_Price-Std_Cost)*(1-$D69)*Lost_Sale_Fact*Avg_Dmd*365+NORMSINV($D69)*SQRT(Dmd_StdDev^2*Leadtime+LT_StdDev^2*Avg_Dmd^2)*Std_Cost*Inv_Cost+IF(365/CM$3+Safety_Stock/Avg_Dmd&gt;Plan_Shelf,(365/CM$3+Safety_Stock/Avg_Dmd-Plan_Shelf)*Avg_Dmd*Std_Cost*CM$3,0)+Avg_Dmd*365/CM$3/2*Std_Cost*Inv_Cost+CM$3*Setup</f>
        <v>31563.354206084827</v>
      </c>
      <c r="CN69" s="12">
        <f>(Sell_Price-Std_Cost)*(1-$D69)*Lost_Sale_Fact*Avg_Dmd*365+NORMSINV($D69)*SQRT(Dmd_StdDev^2*Leadtime+LT_StdDev^2*Avg_Dmd^2)*Std_Cost*Inv_Cost+IF(365/CN$3+Safety_Stock/Avg_Dmd&gt;Plan_Shelf,(365/CN$3+Safety_Stock/Avg_Dmd-Plan_Shelf)*Avg_Dmd*Std_Cost*CN$3,0)+Avg_Dmd*365/CN$3/2*Std_Cost*Inv_Cost+CN$3*Setup</f>
        <v>31686.656191455775</v>
      </c>
      <c r="CO69" s="12">
        <f>(Sell_Price-Std_Cost)*(1-$D69)*Lost_Sale_Fact*Avg_Dmd*365+NORMSINV($D69)*SQRT(Dmd_StdDev^2*Leadtime+LT_StdDev^2*Avg_Dmd^2)*Std_Cost*Inv_Cost+IF(365/CO$3+Safety_Stock/Avg_Dmd&gt;Plan_Shelf,(365/CO$3+Safety_Stock/Avg_Dmd-Plan_Shelf)*Avg_Dmd*Std_Cost*CO$3,0)+Avg_Dmd*365/CO$3/2*Std_Cost*Inv_Cost+CO$3*Setup</f>
        <v>31810.558132211649</v>
      </c>
      <c r="CP69" s="12">
        <f>(Sell_Price-Std_Cost)*(1-$D69)*Lost_Sale_Fact*Avg_Dmd*365+NORMSINV($D69)*SQRT(Dmd_StdDev^2*Leadtime+LT_StdDev^2*Avg_Dmd^2)*Std_Cost*Inv_Cost+IF(365/CP$3+Safety_Stock/Avg_Dmd&gt;Plan_Shelf,(365/CP$3+Safety_Stock/Avg_Dmd-Plan_Shelf)*Avg_Dmd*Std_Cost*CP$3,0)+Avg_Dmd*365/CP$3/2*Std_Cost*Inv_Cost+CP$3*Setup</f>
        <v>31935.040029839613</v>
      </c>
      <c r="CQ69" s="12">
        <f>(Sell_Price-Std_Cost)*(1-$D69)*Lost_Sale_Fact*Avg_Dmd*365+NORMSINV($D69)*SQRT(Dmd_StdDev^2*Leadtime+LT_StdDev^2*Avg_Dmd^2)*Std_Cost*Inv_Cost+IF(365/CQ$3+Safety_Stock/Avg_Dmd&gt;Plan_Shelf,(365/CQ$3+Safety_Stock/Avg_Dmd-Plan_Shelf)*Avg_Dmd*Std_Cost*CQ$3,0)+Avg_Dmd*365/CQ$3/2*Std_Cost*Inv_Cost+CQ$3*Setup</f>
        <v>32060.082764882347</v>
      </c>
      <c r="CR69" s="12">
        <f>(Sell_Price-Std_Cost)*(1-$D69)*Lost_Sale_Fact*Avg_Dmd*365+NORMSINV($D69)*SQRT(Dmd_StdDev^2*Leadtime+LT_StdDev^2*Avg_Dmd^2)*Std_Cost*Inv_Cost+IF(365/CR$3+Safety_Stock/Avg_Dmd&gt;Plan_Shelf,(365/CR$3+Safety_Stock/Avg_Dmd-Plan_Shelf)*Avg_Dmd*Std_Cost*CR$3,0)+Avg_Dmd*365/CR$3/2*Std_Cost*Inv_Cost+CR$3*Setup</f>
        <v>32185.668049163287</v>
      </c>
      <c r="CS69" s="12">
        <f>(Sell_Price-Std_Cost)*(1-$D69)*Lost_Sale_Fact*Avg_Dmd*365+NORMSINV($D69)*SQRT(Dmd_StdDev^2*Leadtime+LT_StdDev^2*Avg_Dmd^2)*Std_Cost*Inv_Cost+IF(365/CS$3+Safety_Stock/Avg_Dmd&gt;Plan_Shelf,(365/CS$3+Safety_Stock/Avg_Dmd-Plan_Shelf)*Avg_Dmd*Std_Cost*CS$3,0)+Avg_Dmd*365/CS$3/2*Std_Cost*Inv_Cost+CS$3*Setup</f>
        <v>32311.778381094096</v>
      </c>
      <c r="CT69" s="12">
        <f>(Sell_Price-Std_Cost)*(1-$D69)*Lost_Sale_Fact*Avg_Dmd*365+NORMSINV($D69)*SQRT(Dmd_StdDev^2*Leadtime+LT_StdDev^2*Avg_Dmd^2)*Std_Cost*Inv_Cost+IF(365/CT$3+Safety_Stock/Avg_Dmd&gt;Plan_Shelf,(365/CT$3+Safety_Stock/Avg_Dmd-Plan_Shelf)*Avg_Dmd*Std_Cost*CT$3,0)+Avg_Dmd*365/CT$3/2*Std_Cost*Inv_Cost+CT$3*Setup</f>
        <v>32438.397003834885</v>
      </c>
      <c r="CU69" s="12">
        <f>(Sell_Price-Std_Cost)*(1-$D69)*Lost_Sale_Fact*Avg_Dmd*365+NORMSINV($D69)*SQRT(Dmd_StdDev^2*Leadtime+LT_StdDev^2*Avg_Dmd^2)*Std_Cost*Inv_Cost+IF(365/CU$3+Safety_Stock/Avg_Dmd&gt;Plan_Shelf,(365/CU$3+Safety_Stock/Avg_Dmd-Plan_Shelf)*Avg_Dmd*Std_Cost*CU$3,0)+Avg_Dmd*365/CU$3/2*Std_Cost*Inv_Cost+CU$3*Setup</f>
        <v>32565.507866096923</v>
      </c>
      <c r="CV69" s="12">
        <f>(Sell_Price-Std_Cost)*(1-$D69)*Lost_Sale_Fact*Avg_Dmd*365+NORMSINV($D69)*SQRT(Dmd_StdDev^2*Leadtime+LT_StdDev^2*Avg_Dmd^2)*Std_Cost*Inv_Cost+IF(365/CV$3+Safety_Stock/Avg_Dmd&gt;Plan_Shelf,(365/CV$3+Safety_Stock/Avg_Dmd-Plan_Shelf)*Avg_Dmd*Std_Cost*CV$3,0)+Avg_Dmd*365/CV$3/2*Std_Cost*Inv_Cost+CV$3*Setup</f>
        <v>32693.095585395171</v>
      </c>
      <c r="CW69" s="12">
        <f>(Sell_Price-Std_Cost)*(1-$D69)*Lost_Sale_Fact*Avg_Dmd*365+NORMSINV($D69)*SQRT(Dmd_StdDev^2*Leadtime+LT_StdDev^2*Avg_Dmd^2)*Std_Cost*Inv_Cost+IF(365/CW$3+Safety_Stock/Avg_Dmd&gt;Plan_Shelf,(365/CW$3+Safety_Stock/Avg_Dmd-Plan_Shelf)*Avg_Dmd*Std_Cost*CW$3,0)+Avg_Dmd*365/CW$3/2*Std_Cost*Inv_Cost+CW$3*Setup</f>
        <v>32821.14541357386</v>
      </c>
      <c r="CX69" s="12">
        <f>(Sell_Price-Std_Cost)*(1-$D69)*Lost_Sale_Fact*Avg_Dmd*365+NORMSINV($D69)*SQRT(Dmd_StdDev^2*Leadtime+LT_StdDev^2*Avg_Dmd^2)*Std_Cost*Inv_Cost+IF(365/CX$3+Safety_Stock/Avg_Dmd&gt;Plan_Shelf,(365/CX$3+Safety_Stock/Avg_Dmd-Plan_Shelf)*Avg_Dmd*Std_Cost*CX$3,0)+Avg_Dmd*365/CX$3/2*Std_Cost*Inv_Cost+CX$3*Setup</f>
        <v>32949.643204442793</v>
      </c>
      <c r="CY69" s="12">
        <f>(Sell_Price-Std_Cost)*(1-$D69)*Lost_Sale_Fact*Avg_Dmd*365+NORMSINV($D69)*SQRT(Dmd_StdDev^2*Leadtime+LT_StdDev^2*Avg_Dmd^2)*Std_Cost*Inv_Cost+IF(365/CY$3+Safety_Stock/Avg_Dmd&gt;Plan_Shelf,(365/CY$3+Safety_Stock/Avg_Dmd-Plan_Shelf)*Avg_Dmd*Std_Cost*CY$3,0)+Avg_Dmd*365/CY$3/2*Std_Cost*Inv_Cost+CY$3*Setup</f>
        <v>33078.57538337497</v>
      </c>
      <c r="CZ69" s="12">
        <f>(Sell_Price-Std_Cost)*(1-$D69)*Lost_Sale_Fact*Avg_Dmd*365+NORMSINV($D69)*SQRT(Dmd_StdDev^2*Leadtime+LT_StdDev^2*Avg_Dmd^2)*Std_Cost*Inv_Cost+IF(365/CZ$3+Safety_Stock/Avg_Dmd&gt;Plan_Shelf,(365/CZ$3+Safety_Stock/Avg_Dmd-Plan_Shelf)*Avg_Dmd*Std_Cost*CZ$3,0)+Avg_Dmd*365/CZ$3/2*Std_Cost*Inv_Cost+CZ$3*Setup</f>
        <v>33207.928918728503</v>
      </c>
      <c r="DA69" s="28">
        <f t="shared" ref="DA69:DA103" si="2">MIN(E69:CZ69)</f>
        <v>27238.253243052826</v>
      </c>
      <c r="DB69" s="43">
        <f t="shared" ref="DB69:DB103" si="3">D69</f>
        <v>0.93400000000000005</v>
      </c>
    </row>
    <row r="70" spans="1:106" ht="14.1" customHeight="1" x14ac:dyDescent="0.25">
      <c r="A70" s="53"/>
      <c r="B70" s="51"/>
      <c r="C70" s="51"/>
      <c r="D70" s="9">
        <v>0.93300000000000005</v>
      </c>
      <c r="E70" s="12">
        <f>(Sell_Price-Std_Cost)*(1-$D70)*Lost_Sale_Fact*Avg_Dmd*365+NORMSINV($D70)*SQRT(Dmd_StdDev^2*Leadtime+LT_StdDev^2*Avg_Dmd^2)*Std_Cost*Inv_Cost+IF(365/E$3+Safety_Stock/Avg_Dmd&gt;Plan_Shelf,(365/E$3+Safety_Stock/Avg_Dmd-Plan_Shelf)*Avg_Dmd*Std_Cost*E$3,0)+Avg_Dmd*365/E$3/2*Std_Cost*Inv_Cost+E$3*Setup</f>
        <v>1327644.2819848303</v>
      </c>
      <c r="F70" s="12">
        <f>(Sell_Price-Std_Cost)*(1-$D70)*Lost_Sale_Fact*Avg_Dmd*365+NORMSINV($D70)*SQRT(Dmd_StdDev^2*Leadtime+LT_StdDev^2*Avg_Dmd^2)*Std_Cost*Inv_Cost+IF(365/F$3+Safety_Stock/Avg_Dmd&gt;Plan_Shelf,(365/F$3+Safety_Stock/Avg_Dmd-Plan_Shelf)*Avg_Dmd*Std_Cost*F$3,0)+Avg_Dmd*365/F$3/2*Std_Cost*Inv_Cost+F$3*Setup</f>
        <v>1164490.4448188229</v>
      </c>
      <c r="G70" s="12">
        <f>(Sell_Price-Std_Cost)*(1-$D70)*Lost_Sale_Fact*Avg_Dmd*365+NORMSINV($D70)*SQRT(Dmd_StdDev^2*Leadtime+LT_StdDev^2*Avg_Dmd^2)*Std_Cost*Inv_Cost+IF(365/G$3+Safety_Stock/Avg_Dmd&gt;Plan_Shelf,(365/G$3+Safety_Stock/Avg_Dmd-Plan_Shelf)*Avg_Dmd*Std_Cost*G$3,0)+Avg_Dmd*365/G$3/2*Std_Cost*Inv_Cost+G$3*Setup</f>
        <v>1069469.9409861485</v>
      </c>
      <c r="H70" s="12">
        <f>(Sell_Price-Std_Cost)*(1-$D70)*Lost_Sale_Fact*Avg_Dmd*365+NORMSINV($D70)*SQRT(Dmd_StdDev^2*Leadtime+LT_StdDev^2*Avg_Dmd^2)*Std_Cost*Inv_Cost+IF(365/H$3+Safety_Stock/Avg_Dmd&gt;Plan_Shelf,(365/H$3+Safety_Stock/Avg_Dmd-Plan_Shelf)*Avg_Dmd*Std_Cost*H$3,0)+Avg_Dmd*365/H$3/2*Std_Cost*Inv_Cost+H$3*Setup</f>
        <v>991482.7704868078</v>
      </c>
      <c r="I70" s="12">
        <f>(Sell_Price-Std_Cost)*(1-$D70)*Lost_Sale_Fact*Avg_Dmd*365+NORMSINV($D70)*SQRT(Dmd_StdDev^2*Leadtime+LT_StdDev^2*Avg_Dmd^2)*Std_Cost*Inv_Cost+IF(365/I$3+Safety_Stock/Avg_Dmd&gt;Plan_Shelf,(365/I$3+Safety_Stock/Avg_Dmd-Plan_Shelf)*Avg_Dmd*Std_Cost*I$3,0)+Avg_Dmd*365/I$3/2*Std_Cost*Inv_Cost+I$3*Setup</f>
        <v>920308.93332080019</v>
      </c>
      <c r="J70" s="12">
        <f>(Sell_Price-Std_Cost)*(1-$D70)*Lost_Sale_Fact*Avg_Dmd*365+NORMSINV($D70)*SQRT(Dmd_StdDev^2*Leadtime+LT_StdDev^2*Avg_Dmd^2)*Std_Cost*Inv_Cost+IF(365/J$3+Safety_Stock/Avg_Dmd&gt;Plan_Shelf,(365/J$3+Safety_Stock/Avg_Dmd-Plan_Shelf)*Avg_Dmd*Std_Cost*J$3,0)+Avg_Dmd*365/J$3/2*Std_Cost*Inv_Cost+J$3*Setup</f>
        <v>852541.76282145921</v>
      </c>
      <c r="K70" s="12">
        <f>(Sell_Price-Std_Cost)*(1-$D70)*Lost_Sale_Fact*Avg_Dmd*365+NORMSINV($D70)*SQRT(Dmd_StdDev^2*Leadtime+LT_StdDev^2*Avg_Dmd^2)*Std_Cost*Inv_Cost+IF(365/K$3+Safety_Stock/Avg_Dmd&gt;Plan_Shelf,(365/K$3+Safety_Stock/Avg_Dmd-Plan_Shelf)*Avg_Dmd*Std_Cost*K$3,0)+Avg_Dmd*365/K$3/2*Std_Cost*Inv_Cost+K$3*Setup</f>
        <v>786721.25898878509</v>
      </c>
      <c r="L70" s="12">
        <f>(Sell_Price-Std_Cost)*(1-$D70)*Lost_Sale_Fact*Avg_Dmd*365+NORMSINV($D70)*SQRT(Dmd_StdDev^2*Leadtime+LT_StdDev^2*Avg_Dmd^2)*Std_Cost*Inv_Cost+IF(365/L$3+Safety_Stock/Avg_Dmd&gt;Plan_Shelf,(365/L$3+Safety_Stock/Avg_Dmd-Plan_Shelf)*Avg_Dmd*Std_Cost*L$3,0)+Avg_Dmd*365/L$3/2*Std_Cost*Inv_Cost+L$3*Setup</f>
        <v>722117.42182277748</v>
      </c>
      <c r="M70" s="12">
        <f>(Sell_Price-Std_Cost)*(1-$D70)*Lost_Sale_Fact*Avg_Dmd*365+NORMSINV($D70)*SQRT(Dmd_StdDev^2*Leadtime+LT_StdDev^2*Avg_Dmd^2)*Std_Cost*Inv_Cost+IF(365/M$3+Safety_Stock/Avg_Dmd&gt;Plan_Shelf,(365/M$3+Safety_Stock/Avg_Dmd-Plan_Shelf)*Avg_Dmd*Std_Cost*M$3,0)+Avg_Dmd*365/M$3/2*Std_Cost*Inv_Cost+M$3*Setup</f>
        <v>658324.69576788112</v>
      </c>
      <c r="N70" s="12">
        <f>(Sell_Price-Std_Cost)*(1-$D70)*Lost_Sale_Fact*Avg_Dmd*365+NORMSINV($D70)*SQRT(Dmd_StdDev^2*Leadtime+LT_StdDev^2*Avg_Dmd^2)*Std_Cost*Inv_Cost+IF(365/N$3+Safety_Stock/Avg_Dmd&gt;Plan_Shelf,(365/N$3+Safety_Stock/Avg_Dmd-Plan_Shelf)*Avg_Dmd*Std_Cost*N$3,0)+Avg_Dmd*365/N$3/2*Std_Cost*Inv_Cost+N$3*Setup</f>
        <v>595099.74749076238</v>
      </c>
      <c r="O70" s="12">
        <f>(Sell_Price-Std_Cost)*(1-$D70)*Lost_Sale_Fact*Avg_Dmd*365+NORMSINV($D70)*SQRT(Dmd_StdDev^2*Leadtime+LT_StdDev^2*Avg_Dmd^2)*Std_Cost*Inv_Cost+IF(365/O$3+Safety_Stock/Avg_Dmd&gt;Plan_Shelf,(365/O$3+Safety_Stock/Avg_Dmd-Plan_Shelf)*Avg_Dmd*Std_Cost*O$3,0)+Avg_Dmd*365/O$3/2*Std_Cost*Inv_Cost+O$3*Setup</f>
        <v>532287.72850657289</v>
      </c>
      <c r="P70" s="12">
        <f>(Sell_Price-Std_Cost)*(1-$D70)*Lost_Sale_Fact*Avg_Dmd*365+NORMSINV($D70)*SQRT(Dmd_StdDev^2*Leadtime+LT_StdDev^2*Avg_Dmd^2)*Std_Cost*Inv_Cost+IF(365/P$3+Safety_Stock/Avg_Dmd&gt;Plan_Shelf,(365/P$3+Safety_Stock/Avg_Dmd-Plan_Shelf)*Avg_Dmd*Std_Cost*P$3,0)+Avg_Dmd*365/P$3/2*Std_Cost*Inv_Cost+P$3*Setup</f>
        <v>469785.40649208066</v>
      </c>
      <c r="Q70" s="12">
        <f>(Sell_Price-Std_Cost)*(1-$D70)*Lost_Sale_Fact*Avg_Dmd*365+NORMSINV($D70)*SQRT(Dmd_StdDev^2*Leadtime+LT_StdDev^2*Avg_Dmd^2)*Std_Cost*Inv_Cost+IF(365/Q$3+Safety_Stock/Avg_Dmd&gt;Plan_Shelf,(365/Q$3+Safety_Stock/Avg_Dmd-Plan_Shelf)*Avg_Dmd*Std_Cost*Q$3,0)+Avg_Dmd*365/Q$3/2*Std_Cost*Inv_Cost+Q$3*Setup</f>
        <v>407521.31291581667</v>
      </c>
      <c r="R70" s="12">
        <f>(Sell_Price-Std_Cost)*(1-$D70)*Lost_Sale_Fact*Avg_Dmd*365+NORMSINV($D70)*SQRT(Dmd_StdDev^2*Leadtime+LT_StdDev^2*Avg_Dmd^2)*Std_Cost*Inv_Cost+IF(365/R$3+Safety_Stock/Avg_Dmd&gt;Plan_Shelf,(365/R$3+Safety_Stock/Avg_Dmd-Plan_Shelf)*Avg_Dmd*Std_Cost*R$3,0)+Avg_Dmd*365/R$3/2*Std_Cost*Inv_Cost+R$3*Setup</f>
        <v>345444.39882673224</v>
      </c>
      <c r="S70" s="12">
        <f>(Sell_Price-Std_Cost)*(1-$D70)*Lost_Sale_Fact*Avg_Dmd*365+NORMSINV($D70)*SQRT(Dmd_StdDev^2*Leadtime+LT_StdDev^2*Avg_Dmd^2)*Std_Cost*Inv_Cost+IF(365/S$3+Safety_Stock/Avg_Dmd&gt;Plan_Shelf,(365/S$3+Safety_Stock/Avg_Dmd-Plan_Shelf)*Avg_Dmd*Std_Cost*S$3,0)+Avg_Dmd*365/S$3/2*Std_Cost*Inv_Cost+S$3*Setup</f>
        <v>283517.22832739126</v>
      </c>
      <c r="T70" s="12">
        <f>(Sell_Price-Std_Cost)*(1-$D70)*Lost_Sale_Fact*Avg_Dmd*365+NORMSINV($D70)*SQRT(Dmd_StdDev^2*Leadtime+LT_StdDev^2*Avg_Dmd^2)*Std_Cost*Inv_Cost+IF(365/T$3+Safety_Stock/Avg_Dmd&gt;Plan_Shelf,(365/T$3+Safety_Stock/Avg_Dmd-Plan_Shelf)*Avg_Dmd*Std_Cost*T$3,0)+Avg_Dmd*365/T$3/2*Std_Cost*Inv_Cost+T$3*Setup</f>
        <v>221711.72449471691</v>
      </c>
      <c r="U70" s="12">
        <f>(Sell_Price-Std_Cost)*(1-$D70)*Lost_Sale_Fact*Avg_Dmd*365+NORMSINV($D70)*SQRT(Dmd_StdDev^2*Leadtime+LT_StdDev^2*Avg_Dmd^2)*Std_Cost*Inv_Cost+IF(365/U$3+Safety_Stock/Avg_Dmd&gt;Plan_Shelf,(365/U$3+Safety_Stock/Avg_Dmd-Plan_Shelf)*Avg_Dmd*Std_Cost*U$3,0)+Avg_Dmd*365/U$3/2*Std_Cost*Inv_Cost+U$3*Setup</f>
        <v>160006.41674047394</v>
      </c>
      <c r="V70" s="12">
        <f>(Sell_Price-Std_Cost)*(1-$D70)*Lost_Sale_Fact*Avg_Dmd*365+NORMSINV($D70)*SQRT(Dmd_StdDev^2*Leadtime+LT_StdDev^2*Avg_Dmd^2)*Std_Cost*Inv_Cost+IF(365/V$3+Safety_Stock/Avg_Dmd&gt;Plan_Shelf,(365/V$3+Safety_Stock/Avg_Dmd-Plan_Shelf)*Avg_Dmd*Std_Cost*V$3,0)+Avg_Dmd*365/V$3/2*Std_Cost*Inv_Cost+V$3*Setup</f>
        <v>98384.605718257371</v>
      </c>
      <c r="W70" s="12">
        <f>(Sell_Price-Std_Cost)*(1-$D70)*Lost_Sale_Fact*Avg_Dmd*365+NORMSINV($D70)*SQRT(Dmd_StdDev^2*Leadtime+LT_StdDev^2*Avg_Dmd^2)*Std_Cost*Inv_Cost+IF(365/W$3+Safety_Stock/Avg_Dmd&gt;Plan_Shelf,(365/W$3+Safety_Stock/Avg_Dmd-Plan_Shelf)*Avg_Dmd*Std_Cost*W$3,0)+Avg_Dmd*365/W$3/2*Std_Cost*Inv_Cost+W$3*Setup</f>
        <v>36833.107733536242</v>
      </c>
      <c r="X70" s="12">
        <f>(Sell_Price-Std_Cost)*(1-$D70)*Lost_Sale_Fact*Avg_Dmd*365+NORMSINV($D70)*SQRT(Dmd_StdDev^2*Leadtime+LT_StdDev^2*Avg_Dmd^2)*Std_Cost*Inv_Cost+IF(365/X$3+Safety_Stock/Avg_Dmd&gt;Plan_Shelf,(365/X$3+Safety_Stock/Avg_Dmd-Plan_Shelf)*Avg_Dmd*Std_Cost*X$3,0)+Avg_Dmd*365/X$3/2*Std_Cost*Inv_Cost+X$3*Setup</f>
        <v>29418.119150837949</v>
      </c>
      <c r="Y70" s="12">
        <f>(Sell_Price-Std_Cost)*(1-$D70)*Lost_Sale_Fact*Avg_Dmd*365+NORMSINV($D70)*SQRT(Dmd_StdDev^2*Leadtime+LT_StdDev^2*Avg_Dmd^2)*Std_Cost*Inv_Cost+IF(365/Y$3+Safety_Stock/Avg_Dmd&gt;Plan_Shelf,(365/Y$3+Safety_Stock/Avg_Dmd-Plan_Shelf)*Avg_Dmd*Std_Cost*Y$3,0)+Avg_Dmd*365/Y$3/2*Std_Cost*Inv_Cost+Y$3*Setup</f>
        <v>29081.452484171285</v>
      </c>
      <c r="Z70" s="12">
        <f>(Sell_Price-Std_Cost)*(1-$D70)*Lost_Sale_Fact*Avg_Dmd*365+NORMSINV($D70)*SQRT(Dmd_StdDev^2*Leadtime+LT_StdDev^2*Avg_Dmd^2)*Std_Cost*Inv_Cost+IF(365/Z$3+Safety_Stock/Avg_Dmd&gt;Plan_Shelf,(365/Z$3+Safety_Stock/Avg_Dmd-Plan_Shelf)*Avg_Dmd*Std_Cost*Z$3,0)+Avg_Dmd*365/Z$3/2*Std_Cost*Inv_Cost+Z$3*Setup</f>
        <v>28789.028241747041</v>
      </c>
      <c r="AA70" s="12">
        <f>(Sell_Price-Std_Cost)*(1-$D70)*Lost_Sale_Fact*Avg_Dmd*365+NORMSINV($D70)*SQRT(Dmd_StdDev^2*Leadtime+LT_StdDev^2*Avg_Dmd^2)*Std_Cost*Inv_Cost+IF(365/AA$3+Safety_Stock/Avg_Dmd&gt;Plan_Shelf,(365/AA$3+Safety_Stock/Avg_Dmd-Plan_Shelf)*Avg_Dmd*Std_Cost*AA$3,0)+Avg_Dmd*365/AA$3/2*Std_Cost*Inv_Cost+AA$3*Setup</f>
        <v>28535.075672577081</v>
      </c>
      <c r="AB70" s="12">
        <f>(Sell_Price-Std_Cost)*(1-$D70)*Lost_Sale_Fact*Avg_Dmd*365+NORMSINV($D70)*SQRT(Dmd_StdDev^2*Leadtime+LT_StdDev^2*Avg_Dmd^2)*Std_Cost*Inv_Cost+IF(365/AB$3+Safety_Stock/Avg_Dmd&gt;Plan_Shelf,(365/AB$3+Safety_Stock/Avg_Dmd-Plan_Shelf)*Avg_Dmd*Std_Cost*AB$3,0)+Avg_Dmd*365/AB$3/2*Std_Cost*Inv_Cost+AB$3*Setup</f>
        <v>28314.785817504617</v>
      </c>
      <c r="AC70" s="12">
        <f>(Sell_Price-Std_Cost)*(1-$D70)*Lost_Sale_Fact*Avg_Dmd*365+NORMSINV($D70)*SQRT(Dmd_StdDev^2*Leadtime+LT_StdDev^2*Avg_Dmd^2)*Std_Cost*Inv_Cost+IF(365/AC$3+Safety_Stock/Avg_Dmd&gt;Plan_Shelf,(365/AC$3+Safety_Stock/Avg_Dmd-Plan_Shelf)*Avg_Dmd*Std_Cost*AC$3,0)+Avg_Dmd*365/AC$3/2*Std_Cost*Inv_Cost+AC$3*Setup</f>
        <v>28124.119150837949</v>
      </c>
      <c r="AD70" s="12">
        <f>(Sell_Price-Std_Cost)*(1-$D70)*Lost_Sale_Fact*Avg_Dmd*365+NORMSINV($D70)*SQRT(Dmd_StdDev^2*Leadtime+LT_StdDev^2*Avg_Dmd^2)*Std_Cost*Inv_Cost+IF(365/AD$3+Safety_Stock/Avg_Dmd&gt;Plan_Shelf,(365/AD$3+Safety_Stock/Avg_Dmd-Plan_Shelf)*Avg_Dmd*Std_Cost*AD$3,0)+Avg_Dmd*365/AD$3/2*Std_Cost*Inv_Cost+AD$3*Setup</f>
        <v>27959.65761237641</v>
      </c>
      <c r="AE70" s="12">
        <f>(Sell_Price-Std_Cost)*(1-$D70)*Lost_Sale_Fact*Avg_Dmd*365+NORMSINV($D70)*SQRT(Dmd_StdDev^2*Leadtime+LT_StdDev^2*Avg_Dmd^2)*Std_Cost*Inv_Cost+IF(365/AE$3+Safety_Stock/Avg_Dmd&gt;Plan_Shelf,(365/AE$3+Safety_Stock/Avg_Dmd-Plan_Shelf)*Avg_Dmd*Std_Cost*AE$3,0)+Avg_Dmd*365/AE$3/2*Std_Cost*Inv_Cost+AE$3*Setup</f>
        <v>27818.489521208321</v>
      </c>
      <c r="AF70" s="12">
        <f>(Sell_Price-Std_Cost)*(1-$D70)*Lost_Sale_Fact*Avg_Dmd*365+NORMSINV($D70)*SQRT(Dmd_StdDev^2*Leadtime+LT_StdDev^2*Avg_Dmd^2)*Std_Cost*Inv_Cost+IF(365/AF$3+Safety_Stock/Avg_Dmd&gt;Plan_Shelf,(365/AF$3+Safety_Stock/Avg_Dmd-Plan_Shelf)*Avg_Dmd*Std_Cost*AF$3,0)+Avg_Dmd*365/AF$3/2*Std_Cost*Inv_Cost+AF$3*Setup</f>
        <v>27698.119150837949</v>
      </c>
      <c r="AG70" s="12">
        <f>(Sell_Price-Std_Cost)*(1-$D70)*Lost_Sale_Fact*Avg_Dmd*365+NORMSINV($D70)*SQRT(Dmd_StdDev^2*Leadtime+LT_StdDev^2*Avg_Dmd^2)*Std_Cost*Inv_Cost+IF(365/AG$3+Safety_Stock/Avg_Dmd&gt;Plan_Shelf,(365/AG$3+Safety_Stock/Avg_Dmd-Plan_Shelf)*Avg_Dmd*Std_Cost*AG$3,0)+Avg_Dmd*365/AG$3/2*Std_Cost*Inv_Cost+AG$3*Setup</f>
        <v>27596.395012906916</v>
      </c>
      <c r="AH70" s="12">
        <f>(Sell_Price-Std_Cost)*(1-$D70)*Lost_Sale_Fact*Avg_Dmd*365+NORMSINV($D70)*SQRT(Dmd_StdDev^2*Leadtime+LT_StdDev^2*Avg_Dmd^2)*Std_Cost*Inv_Cost+IF(365/AH$3+Safety_Stock/Avg_Dmd&gt;Plan_Shelf,(365/AH$3+Safety_Stock/Avg_Dmd-Plan_Shelf)*Avg_Dmd*Std_Cost*AH$3,0)+Avg_Dmd*365/AH$3/2*Std_Cost*Inv_Cost+AH$3*Setup</f>
        <v>27511.452484171285</v>
      </c>
      <c r="AI70" s="12">
        <f>(Sell_Price-Std_Cost)*(1-$D70)*Lost_Sale_Fact*Avg_Dmd*365+NORMSINV($D70)*SQRT(Dmd_StdDev^2*Leadtime+LT_StdDev^2*Avg_Dmd^2)*Std_Cost*Inv_Cost+IF(365/AI$3+Safety_Stock/Avg_Dmd&gt;Plan_Shelf,(365/AI$3+Safety_Stock/Avg_Dmd-Plan_Shelf)*Avg_Dmd*Std_Cost*AI$3,0)+Avg_Dmd*365/AI$3/2*Std_Cost*Inv_Cost+AI$3*Setup</f>
        <v>27441.667537934725</v>
      </c>
      <c r="AJ70" s="12">
        <f>(Sell_Price-Std_Cost)*(1-$D70)*Lost_Sale_Fact*Avg_Dmd*365+NORMSINV($D70)*SQRT(Dmd_StdDev^2*Leadtime+LT_StdDev^2*Avg_Dmd^2)*Std_Cost*Inv_Cost+IF(365/AJ$3+Safety_Stock/Avg_Dmd&gt;Plan_Shelf,(365/AJ$3+Safety_Stock/Avg_Dmd-Plan_Shelf)*Avg_Dmd*Std_Cost*AJ$3,0)+Avg_Dmd*365/AJ$3/2*Std_Cost*Inv_Cost+AJ$3*Setup</f>
        <v>27385.619150837949</v>
      </c>
      <c r="AK70" s="12">
        <f>(Sell_Price-Std_Cost)*(1-$D70)*Lost_Sale_Fact*Avg_Dmd*365+NORMSINV($D70)*SQRT(Dmd_StdDev^2*Leadtime+LT_StdDev^2*Avg_Dmd^2)*Std_Cost*Inv_Cost+IF(365/AK$3+Safety_Stock/Avg_Dmd&gt;Plan_Shelf,(365/AK$3+Safety_Stock/Avg_Dmd-Plan_Shelf)*Avg_Dmd*Std_Cost*AK$3,0)+Avg_Dmd*365/AK$3/2*Std_Cost*Inv_Cost+AK$3*Setup</f>
        <v>27342.058544777345</v>
      </c>
      <c r="AL70" s="12">
        <f>(Sell_Price-Std_Cost)*(1-$D70)*Lost_Sale_Fact*Avg_Dmd*365+NORMSINV($D70)*SQRT(Dmd_StdDev^2*Leadtime+LT_StdDev^2*Avg_Dmd^2)*Std_Cost*Inv_Cost+IF(365/AL$3+Safety_Stock/Avg_Dmd&gt;Plan_Shelf,(365/AL$3+Safety_Stock/Avg_Dmd-Plan_Shelf)*Avg_Dmd*Std_Cost*AL$3,0)+Avg_Dmd*365/AL$3/2*Std_Cost*Inv_Cost+AL$3*Setup</f>
        <v>27309.883856720302</v>
      </c>
      <c r="AM70" s="12">
        <f>(Sell_Price-Std_Cost)*(1-$D70)*Lost_Sale_Fact*Avg_Dmd*365+NORMSINV($D70)*SQRT(Dmd_StdDev^2*Leadtime+LT_StdDev^2*Avg_Dmd^2)*Std_Cost*Inv_Cost+IF(365/AM$3+Safety_Stock/Avg_Dmd&gt;Plan_Shelf,(365/AM$3+Safety_Stock/Avg_Dmd-Plan_Shelf)*Avg_Dmd*Std_Cost*AM$3,0)+Avg_Dmd*365/AM$3/2*Std_Cost*Inv_Cost+AM$3*Setup</f>
        <v>27288.119150837949</v>
      </c>
      <c r="AN70" s="12">
        <f>(Sell_Price-Std_Cost)*(1-$D70)*Lost_Sale_Fact*Avg_Dmd*365+NORMSINV($D70)*SQRT(Dmd_StdDev^2*Leadtime+LT_StdDev^2*Avg_Dmd^2)*Std_Cost*Inv_Cost+IF(365/AN$3+Safety_Stock/Avg_Dmd&gt;Plan_Shelf,(365/AN$3+Safety_Stock/Avg_Dmd-Plan_Shelf)*Avg_Dmd*Std_Cost*AN$3,0)+Avg_Dmd*365/AN$3/2*Std_Cost*Inv_Cost+AN$3*Setup</f>
        <v>27275.89692861573</v>
      </c>
      <c r="AO70" s="12">
        <f>(Sell_Price-Std_Cost)*(1-$D70)*Lost_Sale_Fact*Avg_Dmd*365+NORMSINV($D70)*SQRT(Dmd_StdDev^2*Leadtime+LT_StdDev^2*Avg_Dmd^2)*Std_Cost*Inv_Cost+IF(365/AO$3+Safety_Stock/Avg_Dmd&gt;Plan_Shelf,(365/AO$3+Safety_Stock/Avg_Dmd-Plan_Shelf)*Avg_Dmd*Std_Cost*AO$3,0)+Avg_Dmd*365/AO$3/2*Std_Cost*Inv_Cost+AO$3*Setup</f>
        <v>27272.443475162276</v>
      </c>
      <c r="AP70" s="12">
        <f>(Sell_Price-Std_Cost)*(1-$D70)*Lost_Sale_Fact*Avg_Dmd*365+NORMSINV($D70)*SQRT(Dmd_StdDev^2*Leadtime+LT_StdDev^2*Avg_Dmd^2)*Std_Cost*Inv_Cost+IF(365/AP$3+Safety_Stock/Avg_Dmd&gt;Plan_Shelf,(365/AP$3+Safety_Stock/Avg_Dmd-Plan_Shelf)*Avg_Dmd*Std_Cost*AP$3,0)+Avg_Dmd*365/AP$3/2*Std_Cost*Inv_Cost+AP$3*Setup</f>
        <v>27277.066519259002</v>
      </c>
      <c r="AQ70" s="12">
        <f>(Sell_Price-Std_Cost)*(1-$D70)*Lost_Sale_Fact*Avg_Dmd*365+NORMSINV($D70)*SQRT(Dmd_StdDev^2*Leadtime+LT_StdDev^2*Avg_Dmd^2)*Std_Cost*Inv_Cost+IF(365/AQ$3+Safety_Stock/Avg_Dmd&gt;Plan_Shelf,(365/AQ$3+Safety_Stock/Avg_Dmd-Plan_Shelf)*Avg_Dmd*Std_Cost*AQ$3,0)+Avg_Dmd*365/AQ$3/2*Std_Cost*Inv_Cost+AQ$3*Setup</f>
        <v>27289.144791863589</v>
      </c>
      <c r="AR70" s="12">
        <f>(Sell_Price-Std_Cost)*(1-$D70)*Lost_Sale_Fact*Avg_Dmd*365+NORMSINV($D70)*SQRT(Dmd_StdDev^2*Leadtime+LT_StdDev^2*Avg_Dmd^2)*Std_Cost*Inv_Cost+IF(365/AR$3+Safety_Stock/Avg_Dmd&gt;Plan_Shelf,(365/AR$3+Safety_Stock/Avg_Dmd-Plan_Shelf)*Avg_Dmd*Std_Cost*AR$3,0)+Avg_Dmd*365/AR$3/2*Std_Cost*Inv_Cost+AR$3*Setup</f>
        <v>27308.119150837949</v>
      </c>
      <c r="AS70" s="12">
        <f>(Sell_Price-Std_Cost)*(1-$D70)*Lost_Sale_Fact*Avg_Dmd*365+NORMSINV($D70)*SQRT(Dmd_StdDev^2*Leadtime+LT_StdDev^2*Avg_Dmd^2)*Std_Cost*Inv_Cost+IF(365/AS$3+Safety_Stock/Avg_Dmd&gt;Plan_Shelf,(365/AS$3+Safety_Stock/Avg_Dmd-Plan_Shelf)*Avg_Dmd*Std_Cost*AS$3,0)+Avg_Dmd*365/AS$3/2*Std_Cost*Inv_Cost+AS$3*Setup</f>
        <v>27333.485004496488</v>
      </c>
      <c r="AT70" s="12">
        <f>(Sell_Price-Std_Cost)*(1-$D70)*Lost_Sale_Fact*Avg_Dmd*365+NORMSINV($D70)*SQRT(Dmd_StdDev^2*Leadtime+LT_StdDev^2*Avg_Dmd^2)*Std_Cost*Inv_Cost+IF(365/AT$3+Safety_Stock/Avg_Dmd&gt;Plan_Shelf,(365/AT$3+Safety_Stock/Avg_Dmd-Plan_Shelf)*Avg_Dmd*Std_Cost*AT$3,0)+Avg_Dmd*365/AT$3/2*Std_Cost*Inv_Cost+AT$3*Setup</f>
        <v>27364.785817504617</v>
      </c>
      <c r="AU70" s="12">
        <f>(Sell_Price-Std_Cost)*(1-$D70)*Lost_Sale_Fact*Avg_Dmd*365+NORMSINV($D70)*SQRT(Dmd_StdDev^2*Leadtime+LT_StdDev^2*Avg_Dmd^2)*Std_Cost*Inv_Cost+IF(365/AU$3+Safety_Stock/Avg_Dmd&gt;Plan_Shelf,(365/AU$3+Safety_Stock/Avg_Dmd-Plan_Shelf)*Avg_Dmd*Std_Cost*AU$3,0)+Avg_Dmd*365/AU$3/2*Std_Cost*Inv_Cost+AU$3*Setup</f>
        <v>27401.607522930972</v>
      </c>
      <c r="AV70" s="12">
        <f>(Sell_Price-Std_Cost)*(1-$D70)*Lost_Sale_Fact*Avg_Dmd*365+NORMSINV($D70)*SQRT(Dmd_StdDev^2*Leadtime+LT_StdDev^2*Avg_Dmd^2)*Std_Cost*Inv_Cost+IF(365/AV$3+Safety_Stock/Avg_Dmd&gt;Plan_Shelf,(365/AV$3+Safety_Stock/Avg_Dmd-Plan_Shelf)*Avg_Dmd*Std_Cost*AV$3,0)+Avg_Dmd*365/AV$3/2*Std_Cost*Inv_Cost+AV$3*Setup</f>
        <v>27443.573696292497</v>
      </c>
      <c r="AW70" s="12">
        <f>(Sell_Price-Std_Cost)*(1-$D70)*Lost_Sale_Fact*Avg_Dmd*365+NORMSINV($D70)*SQRT(Dmd_StdDev^2*Leadtime+LT_StdDev^2*Avg_Dmd^2)*Std_Cost*Inv_Cost+IF(365/AW$3+Safety_Stock/Avg_Dmd&gt;Plan_Shelf,(365/AW$3+Safety_Stock/Avg_Dmd-Plan_Shelf)*Avg_Dmd*Std_Cost*AW$3,0)+Avg_Dmd*365/AW$3/2*Std_Cost*Inv_Cost+AW$3*Setup</f>
        <v>27490.341373060171</v>
      </c>
      <c r="AX70" s="12">
        <f>(Sell_Price-Std_Cost)*(1-$D70)*Lost_Sale_Fact*Avg_Dmd*365+NORMSINV($D70)*SQRT(Dmd_StdDev^2*Leadtime+LT_StdDev^2*Avg_Dmd^2)*Std_Cost*Inv_Cost+IF(365/AX$3+Safety_Stock/Avg_Dmd&gt;Plan_Shelf,(365/AX$3+Safety_Stock/Avg_Dmd-Plan_Shelf)*Avg_Dmd*Std_Cost*AX$3,0)+Avg_Dmd*365/AX$3/2*Std_Cost*Inv_Cost+AX$3*Setup</f>
        <v>27541.597411707517</v>
      </c>
      <c r="AY70" s="12">
        <f>(Sell_Price-Std_Cost)*(1-$D70)*Lost_Sale_Fact*Avg_Dmd*365+NORMSINV($D70)*SQRT(Dmd_StdDev^2*Leadtime+LT_StdDev^2*Avg_Dmd^2)*Std_Cost*Inv_Cost+IF(365/AY$3+Safety_Stock/Avg_Dmd&gt;Plan_Shelf,(365/AY$3+Safety_Stock/Avg_Dmd-Plan_Shelf)*Avg_Dmd*Std_Cost*AY$3,0)+Avg_Dmd*365/AY$3/2*Std_Cost*Inv_Cost+AY$3*Setup</f>
        <v>27597.055321050717</v>
      </c>
      <c r="AZ70" s="12">
        <f>(Sell_Price-Std_Cost)*(1-$D70)*Lost_Sale_Fact*Avg_Dmd*365+NORMSINV($D70)*SQRT(Dmd_StdDev^2*Leadtime+LT_StdDev^2*Avg_Dmd^2)*Std_Cost*Inv_Cost+IF(365/AZ$3+Safety_Stock/Avg_Dmd&gt;Plan_Shelf,(365/AZ$3+Safety_Stock/Avg_Dmd-Plan_Shelf)*Avg_Dmd*Std_Cost*AZ$3,0)+Avg_Dmd*365/AZ$3/2*Std_Cost*Inv_Cost+AZ$3*Setup</f>
        <v>27656.452484171285</v>
      </c>
      <c r="BA70" s="12">
        <f>(Sell_Price-Std_Cost)*(1-$D70)*Lost_Sale_Fact*Avg_Dmd*365+NORMSINV($D70)*SQRT(Dmd_StdDev^2*Leadtime+LT_StdDev^2*Avg_Dmd^2)*Std_Cost*Inv_Cost+IF(365/BA$3+Safety_Stock/Avg_Dmd&gt;Plan_Shelf,(365/BA$3+Safety_Stock/Avg_Dmd-Plan_Shelf)*Avg_Dmd*Std_Cost*BA$3,0)+Avg_Dmd*365/BA$3/2*Std_Cost*Inv_Cost+BA$3*Setup</f>
        <v>27719.547722266521</v>
      </c>
      <c r="BB70" s="12">
        <f>(Sell_Price-Std_Cost)*(1-$D70)*Lost_Sale_Fact*Avg_Dmd*365+NORMSINV($D70)*SQRT(Dmd_StdDev^2*Leadtime+LT_StdDev^2*Avg_Dmd^2)*Std_Cost*Inv_Cost+IF(365/BB$3+Safety_Stock/Avg_Dmd&gt;Plan_Shelf,(365/BB$3+Safety_Stock/Avg_Dmd-Plan_Shelf)*Avg_Dmd*Std_Cost*BB$3,0)+Avg_Dmd*365/BB$3/2*Std_Cost*Inv_Cost+BB$3*Setup</f>
        <v>27786.119150837949</v>
      </c>
      <c r="BC70" s="12">
        <f>(Sell_Price-Std_Cost)*(1-$D70)*Lost_Sale_Fact*Avg_Dmd*365+NORMSINV($D70)*SQRT(Dmd_StdDev^2*Leadtime+LT_StdDev^2*Avg_Dmd^2)*Std_Cost*Inv_Cost+IF(365/BC$3+Safety_Stock/Avg_Dmd&gt;Plan_Shelf,(365/BC$3+Safety_Stock/Avg_Dmd-Plan_Shelf)*Avg_Dmd*Std_Cost*BC$3,0)+Avg_Dmd*365/BC$3/2*Std_Cost*Inv_Cost+BC$3*Setup</f>
        <v>27855.962288092851</v>
      </c>
      <c r="BD70" s="12">
        <f>(Sell_Price-Std_Cost)*(1-$D70)*Lost_Sale_Fact*Avg_Dmd*365+NORMSINV($D70)*SQRT(Dmd_StdDev^2*Leadtime+LT_StdDev^2*Avg_Dmd^2)*Std_Cost*Inv_Cost+IF(365/BD$3+Safety_Stock/Avg_Dmd&gt;Plan_Shelf,(365/BD$3+Safety_Stock/Avg_Dmd-Plan_Shelf)*Avg_Dmd*Std_Cost*BD$3,0)+Avg_Dmd*365/BD$3/2*Std_Cost*Inv_Cost+BD$3*Setup</f>
        <v>27928.888381607183</v>
      </c>
      <c r="BE70" s="12">
        <f>(Sell_Price-Std_Cost)*(1-$D70)*Lost_Sale_Fact*Avg_Dmd*365+NORMSINV($D70)*SQRT(Dmd_StdDev^2*Leadtime+LT_StdDev^2*Avg_Dmd^2)*Std_Cost*Inv_Cost+IF(365/BE$3+Safety_Stock/Avg_Dmd&gt;Plan_Shelf,(365/BE$3+Safety_Stock/Avg_Dmd-Plan_Shelf)*Avg_Dmd*Std_Cost*BE$3,0)+Avg_Dmd*365/BE$3/2*Std_Cost*Inv_Cost+BE$3*Setup</f>
        <v>28004.722924422855</v>
      </c>
      <c r="BF70" s="12">
        <f>(Sell_Price-Std_Cost)*(1-$D70)*Lost_Sale_Fact*Avg_Dmd*365+NORMSINV($D70)*SQRT(Dmd_StdDev^2*Leadtime+LT_StdDev^2*Avg_Dmd^2)*Std_Cost*Inv_Cost+IF(365/BF$3+Safety_Stock/Avg_Dmd&gt;Plan_Shelf,(365/BF$3+Safety_Stock/Avg_Dmd-Plan_Shelf)*Avg_Dmd*Std_Cost*BF$3,0)+Avg_Dmd*365/BF$3/2*Std_Cost*Inv_Cost+BF$3*Setup</f>
        <v>28083.304336023135</v>
      </c>
      <c r="BG70" s="12">
        <f>(Sell_Price-Std_Cost)*(1-$D70)*Lost_Sale_Fact*Avg_Dmd*365+NORMSINV($D70)*SQRT(Dmd_StdDev^2*Leadtime+LT_StdDev^2*Avg_Dmd^2)*Std_Cost*Inv_Cost+IF(365/BG$3+Safety_Stock/Avg_Dmd&gt;Plan_Shelf,(365/BG$3+Safety_Stock/Avg_Dmd-Plan_Shelf)*Avg_Dmd*Std_Cost*BG$3,0)+Avg_Dmd*365/BG$3/2*Std_Cost*Inv_Cost+BG$3*Setup</f>
        <v>28164.482787201589</v>
      </c>
      <c r="BH70" s="12">
        <f>(Sell_Price-Std_Cost)*(1-$D70)*Lost_Sale_Fact*Avg_Dmd*365+NORMSINV($D70)*SQRT(Dmd_StdDev^2*Leadtime+LT_StdDev^2*Avg_Dmd^2)*Std_Cost*Inv_Cost+IF(365/BH$3+Safety_Stock/Avg_Dmd&gt;Plan_Shelf,(365/BH$3+Safety_Stock/Avg_Dmd-Plan_Shelf)*Avg_Dmd*Std_Cost*BH$3,0)+Avg_Dmd*365/BH$3/2*Std_Cost*Inv_Cost+BH$3*Setup</f>
        <v>28248.119150837949</v>
      </c>
      <c r="BI70" s="12">
        <f>(Sell_Price-Std_Cost)*(1-$D70)*Lost_Sale_Fact*Avg_Dmd*365+NORMSINV($D70)*SQRT(Dmd_StdDev^2*Leadtime+LT_StdDev^2*Avg_Dmd^2)*Std_Cost*Inv_Cost+IF(365/BI$3+Safety_Stock/Avg_Dmd&gt;Plan_Shelf,(365/BI$3+Safety_Stock/Avg_Dmd-Plan_Shelf)*Avg_Dmd*Std_Cost*BI$3,0)+Avg_Dmd*365/BI$3/2*Std_Cost*Inv_Cost+BI$3*Setup</f>
        <v>28334.084063118651</v>
      </c>
      <c r="BJ70" s="12">
        <f>(Sell_Price-Std_Cost)*(1-$D70)*Lost_Sale_Fact*Avg_Dmd*365+NORMSINV($D70)*SQRT(Dmd_StdDev^2*Leadtime+LT_StdDev^2*Avg_Dmd^2)*Std_Cost*Inv_Cost+IF(365/BJ$3+Safety_Stock/Avg_Dmd&gt;Plan_Shelf,(365/BJ$3+Safety_Stock/Avg_Dmd-Plan_Shelf)*Avg_Dmd*Std_Cost*BJ$3,0)+Avg_Dmd*365/BJ$3/2*Std_Cost*Inv_Cost+BJ$3*Setup</f>
        <v>28422.257081872434</v>
      </c>
      <c r="BK70" s="12">
        <f>(Sell_Price-Std_Cost)*(1-$D70)*Lost_Sale_Fact*Avg_Dmd*365+NORMSINV($D70)*SQRT(Dmd_StdDev^2*Leadtime+LT_StdDev^2*Avg_Dmd^2)*Std_Cost*Inv_Cost+IF(365/BK$3+Safety_Stock/Avg_Dmd&gt;Plan_Shelf,(365/BK$3+Safety_Stock/Avg_Dmd-Plan_Shelf)*Avg_Dmd*Std_Cost*BK$3,0)+Avg_Dmd*365/BK$3/2*Std_Cost*Inv_Cost+BK$3*Setup</f>
        <v>28512.525930498967</v>
      </c>
      <c r="BL70" s="12">
        <f>(Sell_Price-Std_Cost)*(1-$D70)*Lost_Sale_Fact*Avg_Dmd*365+NORMSINV($D70)*SQRT(Dmd_StdDev^2*Leadtime+LT_StdDev^2*Avg_Dmd^2)*Std_Cost*Inv_Cost+IF(365/BL$3+Safety_Stock/Avg_Dmd&gt;Plan_Shelf,(365/BL$3+Safety_Stock/Avg_Dmd-Plan_Shelf)*Avg_Dmd*Std_Cost*BL$3,0)+Avg_Dmd*365/BL$3/2*Std_Cost*Inv_Cost+BL$3*Setup</f>
        <v>28604.785817504617</v>
      </c>
      <c r="BM70" s="12">
        <f>(Sell_Price-Std_Cost)*(1-$D70)*Lost_Sale_Fact*Avg_Dmd*365+NORMSINV($D70)*SQRT(Dmd_StdDev^2*Leadtime+LT_StdDev^2*Avg_Dmd^2)*Std_Cost*Inv_Cost+IF(365/BM$3+Safety_Stock/Avg_Dmd&gt;Plan_Shelf,(365/BM$3+Safety_Stock/Avg_Dmd-Plan_Shelf)*Avg_Dmd*Std_Cost*BM$3,0)+Avg_Dmd*365/BM$3/2*Std_Cost*Inv_Cost+BM$3*Setup</f>
        <v>28698.938822969099</v>
      </c>
      <c r="BN70" s="12">
        <f>(Sell_Price-Std_Cost)*(1-$D70)*Lost_Sale_Fact*Avg_Dmd*365+NORMSINV($D70)*SQRT(Dmd_StdDev^2*Leadtime+LT_StdDev^2*Avg_Dmd^2)*Std_Cost*Inv_Cost+IF(365/BN$3+Safety_Stock/Avg_Dmd&gt;Plan_Shelf,(365/BN$3+Safety_Stock/Avg_Dmd-Plan_Shelf)*Avg_Dmd*Std_Cost*BN$3,0)+Avg_Dmd*365/BN$3/2*Std_Cost*Inv_Cost+BN$3*Setup</f>
        <v>28794.893344386339</v>
      </c>
      <c r="BO70" s="12">
        <f>(Sell_Price-Std_Cost)*(1-$D70)*Lost_Sale_Fact*Avg_Dmd*365+NORMSINV($D70)*SQRT(Dmd_StdDev^2*Leadtime+LT_StdDev^2*Avg_Dmd^2)*Std_Cost*Inv_Cost+IF(365/BO$3+Safety_Stock/Avg_Dmd&gt;Plan_Shelf,(365/BO$3+Safety_Stock/Avg_Dmd-Plan_Shelf)*Avg_Dmd*Std_Cost*BO$3,0)+Avg_Dmd*365/BO$3/2*Std_Cost*Inv_Cost+BO$3*Setup</f>
        <v>28892.563595282394</v>
      </c>
      <c r="BP70" s="12">
        <f>(Sell_Price-Std_Cost)*(1-$D70)*Lost_Sale_Fact*Avg_Dmd*365+NORMSINV($D70)*SQRT(Dmd_StdDev^2*Leadtime+LT_StdDev^2*Avg_Dmd^2)*Std_Cost*Inv_Cost+IF(365/BP$3+Safety_Stock/Avg_Dmd&gt;Plan_Shelf,(365/BP$3+Safety_Stock/Avg_Dmd-Plan_Shelf)*Avg_Dmd*Std_Cost*BP$3,0)+Avg_Dmd*365/BP$3/2*Std_Cost*Inv_Cost+BP$3*Setup</f>
        <v>28991.869150837949</v>
      </c>
      <c r="BQ70" s="12">
        <f>(Sell_Price-Std_Cost)*(1-$D70)*Lost_Sale_Fact*Avg_Dmd*365+NORMSINV($D70)*SQRT(Dmd_StdDev^2*Leadtime+LT_StdDev^2*Avg_Dmd^2)*Std_Cost*Inv_Cost+IF(365/BQ$3+Safety_Stock/Avg_Dmd&gt;Plan_Shelf,(365/BQ$3+Safety_Stock/Avg_Dmd-Plan_Shelf)*Avg_Dmd*Std_Cost*BQ$3,0)+Avg_Dmd*365/BQ$3/2*Std_Cost*Inv_Cost+BQ$3*Setup</f>
        <v>29092.734535453335</v>
      </c>
      <c r="BR70" s="12">
        <f>(Sell_Price-Std_Cost)*(1-$D70)*Lost_Sale_Fact*Avg_Dmd*365+NORMSINV($D70)*SQRT(Dmd_StdDev^2*Leadtime+LT_StdDev^2*Avg_Dmd^2)*Std_Cost*Inv_Cost+IF(365/BR$3+Safety_Stock/Avg_Dmd&gt;Plan_Shelf,(365/BR$3+Safety_Stock/Avg_Dmd-Plan_Shelf)*Avg_Dmd*Std_Cost*BR$3,0)+Avg_Dmd*365/BR$3/2*Std_Cost*Inv_Cost+BR$3*Setup</f>
        <v>29195.088847807649</v>
      </c>
      <c r="BS70" s="12">
        <f>(Sell_Price-Std_Cost)*(1-$D70)*Lost_Sale_Fact*Avg_Dmd*365+NORMSINV($D70)*SQRT(Dmd_StdDev^2*Leadtime+LT_StdDev^2*Avg_Dmd^2)*Std_Cost*Inv_Cost+IF(365/BS$3+Safety_Stock/Avg_Dmd&gt;Plan_Shelf,(365/BS$3+Safety_Stock/Avg_Dmd-Plan_Shelf)*Avg_Dmd*Std_Cost*BS$3,0)+Avg_Dmd*365/BS$3/2*Std_Cost*Inv_Cost+BS$3*Setup</f>
        <v>29298.865419494665</v>
      </c>
      <c r="BT70" s="12">
        <f>(Sell_Price-Std_Cost)*(1-$D70)*Lost_Sale_Fact*Avg_Dmd*365+NORMSINV($D70)*SQRT(Dmd_StdDev^2*Leadtime+LT_StdDev^2*Avg_Dmd^2)*Std_Cost*Inv_Cost+IF(365/BT$3+Safety_Stock/Avg_Dmd&gt;Plan_Shelf,(365/BT$3+Safety_Stock/Avg_Dmd-Plan_Shelf)*Avg_Dmd*Std_Cost*BT$3,0)+Avg_Dmd*365/BT$3/2*Std_Cost*Inv_Cost+BT$3*Setup</f>
        <v>29404.001503779127</v>
      </c>
      <c r="BU70" s="12">
        <f>(Sell_Price-Std_Cost)*(1-$D70)*Lost_Sale_Fact*Avg_Dmd*365+NORMSINV($D70)*SQRT(Dmd_StdDev^2*Leadtime+LT_StdDev^2*Avg_Dmd^2)*Std_Cost*Inv_Cost+IF(365/BU$3+Safety_Stock/Avg_Dmd&gt;Plan_Shelf,(365/BU$3+Safety_Stock/Avg_Dmd-Plan_Shelf)*Avg_Dmd*Std_Cost*BU$3,0)+Avg_Dmd*365/BU$3/2*Std_Cost*Inv_Cost+BU$3*Setup</f>
        <v>29510.437991417661</v>
      </c>
      <c r="BV70" s="12">
        <f>(Sell_Price-Std_Cost)*(1-$D70)*Lost_Sale_Fact*Avg_Dmd*365+NORMSINV($D70)*SQRT(Dmd_StdDev^2*Leadtime+LT_StdDev^2*Avg_Dmd^2)*Std_Cost*Inv_Cost+IF(365/BV$3+Safety_Stock/Avg_Dmd&gt;Plan_Shelf,(365/BV$3+Safety_Stock/Avg_Dmd-Plan_Shelf)*Avg_Dmd*Std_Cost*BV$3,0)+Avg_Dmd*365/BV$3/2*Std_Cost*Inv_Cost+BV$3*Setup</f>
        <v>29618.119150837949</v>
      </c>
      <c r="BW70" s="12">
        <f>(Sell_Price-Std_Cost)*(1-$D70)*Lost_Sale_Fact*Avg_Dmd*365+NORMSINV($D70)*SQRT(Dmd_StdDev^2*Leadtime+LT_StdDev^2*Avg_Dmd^2)*Std_Cost*Inv_Cost+IF(365/BW$3+Safety_Stock/Avg_Dmd&gt;Plan_Shelf,(365/BW$3+Safety_Stock/Avg_Dmd-Plan_Shelf)*Avg_Dmd*Std_Cost*BW$3,0)+Avg_Dmd*365/BW$3/2*Std_Cost*Inv_Cost+BW$3*Setup</f>
        <v>29726.992390274572</v>
      </c>
      <c r="BX70" s="12">
        <f>(Sell_Price-Std_Cost)*(1-$D70)*Lost_Sale_Fact*Avg_Dmd*365+NORMSINV($D70)*SQRT(Dmd_StdDev^2*Leadtime+LT_StdDev^2*Avg_Dmd^2)*Std_Cost*Inv_Cost+IF(365/BX$3+Safety_Stock/Avg_Dmd&gt;Plan_Shelf,(365/BX$3+Safety_Stock/Avg_Dmd-Plan_Shelf)*Avg_Dmd*Std_Cost*BX$3,0)+Avg_Dmd*365/BX$3/2*Std_Cost*Inv_Cost+BX$3*Setup</f>
        <v>29837.008039726839</v>
      </c>
      <c r="BY70" s="12">
        <f>(Sell_Price-Std_Cost)*(1-$D70)*Lost_Sale_Fact*Avg_Dmd*365+NORMSINV($D70)*SQRT(Dmd_StdDev^2*Leadtime+LT_StdDev^2*Avg_Dmd^2)*Std_Cost*Inv_Cost+IF(365/BY$3+Safety_Stock/Avg_Dmd&gt;Plan_Shelf,(365/BY$3+Safety_Stock/Avg_Dmd-Plan_Shelf)*Avg_Dmd*Std_Cost*BY$3,0)+Avg_Dmd*365/BY$3/2*Std_Cost*Inv_Cost+BY$3*Setup</f>
        <v>29948.119150837949</v>
      </c>
      <c r="BZ70" s="12">
        <f>(Sell_Price-Std_Cost)*(1-$D70)*Lost_Sale_Fact*Avg_Dmd*365+NORMSINV($D70)*SQRT(Dmd_StdDev^2*Leadtime+LT_StdDev^2*Avg_Dmd^2)*Std_Cost*Inv_Cost+IF(365/BZ$3+Safety_Stock/Avg_Dmd&gt;Plan_Shelf,(365/BZ$3+Safety_Stock/Avg_Dmd-Plan_Shelf)*Avg_Dmd*Std_Cost*BZ$3,0)+Avg_Dmd*365/BZ$3/2*Std_Cost*Inv_Cost+BZ$3*Setup</f>
        <v>30060.281313000112</v>
      </c>
      <c r="CA70" s="12">
        <f>(Sell_Price-Std_Cost)*(1-$D70)*Lost_Sale_Fact*Avg_Dmd*365+NORMSINV($D70)*SQRT(Dmd_StdDev^2*Leadtime+LT_StdDev^2*Avg_Dmd^2)*Std_Cost*Inv_Cost+IF(365/CA$3+Safety_Stock/Avg_Dmd&gt;Plan_Shelf,(365/CA$3+Safety_Stock/Avg_Dmd-Plan_Shelf)*Avg_Dmd*Std_Cost*CA$3,0)+Avg_Dmd*365/CA$3/2*Std_Cost*Inv_Cost+CA$3*Setup</f>
        <v>30173.452484171285</v>
      </c>
      <c r="CB70" s="12">
        <f>(Sell_Price-Std_Cost)*(1-$D70)*Lost_Sale_Fact*Avg_Dmd*365+NORMSINV($D70)*SQRT(Dmd_StdDev^2*Leadtime+LT_StdDev^2*Avg_Dmd^2)*Std_Cost*Inv_Cost+IF(365/CB$3+Safety_Stock/Avg_Dmd&gt;Plan_Shelf,(365/CB$3+Safety_Stock/Avg_Dmd-Plan_Shelf)*Avg_Dmd*Std_Cost*CB$3,0)+Avg_Dmd*365/CB$3/2*Std_Cost*Inv_Cost+CB$3*Setup</f>
        <v>30287.592835048476</v>
      </c>
      <c r="CC70" s="12">
        <f>(Sell_Price-Std_Cost)*(1-$D70)*Lost_Sale_Fact*Avg_Dmd*365+NORMSINV($D70)*SQRT(Dmd_StdDev^2*Leadtime+LT_StdDev^2*Avg_Dmd^2)*Std_Cost*Inv_Cost+IF(365/CC$3+Safety_Stock/Avg_Dmd&gt;Plan_Shelf,(365/CC$3+Safety_Stock/Avg_Dmd-Plan_Shelf)*Avg_Dmd*Std_Cost*CC$3,0)+Avg_Dmd*365/CC$3/2*Std_Cost*Inv_Cost+CC$3*Setup</f>
        <v>30402.664605383405</v>
      </c>
      <c r="CD70" s="12">
        <f>(Sell_Price-Std_Cost)*(1-$D70)*Lost_Sale_Fact*Avg_Dmd*365+NORMSINV($D70)*SQRT(Dmd_StdDev^2*Leadtime+LT_StdDev^2*Avg_Dmd^2)*Std_Cost*Inv_Cost+IF(365/CD$3+Safety_Stock/Avg_Dmd&gt;Plan_Shelf,(365/CD$3+Safety_Stock/Avg_Dmd-Plan_Shelf)*Avg_Dmd*Std_Cost*CD$3,0)+Avg_Dmd*365/CD$3/2*Std_Cost*Inv_Cost+CD$3*Setup</f>
        <v>30518.631971350769</v>
      </c>
      <c r="CE70" s="12">
        <f>(Sell_Price-Std_Cost)*(1-$D70)*Lost_Sale_Fact*Avg_Dmd*365+NORMSINV($D70)*SQRT(Dmd_StdDev^2*Leadtime+LT_StdDev^2*Avg_Dmd^2)*Std_Cost*Inv_Cost+IF(365/CE$3+Safety_Stock/Avg_Dmd&gt;Plan_Shelf,(365/CE$3+Safety_Stock/Avg_Dmd-Plan_Shelf)*Avg_Dmd*Std_Cost*CE$3,0)+Avg_Dmd*365/CE$3/2*Std_Cost*Inv_Cost+CE$3*Setup</f>
        <v>30635.460922989849</v>
      </c>
      <c r="CF70" s="12">
        <f>(Sell_Price-Std_Cost)*(1-$D70)*Lost_Sale_Fact*Avg_Dmd*365+NORMSINV($D70)*SQRT(Dmd_StdDev^2*Leadtime+LT_StdDev^2*Avg_Dmd^2)*Std_Cost*Inv_Cost+IF(365/CF$3+Safety_Stock/Avg_Dmd&gt;Plan_Shelf,(365/CF$3+Safety_Stock/Avg_Dmd-Plan_Shelf)*Avg_Dmd*Std_Cost*CF$3,0)+Avg_Dmd*365/CF$3/2*Std_Cost*Inv_Cost+CF$3*Setup</f>
        <v>30753.119150837949</v>
      </c>
      <c r="CG70" s="12">
        <f>(Sell_Price-Std_Cost)*(1-$D70)*Lost_Sale_Fact*Avg_Dmd*365+NORMSINV($D70)*SQRT(Dmd_StdDev^2*Leadtime+LT_StdDev^2*Avg_Dmd^2)*Std_Cost*Inv_Cost+IF(365/CG$3+Safety_Stock/Avg_Dmd&gt;Plan_Shelf,(365/CG$3+Safety_Stock/Avg_Dmd-Plan_Shelf)*Avg_Dmd*Std_Cost*CG$3,0)+Avg_Dmd*365/CG$3/2*Std_Cost*Inv_Cost+CG$3*Setup</f>
        <v>30871.575940961407</v>
      </c>
      <c r="CH70" s="12">
        <f>(Sell_Price-Std_Cost)*(1-$D70)*Lost_Sale_Fact*Avg_Dmd*365+NORMSINV($D70)*SQRT(Dmd_StdDev^2*Leadtime+LT_StdDev^2*Avg_Dmd^2)*Std_Cost*Inv_Cost+IF(365/CH$3+Safety_Stock/Avg_Dmd&gt;Plan_Shelf,(365/CH$3+Safety_Stock/Avg_Dmd-Plan_Shelf)*Avg_Dmd*Std_Cost*CH$3,0)+Avg_Dmd*365/CH$3/2*Std_Cost*Inv_Cost+CH$3*Setup</f>
        <v>30990.80207766722</v>
      </c>
      <c r="CI70" s="12">
        <f>(Sell_Price-Std_Cost)*(1-$D70)*Lost_Sale_Fact*Avg_Dmd*365+NORMSINV($D70)*SQRT(Dmd_StdDev^2*Leadtime+LT_StdDev^2*Avg_Dmd^2)*Std_Cost*Inv_Cost+IF(365/CI$3+Safety_Stock/Avg_Dmd&gt;Plan_Shelf,(365/CI$3+Safety_Stock/Avg_Dmd-Plan_Shelf)*Avg_Dmd*Std_Cost*CI$3,0)+Avg_Dmd*365/CI$3/2*Std_Cost*Inv_Cost+CI$3*Setup</f>
        <v>31110.76975324759</v>
      </c>
      <c r="CJ70" s="12">
        <f>(Sell_Price-Std_Cost)*(1-$D70)*Lost_Sale_Fact*Avg_Dmd*365+NORMSINV($D70)*SQRT(Dmd_StdDev^2*Leadtime+LT_StdDev^2*Avg_Dmd^2)*Std_Cost*Inv_Cost+IF(365/CJ$3+Safety_Stock/Avg_Dmd&gt;Plan_Shelf,(365/CJ$3+Safety_Stock/Avg_Dmd-Plan_Shelf)*Avg_Dmd*Std_Cost*CJ$3,0)+Avg_Dmd*365/CJ$3/2*Std_Cost*Inv_Cost+CJ$3*Setup</f>
        <v>31231.452484171285</v>
      </c>
      <c r="CK70" s="12">
        <f>(Sell_Price-Std_Cost)*(1-$D70)*Lost_Sale_Fact*Avg_Dmd*365+NORMSINV($D70)*SQRT(Dmd_StdDev^2*Leadtime+LT_StdDev^2*Avg_Dmd^2)*Std_Cost*Inv_Cost+IF(365/CK$3+Safety_Stock/Avg_Dmd&gt;Plan_Shelf,(365/CK$3+Safety_Stock/Avg_Dmd-Plan_Shelf)*Avg_Dmd*Std_Cost*CK$3,0)+Avg_Dmd*365/CK$3/2*Std_Cost*Inv_Cost+CK$3*Setup</f>
        <v>31352.825033190893</v>
      </c>
      <c r="CL70" s="12">
        <f>(Sell_Price-Std_Cost)*(1-$D70)*Lost_Sale_Fact*Avg_Dmd*365+NORMSINV($D70)*SQRT(Dmd_StdDev^2*Leadtime+LT_StdDev^2*Avg_Dmd^2)*Std_Cost*Inv_Cost+IF(365/CL$3+Safety_Stock/Avg_Dmd&gt;Plan_Shelf,(365/CL$3+Safety_Stock/Avg_Dmd-Plan_Shelf)*Avg_Dmd*Std_Cost*CL$3,0)+Avg_Dmd*365/CL$3/2*Std_Cost*Inv_Cost+CL$3*Setup</f>
        <v>31474.86333688446</v>
      </c>
      <c r="CM70" s="12">
        <f>(Sell_Price-Std_Cost)*(1-$D70)*Lost_Sale_Fact*Avg_Dmd*365+NORMSINV($D70)*SQRT(Dmd_StdDev^2*Leadtime+LT_StdDev^2*Avg_Dmd^2)*Std_Cost*Inv_Cost+IF(365/CM$3+Safety_Stock/Avg_Dmd&gt;Plan_Shelf,(365/CM$3+Safety_Stock/Avg_Dmd-Plan_Shelf)*Avg_Dmd*Std_Cost*CM$3,0)+Avg_Dmd*365/CM$3/2*Std_Cost*Inv_Cost+CM$3*Setup</f>
        <v>31597.544438194273</v>
      </c>
      <c r="CN70" s="12">
        <f>(Sell_Price-Std_Cost)*(1-$D70)*Lost_Sale_Fact*Avg_Dmd*365+NORMSINV($D70)*SQRT(Dmd_StdDev^2*Leadtime+LT_StdDev^2*Avg_Dmd^2)*Std_Cost*Inv_Cost+IF(365/CN$3+Safety_Stock/Avg_Dmd&gt;Plan_Shelf,(365/CN$3+Safety_Stock/Avg_Dmd-Plan_Shelf)*Avg_Dmd*Std_Cost*CN$3,0)+Avg_Dmd*365/CN$3/2*Std_Cost*Inv_Cost+CN$3*Setup</f>
        <v>31720.846423565225</v>
      </c>
      <c r="CO70" s="12">
        <f>(Sell_Price-Std_Cost)*(1-$D70)*Lost_Sale_Fact*Avg_Dmd*365+NORMSINV($D70)*SQRT(Dmd_StdDev^2*Leadtime+LT_StdDev^2*Avg_Dmd^2)*Std_Cost*Inv_Cost+IF(365/CO$3+Safety_Stock/Avg_Dmd&gt;Plan_Shelf,(365/CO$3+Safety_Stock/Avg_Dmd-Plan_Shelf)*Avg_Dmd*Std_Cost*CO$3,0)+Avg_Dmd*365/CO$3/2*Std_Cost*Inv_Cost+CO$3*Setup</f>
        <v>31844.748364321098</v>
      </c>
      <c r="CP70" s="12">
        <f>(Sell_Price-Std_Cost)*(1-$D70)*Lost_Sale_Fact*Avg_Dmd*365+NORMSINV($D70)*SQRT(Dmd_StdDev^2*Leadtime+LT_StdDev^2*Avg_Dmd^2)*Std_Cost*Inv_Cost+IF(365/CP$3+Safety_Stock/Avg_Dmd&gt;Plan_Shelf,(365/CP$3+Safety_Stock/Avg_Dmd-Plan_Shelf)*Avg_Dmd*Std_Cost*CP$3,0)+Avg_Dmd*365/CP$3/2*Std_Cost*Inv_Cost+CP$3*Setup</f>
        <v>31969.230261949062</v>
      </c>
      <c r="CQ70" s="12">
        <f>(Sell_Price-Std_Cost)*(1-$D70)*Lost_Sale_Fact*Avg_Dmd*365+NORMSINV($D70)*SQRT(Dmd_StdDev^2*Leadtime+LT_StdDev^2*Avg_Dmd^2)*Std_Cost*Inv_Cost+IF(365/CQ$3+Safety_Stock/Avg_Dmd&gt;Plan_Shelf,(365/CQ$3+Safety_Stock/Avg_Dmd-Plan_Shelf)*Avg_Dmd*Std_Cost*CQ$3,0)+Avg_Dmd*365/CQ$3/2*Std_Cost*Inv_Cost+CQ$3*Setup</f>
        <v>32094.272996991796</v>
      </c>
      <c r="CR70" s="12">
        <f>(Sell_Price-Std_Cost)*(1-$D70)*Lost_Sale_Fact*Avg_Dmd*365+NORMSINV($D70)*SQRT(Dmd_StdDev^2*Leadtime+LT_StdDev^2*Avg_Dmd^2)*Std_Cost*Inv_Cost+IF(365/CR$3+Safety_Stock/Avg_Dmd&gt;Plan_Shelf,(365/CR$3+Safety_Stock/Avg_Dmd-Plan_Shelf)*Avg_Dmd*Std_Cost*CR$3,0)+Avg_Dmd*365/CR$3/2*Std_Cost*Inv_Cost+CR$3*Setup</f>
        <v>32219.858281272733</v>
      </c>
      <c r="CS70" s="12">
        <f>(Sell_Price-Std_Cost)*(1-$D70)*Lost_Sale_Fact*Avg_Dmd*365+NORMSINV($D70)*SQRT(Dmd_StdDev^2*Leadtime+LT_StdDev^2*Avg_Dmd^2)*Std_Cost*Inv_Cost+IF(365/CS$3+Safety_Stock/Avg_Dmd&gt;Plan_Shelf,(365/CS$3+Safety_Stock/Avg_Dmd-Plan_Shelf)*Avg_Dmd*Std_Cost*CS$3,0)+Avg_Dmd*365/CS$3/2*Std_Cost*Inv_Cost+CS$3*Setup</f>
        <v>32345.968613203542</v>
      </c>
      <c r="CT70" s="12">
        <f>(Sell_Price-Std_Cost)*(1-$D70)*Lost_Sale_Fact*Avg_Dmd*365+NORMSINV($D70)*SQRT(Dmd_StdDev^2*Leadtime+LT_StdDev^2*Avg_Dmd^2)*Std_Cost*Inv_Cost+IF(365/CT$3+Safety_Stock/Avg_Dmd&gt;Plan_Shelf,(365/CT$3+Safety_Stock/Avg_Dmd-Plan_Shelf)*Avg_Dmd*Std_Cost*CT$3,0)+Avg_Dmd*365/CT$3/2*Std_Cost*Inv_Cost+CT$3*Setup</f>
        <v>32472.587235944335</v>
      </c>
      <c r="CU70" s="12">
        <f>(Sell_Price-Std_Cost)*(1-$D70)*Lost_Sale_Fact*Avg_Dmd*365+NORMSINV($D70)*SQRT(Dmd_StdDev^2*Leadtime+LT_StdDev^2*Avg_Dmd^2)*Std_Cost*Inv_Cost+IF(365/CU$3+Safety_Stock/Avg_Dmd&gt;Plan_Shelf,(365/CU$3+Safety_Stock/Avg_Dmd-Plan_Shelf)*Avg_Dmd*Std_Cost*CU$3,0)+Avg_Dmd*365/CU$3/2*Std_Cost*Inv_Cost+CU$3*Setup</f>
        <v>32599.698098206372</v>
      </c>
      <c r="CV70" s="12">
        <f>(Sell_Price-Std_Cost)*(1-$D70)*Lost_Sale_Fact*Avg_Dmd*365+NORMSINV($D70)*SQRT(Dmd_StdDev^2*Leadtime+LT_StdDev^2*Avg_Dmd^2)*Std_Cost*Inv_Cost+IF(365/CV$3+Safety_Stock/Avg_Dmd&gt;Plan_Shelf,(365/CV$3+Safety_Stock/Avg_Dmd-Plan_Shelf)*Avg_Dmd*Std_Cost*CV$3,0)+Avg_Dmd*365/CV$3/2*Std_Cost*Inv_Cost+CV$3*Setup</f>
        <v>32727.285817504617</v>
      </c>
      <c r="CW70" s="12">
        <f>(Sell_Price-Std_Cost)*(1-$D70)*Lost_Sale_Fact*Avg_Dmd*365+NORMSINV($D70)*SQRT(Dmd_StdDev^2*Leadtime+LT_StdDev^2*Avg_Dmd^2)*Std_Cost*Inv_Cost+IF(365/CW$3+Safety_Stock/Avg_Dmd&gt;Plan_Shelf,(365/CW$3+Safety_Stock/Avg_Dmd-Plan_Shelf)*Avg_Dmd*Std_Cost*CW$3,0)+Avg_Dmd*365/CW$3/2*Std_Cost*Inv_Cost+CW$3*Setup</f>
        <v>32855.335645683313</v>
      </c>
      <c r="CX70" s="12">
        <f>(Sell_Price-Std_Cost)*(1-$D70)*Lost_Sale_Fact*Avg_Dmd*365+NORMSINV($D70)*SQRT(Dmd_StdDev^2*Leadtime+LT_StdDev^2*Avg_Dmd^2)*Std_Cost*Inv_Cost+IF(365/CX$3+Safety_Stock/Avg_Dmd&gt;Plan_Shelf,(365/CX$3+Safety_Stock/Avg_Dmd-Plan_Shelf)*Avg_Dmd*Std_Cost*CX$3,0)+Avg_Dmd*365/CX$3/2*Std_Cost*Inv_Cost+CX$3*Setup</f>
        <v>32983.833436552231</v>
      </c>
      <c r="CY70" s="12">
        <f>(Sell_Price-Std_Cost)*(1-$D70)*Lost_Sale_Fact*Avg_Dmd*365+NORMSINV($D70)*SQRT(Dmd_StdDev^2*Leadtime+LT_StdDev^2*Avg_Dmd^2)*Std_Cost*Inv_Cost+IF(365/CY$3+Safety_Stock/Avg_Dmd&gt;Plan_Shelf,(365/CY$3+Safety_Stock/Avg_Dmd-Plan_Shelf)*Avg_Dmd*Std_Cost*CY$3,0)+Avg_Dmd*365/CY$3/2*Std_Cost*Inv_Cost+CY$3*Setup</f>
        <v>33112.765615484415</v>
      </c>
      <c r="CZ70" s="12">
        <f>(Sell_Price-Std_Cost)*(1-$D70)*Lost_Sale_Fact*Avg_Dmd*365+NORMSINV($D70)*SQRT(Dmd_StdDev^2*Leadtime+LT_StdDev^2*Avg_Dmd^2)*Std_Cost*Inv_Cost+IF(365/CZ$3+Safety_Stock/Avg_Dmd&gt;Plan_Shelf,(365/CZ$3+Safety_Stock/Avg_Dmd-Plan_Shelf)*Avg_Dmd*Std_Cost*CZ$3,0)+Avg_Dmd*365/CZ$3/2*Std_Cost*Inv_Cost+CZ$3*Setup</f>
        <v>33242.119150837949</v>
      </c>
      <c r="DA70" s="28">
        <f t="shared" si="2"/>
        <v>27272.443475162276</v>
      </c>
      <c r="DB70" s="43">
        <f t="shared" si="3"/>
        <v>0.93300000000000005</v>
      </c>
    </row>
    <row r="71" spans="1:106" ht="14.1" customHeight="1" x14ac:dyDescent="0.25">
      <c r="A71" s="53"/>
      <c r="B71" s="51"/>
      <c r="C71" s="51"/>
      <c r="D71" s="9">
        <v>0.93200000000000005</v>
      </c>
      <c r="E71" s="12">
        <f>(Sell_Price-Std_Cost)*(1-$D71)*Lost_Sale_Fact*Avg_Dmd*365+NORMSINV($D71)*SQRT(Dmd_StdDev^2*Leadtime+LT_StdDev^2*Avg_Dmd^2)*Std_Cost*Inv_Cost+IF(365/E$3+Safety_Stock/Avg_Dmd&gt;Plan_Shelf,(365/E$3+Safety_Stock/Avg_Dmd-Plan_Shelf)*Avg_Dmd*Std_Cost*E$3,0)+Avg_Dmd*365/E$3/2*Std_Cost*Inv_Cost+E$3*Setup</f>
        <v>1327679.0852797471</v>
      </c>
      <c r="F71" s="12">
        <f>(Sell_Price-Std_Cost)*(1-$D71)*Lost_Sale_Fact*Avg_Dmd*365+NORMSINV($D71)*SQRT(Dmd_StdDev^2*Leadtime+LT_StdDev^2*Avg_Dmd^2)*Std_Cost*Inv_Cost+IF(365/F$3+Safety_Stock/Avg_Dmd&gt;Plan_Shelf,(365/F$3+Safety_Stock/Avg_Dmd-Plan_Shelf)*Avg_Dmd*Std_Cost*F$3,0)+Avg_Dmd*365/F$3/2*Std_Cost*Inv_Cost+F$3*Setup</f>
        <v>1164525.2481137398</v>
      </c>
      <c r="G71" s="12">
        <f>(Sell_Price-Std_Cost)*(1-$D71)*Lost_Sale_Fact*Avg_Dmd*365+NORMSINV($D71)*SQRT(Dmd_StdDev^2*Leadtime+LT_StdDev^2*Avg_Dmd^2)*Std_Cost*Inv_Cost+IF(365/G$3+Safety_Stock/Avg_Dmd&gt;Plan_Shelf,(365/G$3+Safety_Stock/Avg_Dmd-Plan_Shelf)*Avg_Dmd*Std_Cost*G$3,0)+Avg_Dmd*365/G$3/2*Std_Cost*Inv_Cost+G$3*Setup</f>
        <v>1069504.7442810654</v>
      </c>
      <c r="H71" s="12">
        <f>(Sell_Price-Std_Cost)*(1-$D71)*Lost_Sale_Fact*Avg_Dmd*365+NORMSINV($D71)*SQRT(Dmd_StdDev^2*Leadtime+LT_StdDev^2*Avg_Dmd^2)*Std_Cost*Inv_Cost+IF(365/H$3+Safety_Stock/Avg_Dmd&gt;Plan_Shelf,(365/H$3+Safety_Stock/Avg_Dmd-Plan_Shelf)*Avg_Dmd*Std_Cost*H$3,0)+Avg_Dmd*365/H$3/2*Std_Cost*Inv_Cost+H$3*Setup</f>
        <v>991517.57378172455</v>
      </c>
      <c r="I71" s="12">
        <f>(Sell_Price-Std_Cost)*(1-$D71)*Lost_Sale_Fact*Avg_Dmd*365+NORMSINV($D71)*SQRT(Dmd_StdDev^2*Leadtime+LT_StdDev^2*Avg_Dmd^2)*Std_Cost*Inv_Cost+IF(365/I$3+Safety_Stock/Avg_Dmd&gt;Plan_Shelf,(365/I$3+Safety_Stock/Avg_Dmd-Plan_Shelf)*Avg_Dmd*Std_Cost*I$3,0)+Avg_Dmd*365/I$3/2*Std_Cost*Inv_Cost+I$3*Setup</f>
        <v>920343.73661571695</v>
      </c>
      <c r="J71" s="12">
        <f>(Sell_Price-Std_Cost)*(1-$D71)*Lost_Sale_Fact*Avg_Dmd*365+NORMSINV($D71)*SQRT(Dmd_StdDev^2*Leadtime+LT_StdDev^2*Avg_Dmd^2)*Std_Cost*Inv_Cost+IF(365/J$3+Safety_Stock/Avg_Dmd&gt;Plan_Shelf,(365/J$3+Safety_Stock/Avg_Dmd-Plan_Shelf)*Avg_Dmd*Std_Cost*J$3,0)+Avg_Dmd*365/J$3/2*Std_Cost*Inv_Cost+J$3*Setup</f>
        <v>852576.56611637597</v>
      </c>
      <c r="K71" s="12">
        <f>(Sell_Price-Std_Cost)*(1-$D71)*Lost_Sale_Fact*Avg_Dmd*365+NORMSINV($D71)*SQRT(Dmd_StdDev^2*Leadtime+LT_StdDev^2*Avg_Dmd^2)*Std_Cost*Inv_Cost+IF(365/K$3+Safety_Stock/Avg_Dmd&gt;Plan_Shelf,(365/K$3+Safety_Stock/Avg_Dmd-Plan_Shelf)*Avg_Dmd*Std_Cost*K$3,0)+Avg_Dmd*365/K$3/2*Std_Cost*Inv_Cost+K$3*Setup</f>
        <v>786756.06228370185</v>
      </c>
      <c r="L71" s="12">
        <f>(Sell_Price-Std_Cost)*(1-$D71)*Lost_Sale_Fact*Avg_Dmd*365+NORMSINV($D71)*SQRT(Dmd_StdDev^2*Leadtime+LT_StdDev^2*Avg_Dmd^2)*Std_Cost*Inv_Cost+IF(365/L$3+Safety_Stock/Avg_Dmd&gt;Plan_Shelf,(365/L$3+Safety_Stock/Avg_Dmd-Plan_Shelf)*Avg_Dmd*Std_Cost*L$3,0)+Avg_Dmd*365/L$3/2*Std_Cost*Inv_Cost+L$3*Setup</f>
        <v>722152.22511769424</v>
      </c>
      <c r="M71" s="12">
        <f>(Sell_Price-Std_Cost)*(1-$D71)*Lost_Sale_Fact*Avg_Dmd*365+NORMSINV($D71)*SQRT(Dmd_StdDev^2*Leadtime+LT_StdDev^2*Avg_Dmd^2)*Std_Cost*Inv_Cost+IF(365/M$3+Safety_Stock/Avg_Dmd&gt;Plan_Shelf,(365/M$3+Safety_Stock/Avg_Dmd-Plan_Shelf)*Avg_Dmd*Std_Cost*M$3,0)+Avg_Dmd*365/M$3/2*Std_Cost*Inv_Cost+M$3*Setup</f>
        <v>658359.49906279787</v>
      </c>
      <c r="N71" s="12">
        <f>(Sell_Price-Std_Cost)*(1-$D71)*Lost_Sale_Fact*Avg_Dmd*365+NORMSINV($D71)*SQRT(Dmd_StdDev^2*Leadtime+LT_StdDev^2*Avg_Dmd^2)*Std_Cost*Inv_Cost+IF(365/N$3+Safety_Stock/Avg_Dmd&gt;Plan_Shelf,(365/N$3+Safety_Stock/Avg_Dmd-Plan_Shelf)*Avg_Dmd*Std_Cost*N$3,0)+Avg_Dmd*365/N$3/2*Std_Cost*Inv_Cost+N$3*Setup</f>
        <v>595134.55078567914</v>
      </c>
      <c r="O71" s="12">
        <f>(Sell_Price-Std_Cost)*(1-$D71)*Lost_Sale_Fact*Avg_Dmd*365+NORMSINV($D71)*SQRT(Dmd_StdDev^2*Leadtime+LT_StdDev^2*Avg_Dmd^2)*Std_Cost*Inv_Cost+IF(365/O$3+Safety_Stock/Avg_Dmd&gt;Plan_Shelf,(365/O$3+Safety_Stock/Avg_Dmd-Plan_Shelf)*Avg_Dmd*Std_Cost*O$3,0)+Avg_Dmd*365/O$3/2*Std_Cost*Inv_Cost+O$3*Setup</f>
        <v>532322.53180148965</v>
      </c>
      <c r="P71" s="12">
        <f>(Sell_Price-Std_Cost)*(1-$D71)*Lost_Sale_Fact*Avg_Dmd*365+NORMSINV($D71)*SQRT(Dmd_StdDev^2*Leadtime+LT_StdDev^2*Avg_Dmd^2)*Std_Cost*Inv_Cost+IF(365/P$3+Safety_Stock/Avg_Dmd&gt;Plan_Shelf,(365/P$3+Safety_Stock/Avg_Dmd-Plan_Shelf)*Avg_Dmd*Std_Cost*P$3,0)+Avg_Dmd*365/P$3/2*Std_Cost*Inv_Cost+P$3*Setup</f>
        <v>469820.20978699747</v>
      </c>
      <c r="Q71" s="12">
        <f>(Sell_Price-Std_Cost)*(1-$D71)*Lost_Sale_Fact*Avg_Dmd*365+NORMSINV($D71)*SQRT(Dmd_StdDev^2*Leadtime+LT_StdDev^2*Avg_Dmd^2)*Std_Cost*Inv_Cost+IF(365/Q$3+Safety_Stock/Avg_Dmd&gt;Plan_Shelf,(365/Q$3+Safety_Stock/Avg_Dmd-Plan_Shelf)*Avg_Dmd*Std_Cost*Q$3,0)+Avg_Dmd*365/Q$3/2*Std_Cost*Inv_Cost+Q$3*Setup</f>
        <v>407556.11621073348</v>
      </c>
      <c r="R71" s="12">
        <f>(Sell_Price-Std_Cost)*(1-$D71)*Lost_Sale_Fact*Avg_Dmd*365+NORMSINV($D71)*SQRT(Dmd_StdDev^2*Leadtime+LT_StdDev^2*Avg_Dmd^2)*Std_Cost*Inv_Cost+IF(365/R$3+Safety_Stock/Avg_Dmd&gt;Plan_Shelf,(365/R$3+Safety_Stock/Avg_Dmd-Plan_Shelf)*Avg_Dmd*Std_Cost*R$3,0)+Avg_Dmd*365/R$3/2*Std_Cost*Inv_Cost+R$3*Setup</f>
        <v>345479.20212164905</v>
      </c>
      <c r="S71" s="12">
        <f>(Sell_Price-Std_Cost)*(1-$D71)*Lost_Sale_Fact*Avg_Dmd*365+NORMSINV($D71)*SQRT(Dmd_StdDev^2*Leadtime+LT_StdDev^2*Avg_Dmd^2)*Std_Cost*Inv_Cost+IF(365/S$3+Safety_Stock/Avg_Dmd&gt;Plan_Shelf,(365/S$3+Safety_Stock/Avg_Dmd-Plan_Shelf)*Avg_Dmd*Std_Cost*S$3,0)+Avg_Dmd*365/S$3/2*Std_Cost*Inv_Cost+S$3*Setup</f>
        <v>283552.03162230807</v>
      </c>
      <c r="T71" s="12">
        <f>(Sell_Price-Std_Cost)*(1-$D71)*Lost_Sale_Fact*Avg_Dmd*365+NORMSINV($D71)*SQRT(Dmd_StdDev^2*Leadtime+LT_StdDev^2*Avg_Dmd^2)*Std_Cost*Inv_Cost+IF(365/T$3+Safety_Stock/Avg_Dmd&gt;Plan_Shelf,(365/T$3+Safety_Stock/Avg_Dmd-Plan_Shelf)*Avg_Dmd*Std_Cost*T$3,0)+Avg_Dmd*365/T$3/2*Std_Cost*Inv_Cost+T$3*Setup</f>
        <v>221746.52778963372</v>
      </c>
      <c r="U71" s="12">
        <f>(Sell_Price-Std_Cost)*(1-$D71)*Lost_Sale_Fact*Avg_Dmd*365+NORMSINV($D71)*SQRT(Dmd_StdDev^2*Leadtime+LT_StdDev^2*Avg_Dmd^2)*Std_Cost*Inv_Cost+IF(365/U$3+Safety_Stock/Avg_Dmd&gt;Plan_Shelf,(365/U$3+Safety_Stock/Avg_Dmd-Plan_Shelf)*Avg_Dmd*Std_Cost*U$3,0)+Avg_Dmd*365/U$3/2*Std_Cost*Inv_Cost+U$3*Setup</f>
        <v>160041.22003539075</v>
      </c>
      <c r="V71" s="12">
        <f>(Sell_Price-Std_Cost)*(1-$D71)*Lost_Sale_Fact*Avg_Dmd*365+NORMSINV($D71)*SQRT(Dmd_StdDev^2*Leadtime+LT_StdDev^2*Avg_Dmd^2)*Std_Cost*Inv_Cost+IF(365/V$3+Safety_Stock/Avg_Dmd&gt;Plan_Shelf,(365/V$3+Safety_Stock/Avg_Dmd-Plan_Shelf)*Avg_Dmd*Std_Cost*V$3,0)+Avg_Dmd*365/V$3/2*Std_Cost*Inv_Cost+V$3*Setup</f>
        <v>98419.409013174183</v>
      </c>
      <c r="W71" s="12">
        <f>(Sell_Price-Std_Cost)*(1-$D71)*Lost_Sale_Fact*Avg_Dmd*365+NORMSINV($D71)*SQRT(Dmd_StdDev^2*Leadtime+LT_StdDev^2*Avg_Dmd^2)*Std_Cost*Inv_Cost+IF(365/W$3+Safety_Stock/Avg_Dmd&gt;Plan_Shelf,(365/W$3+Safety_Stock/Avg_Dmd-Plan_Shelf)*Avg_Dmd*Std_Cost*W$3,0)+Avg_Dmd*365/W$3/2*Std_Cost*Inv_Cost+W$3*Setup</f>
        <v>36867.911028453062</v>
      </c>
      <c r="X71" s="12">
        <f>(Sell_Price-Std_Cost)*(1-$D71)*Lost_Sale_Fact*Avg_Dmd*365+NORMSINV($D71)*SQRT(Dmd_StdDev^2*Leadtime+LT_StdDev^2*Avg_Dmd^2)*Std_Cost*Inv_Cost+IF(365/X$3+Safety_Stock/Avg_Dmd&gt;Plan_Shelf,(365/X$3+Safety_Stock/Avg_Dmd-Plan_Shelf)*Avg_Dmd*Std_Cost*X$3,0)+Avg_Dmd*365/X$3/2*Std_Cost*Inv_Cost+X$3*Setup</f>
        <v>29452.922445754764</v>
      </c>
      <c r="Y71" s="12">
        <f>(Sell_Price-Std_Cost)*(1-$D71)*Lost_Sale_Fact*Avg_Dmd*365+NORMSINV($D71)*SQRT(Dmd_StdDev^2*Leadtime+LT_StdDev^2*Avg_Dmd^2)*Std_Cost*Inv_Cost+IF(365/Y$3+Safety_Stock/Avg_Dmd&gt;Plan_Shelf,(365/Y$3+Safety_Stock/Avg_Dmd-Plan_Shelf)*Avg_Dmd*Std_Cost*Y$3,0)+Avg_Dmd*365/Y$3/2*Std_Cost*Inv_Cost+Y$3*Setup</f>
        <v>29116.255779088096</v>
      </c>
      <c r="Z71" s="12">
        <f>(Sell_Price-Std_Cost)*(1-$D71)*Lost_Sale_Fact*Avg_Dmd*365+NORMSINV($D71)*SQRT(Dmd_StdDev^2*Leadtime+LT_StdDev^2*Avg_Dmd^2)*Std_Cost*Inv_Cost+IF(365/Z$3+Safety_Stock/Avg_Dmd&gt;Plan_Shelf,(365/Z$3+Safety_Stock/Avg_Dmd-Plan_Shelf)*Avg_Dmd*Std_Cost*Z$3,0)+Avg_Dmd*365/Z$3/2*Std_Cost*Inv_Cost+Z$3*Setup</f>
        <v>28823.831536663856</v>
      </c>
      <c r="AA71" s="12">
        <f>(Sell_Price-Std_Cost)*(1-$D71)*Lost_Sale_Fact*Avg_Dmd*365+NORMSINV($D71)*SQRT(Dmd_StdDev^2*Leadtime+LT_StdDev^2*Avg_Dmd^2)*Std_Cost*Inv_Cost+IF(365/AA$3+Safety_Stock/Avg_Dmd&gt;Plan_Shelf,(365/AA$3+Safety_Stock/Avg_Dmd-Plan_Shelf)*Avg_Dmd*Std_Cost*AA$3,0)+Avg_Dmd*365/AA$3/2*Std_Cost*Inv_Cost+AA$3*Setup</f>
        <v>28569.878967493896</v>
      </c>
      <c r="AB71" s="12">
        <f>(Sell_Price-Std_Cost)*(1-$D71)*Lost_Sale_Fact*Avg_Dmd*365+NORMSINV($D71)*SQRT(Dmd_StdDev^2*Leadtime+LT_StdDev^2*Avg_Dmd^2)*Std_Cost*Inv_Cost+IF(365/AB$3+Safety_Stock/Avg_Dmd&gt;Plan_Shelf,(365/AB$3+Safety_Stock/Avg_Dmd-Plan_Shelf)*Avg_Dmd*Std_Cost*AB$3,0)+Avg_Dmd*365/AB$3/2*Std_Cost*Inv_Cost+AB$3*Setup</f>
        <v>28349.589112421432</v>
      </c>
      <c r="AC71" s="12">
        <f>(Sell_Price-Std_Cost)*(1-$D71)*Lost_Sale_Fact*Avg_Dmd*365+NORMSINV($D71)*SQRT(Dmd_StdDev^2*Leadtime+LT_StdDev^2*Avg_Dmd^2)*Std_Cost*Inv_Cost+IF(365/AC$3+Safety_Stock/Avg_Dmd&gt;Plan_Shelf,(365/AC$3+Safety_Stock/Avg_Dmd-Plan_Shelf)*Avg_Dmd*Std_Cost*AC$3,0)+Avg_Dmd*365/AC$3/2*Std_Cost*Inv_Cost+AC$3*Setup</f>
        <v>28158.922445754764</v>
      </c>
      <c r="AD71" s="12">
        <f>(Sell_Price-Std_Cost)*(1-$D71)*Lost_Sale_Fact*Avg_Dmd*365+NORMSINV($D71)*SQRT(Dmd_StdDev^2*Leadtime+LT_StdDev^2*Avg_Dmd^2)*Std_Cost*Inv_Cost+IF(365/AD$3+Safety_Stock/Avg_Dmd&gt;Plan_Shelf,(365/AD$3+Safety_Stock/Avg_Dmd-Plan_Shelf)*Avg_Dmd*Std_Cost*AD$3,0)+Avg_Dmd*365/AD$3/2*Std_Cost*Inv_Cost+AD$3*Setup</f>
        <v>27994.460907293225</v>
      </c>
      <c r="AE71" s="12">
        <f>(Sell_Price-Std_Cost)*(1-$D71)*Lost_Sale_Fact*Avg_Dmd*365+NORMSINV($D71)*SQRT(Dmd_StdDev^2*Leadtime+LT_StdDev^2*Avg_Dmd^2)*Std_Cost*Inv_Cost+IF(365/AE$3+Safety_Stock/Avg_Dmd&gt;Plan_Shelf,(365/AE$3+Safety_Stock/Avg_Dmd-Plan_Shelf)*Avg_Dmd*Std_Cost*AE$3,0)+Avg_Dmd*365/AE$3/2*Std_Cost*Inv_Cost+AE$3*Setup</f>
        <v>27853.292816125133</v>
      </c>
      <c r="AF71" s="12">
        <f>(Sell_Price-Std_Cost)*(1-$D71)*Lost_Sale_Fact*Avg_Dmd*365+NORMSINV($D71)*SQRT(Dmd_StdDev^2*Leadtime+LT_StdDev^2*Avg_Dmd^2)*Std_Cost*Inv_Cost+IF(365/AF$3+Safety_Stock/Avg_Dmd&gt;Plan_Shelf,(365/AF$3+Safety_Stock/Avg_Dmd-Plan_Shelf)*Avg_Dmd*Std_Cost*AF$3,0)+Avg_Dmd*365/AF$3/2*Std_Cost*Inv_Cost+AF$3*Setup</f>
        <v>27732.922445754764</v>
      </c>
      <c r="AG71" s="12">
        <f>(Sell_Price-Std_Cost)*(1-$D71)*Lost_Sale_Fact*Avg_Dmd*365+NORMSINV($D71)*SQRT(Dmd_StdDev^2*Leadtime+LT_StdDev^2*Avg_Dmd^2)*Std_Cost*Inv_Cost+IF(365/AG$3+Safety_Stock/Avg_Dmd&gt;Plan_Shelf,(365/AG$3+Safety_Stock/Avg_Dmd-Plan_Shelf)*Avg_Dmd*Std_Cost*AG$3,0)+Avg_Dmd*365/AG$3/2*Std_Cost*Inv_Cost+AG$3*Setup</f>
        <v>27631.198307823728</v>
      </c>
      <c r="AH71" s="12">
        <f>(Sell_Price-Std_Cost)*(1-$D71)*Lost_Sale_Fact*Avg_Dmd*365+NORMSINV($D71)*SQRT(Dmd_StdDev^2*Leadtime+LT_StdDev^2*Avg_Dmd^2)*Std_Cost*Inv_Cost+IF(365/AH$3+Safety_Stock/Avg_Dmd&gt;Plan_Shelf,(365/AH$3+Safety_Stock/Avg_Dmd-Plan_Shelf)*Avg_Dmd*Std_Cost*AH$3,0)+Avg_Dmd*365/AH$3/2*Std_Cost*Inv_Cost+AH$3*Setup</f>
        <v>27546.255779088096</v>
      </c>
      <c r="AI71" s="12">
        <f>(Sell_Price-Std_Cost)*(1-$D71)*Lost_Sale_Fact*Avg_Dmd*365+NORMSINV($D71)*SQRT(Dmd_StdDev^2*Leadtime+LT_StdDev^2*Avg_Dmd^2)*Std_Cost*Inv_Cost+IF(365/AI$3+Safety_Stock/Avg_Dmd&gt;Plan_Shelf,(365/AI$3+Safety_Stock/Avg_Dmd-Plan_Shelf)*Avg_Dmd*Std_Cost*AI$3,0)+Avg_Dmd*365/AI$3/2*Std_Cost*Inv_Cost+AI$3*Setup</f>
        <v>27476.470832851541</v>
      </c>
      <c r="AJ71" s="12">
        <f>(Sell_Price-Std_Cost)*(1-$D71)*Lost_Sale_Fact*Avg_Dmd*365+NORMSINV($D71)*SQRT(Dmd_StdDev^2*Leadtime+LT_StdDev^2*Avg_Dmd^2)*Std_Cost*Inv_Cost+IF(365/AJ$3+Safety_Stock/Avg_Dmd&gt;Plan_Shelf,(365/AJ$3+Safety_Stock/Avg_Dmd-Plan_Shelf)*Avg_Dmd*Std_Cost*AJ$3,0)+Avg_Dmd*365/AJ$3/2*Std_Cost*Inv_Cost+AJ$3*Setup</f>
        <v>27420.422445754764</v>
      </c>
      <c r="AK71" s="12">
        <f>(Sell_Price-Std_Cost)*(1-$D71)*Lost_Sale_Fact*Avg_Dmd*365+NORMSINV($D71)*SQRT(Dmd_StdDev^2*Leadtime+LT_StdDev^2*Avg_Dmd^2)*Std_Cost*Inv_Cost+IF(365/AK$3+Safety_Stock/Avg_Dmd&gt;Plan_Shelf,(365/AK$3+Safety_Stock/Avg_Dmd-Plan_Shelf)*Avg_Dmd*Std_Cost*AK$3,0)+Avg_Dmd*365/AK$3/2*Std_Cost*Inv_Cost+AK$3*Setup</f>
        <v>27376.861839694157</v>
      </c>
      <c r="AL71" s="12">
        <f>(Sell_Price-Std_Cost)*(1-$D71)*Lost_Sale_Fact*Avg_Dmd*365+NORMSINV($D71)*SQRT(Dmd_StdDev^2*Leadtime+LT_StdDev^2*Avg_Dmd^2)*Std_Cost*Inv_Cost+IF(365/AL$3+Safety_Stock/Avg_Dmd&gt;Plan_Shelf,(365/AL$3+Safety_Stock/Avg_Dmd-Plan_Shelf)*Avg_Dmd*Std_Cost*AL$3,0)+Avg_Dmd*365/AL$3/2*Std_Cost*Inv_Cost+AL$3*Setup</f>
        <v>27344.687151637117</v>
      </c>
      <c r="AM71" s="12">
        <f>(Sell_Price-Std_Cost)*(1-$D71)*Lost_Sale_Fact*Avg_Dmd*365+NORMSINV($D71)*SQRT(Dmd_StdDev^2*Leadtime+LT_StdDev^2*Avg_Dmd^2)*Std_Cost*Inv_Cost+IF(365/AM$3+Safety_Stock/Avg_Dmd&gt;Plan_Shelf,(365/AM$3+Safety_Stock/Avg_Dmd-Plan_Shelf)*Avg_Dmd*Std_Cost*AM$3,0)+Avg_Dmd*365/AM$3/2*Std_Cost*Inv_Cost+AM$3*Setup</f>
        <v>27322.922445754764</v>
      </c>
      <c r="AN71" s="12">
        <f>(Sell_Price-Std_Cost)*(1-$D71)*Lost_Sale_Fact*Avg_Dmd*365+NORMSINV($D71)*SQRT(Dmd_StdDev^2*Leadtime+LT_StdDev^2*Avg_Dmd^2)*Std_Cost*Inv_Cost+IF(365/AN$3+Safety_Stock/Avg_Dmd&gt;Plan_Shelf,(365/AN$3+Safety_Stock/Avg_Dmd-Plan_Shelf)*Avg_Dmd*Std_Cost*AN$3,0)+Avg_Dmd*365/AN$3/2*Std_Cost*Inv_Cost+AN$3*Setup</f>
        <v>27310.700223532542</v>
      </c>
      <c r="AO71" s="12">
        <f>(Sell_Price-Std_Cost)*(1-$D71)*Lost_Sale_Fact*Avg_Dmd*365+NORMSINV($D71)*SQRT(Dmd_StdDev^2*Leadtime+LT_StdDev^2*Avg_Dmd^2)*Std_Cost*Inv_Cost+IF(365/AO$3+Safety_Stock/Avg_Dmd&gt;Plan_Shelf,(365/AO$3+Safety_Stock/Avg_Dmd-Plan_Shelf)*Avg_Dmd*Std_Cost*AO$3,0)+Avg_Dmd*365/AO$3/2*Std_Cost*Inv_Cost+AO$3*Setup</f>
        <v>27307.246770079088</v>
      </c>
      <c r="AP71" s="12">
        <f>(Sell_Price-Std_Cost)*(1-$D71)*Lost_Sale_Fact*Avg_Dmd*365+NORMSINV($D71)*SQRT(Dmd_StdDev^2*Leadtime+LT_StdDev^2*Avg_Dmd^2)*Std_Cost*Inv_Cost+IF(365/AP$3+Safety_Stock/Avg_Dmd&gt;Plan_Shelf,(365/AP$3+Safety_Stock/Avg_Dmd-Plan_Shelf)*Avg_Dmd*Std_Cost*AP$3,0)+Avg_Dmd*365/AP$3/2*Std_Cost*Inv_Cost+AP$3*Setup</f>
        <v>27311.869814175818</v>
      </c>
      <c r="AQ71" s="12">
        <f>(Sell_Price-Std_Cost)*(1-$D71)*Lost_Sale_Fact*Avg_Dmd*365+NORMSINV($D71)*SQRT(Dmd_StdDev^2*Leadtime+LT_StdDev^2*Avg_Dmd^2)*Std_Cost*Inv_Cost+IF(365/AQ$3+Safety_Stock/Avg_Dmd&gt;Plan_Shelf,(365/AQ$3+Safety_Stock/Avg_Dmd-Plan_Shelf)*Avg_Dmd*Std_Cost*AQ$3,0)+Avg_Dmd*365/AQ$3/2*Std_Cost*Inv_Cost+AQ$3*Setup</f>
        <v>27323.948086780405</v>
      </c>
      <c r="AR71" s="12">
        <f>(Sell_Price-Std_Cost)*(1-$D71)*Lost_Sale_Fact*Avg_Dmd*365+NORMSINV($D71)*SQRT(Dmd_StdDev^2*Leadtime+LT_StdDev^2*Avg_Dmd^2)*Std_Cost*Inv_Cost+IF(365/AR$3+Safety_Stock/Avg_Dmd&gt;Plan_Shelf,(365/AR$3+Safety_Stock/Avg_Dmd-Plan_Shelf)*Avg_Dmd*Std_Cost*AR$3,0)+Avg_Dmd*365/AR$3/2*Std_Cost*Inv_Cost+AR$3*Setup</f>
        <v>27342.922445754764</v>
      </c>
      <c r="AS71" s="12">
        <f>(Sell_Price-Std_Cost)*(1-$D71)*Lost_Sale_Fact*Avg_Dmd*365+NORMSINV($D71)*SQRT(Dmd_StdDev^2*Leadtime+LT_StdDev^2*Avg_Dmd^2)*Std_Cost*Inv_Cost+IF(365/AS$3+Safety_Stock/Avg_Dmd&gt;Plan_Shelf,(365/AS$3+Safety_Stock/Avg_Dmd-Plan_Shelf)*Avg_Dmd*Std_Cost*AS$3,0)+Avg_Dmd*365/AS$3/2*Std_Cost*Inv_Cost+AS$3*Setup</f>
        <v>27368.2882994133</v>
      </c>
      <c r="AT71" s="12">
        <f>(Sell_Price-Std_Cost)*(1-$D71)*Lost_Sale_Fact*Avg_Dmd*365+NORMSINV($D71)*SQRT(Dmd_StdDev^2*Leadtime+LT_StdDev^2*Avg_Dmd^2)*Std_Cost*Inv_Cost+IF(365/AT$3+Safety_Stock/Avg_Dmd&gt;Plan_Shelf,(365/AT$3+Safety_Stock/Avg_Dmd-Plan_Shelf)*Avg_Dmd*Std_Cost*AT$3,0)+Avg_Dmd*365/AT$3/2*Std_Cost*Inv_Cost+AT$3*Setup</f>
        <v>27399.589112421432</v>
      </c>
      <c r="AU71" s="12">
        <f>(Sell_Price-Std_Cost)*(1-$D71)*Lost_Sale_Fact*Avg_Dmd*365+NORMSINV($D71)*SQRT(Dmd_StdDev^2*Leadtime+LT_StdDev^2*Avg_Dmd^2)*Std_Cost*Inv_Cost+IF(365/AU$3+Safety_Stock/Avg_Dmd&gt;Plan_Shelf,(365/AU$3+Safety_Stock/Avg_Dmd-Plan_Shelf)*Avg_Dmd*Std_Cost*AU$3,0)+Avg_Dmd*365/AU$3/2*Std_Cost*Inv_Cost+AU$3*Setup</f>
        <v>27436.410817847787</v>
      </c>
      <c r="AV71" s="12">
        <f>(Sell_Price-Std_Cost)*(1-$D71)*Lost_Sale_Fact*Avg_Dmd*365+NORMSINV($D71)*SQRT(Dmd_StdDev^2*Leadtime+LT_StdDev^2*Avg_Dmd^2)*Std_Cost*Inv_Cost+IF(365/AV$3+Safety_Stock/Avg_Dmd&gt;Plan_Shelf,(365/AV$3+Safety_Stock/Avg_Dmd-Plan_Shelf)*Avg_Dmd*Std_Cost*AV$3,0)+Avg_Dmd*365/AV$3/2*Std_Cost*Inv_Cost+AV$3*Setup</f>
        <v>27478.376991209308</v>
      </c>
      <c r="AW71" s="12">
        <f>(Sell_Price-Std_Cost)*(1-$D71)*Lost_Sale_Fact*Avg_Dmd*365+NORMSINV($D71)*SQRT(Dmd_StdDev^2*Leadtime+LT_StdDev^2*Avg_Dmd^2)*Std_Cost*Inv_Cost+IF(365/AW$3+Safety_Stock/Avg_Dmd&gt;Plan_Shelf,(365/AW$3+Safety_Stock/Avg_Dmd-Plan_Shelf)*Avg_Dmd*Std_Cost*AW$3,0)+Avg_Dmd*365/AW$3/2*Std_Cost*Inv_Cost+AW$3*Setup</f>
        <v>27525.144667976987</v>
      </c>
      <c r="AX71" s="12">
        <f>(Sell_Price-Std_Cost)*(1-$D71)*Lost_Sale_Fact*Avg_Dmd*365+NORMSINV($D71)*SQRT(Dmd_StdDev^2*Leadtime+LT_StdDev^2*Avg_Dmd^2)*Std_Cost*Inv_Cost+IF(365/AX$3+Safety_Stock/Avg_Dmd&gt;Plan_Shelf,(365/AX$3+Safety_Stock/Avg_Dmd-Plan_Shelf)*Avg_Dmd*Std_Cost*AX$3,0)+Avg_Dmd*365/AX$3/2*Std_Cost*Inv_Cost+AX$3*Setup</f>
        <v>27576.400706624328</v>
      </c>
      <c r="AY71" s="12">
        <f>(Sell_Price-Std_Cost)*(1-$D71)*Lost_Sale_Fact*Avg_Dmd*365+NORMSINV($D71)*SQRT(Dmd_StdDev^2*Leadtime+LT_StdDev^2*Avg_Dmd^2)*Std_Cost*Inv_Cost+IF(365/AY$3+Safety_Stock/Avg_Dmd&gt;Plan_Shelf,(365/AY$3+Safety_Stock/Avg_Dmd-Plan_Shelf)*Avg_Dmd*Std_Cost*AY$3,0)+Avg_Dmd*365/AY$3/2*Std_Cost*Inv_Cost+AY$3*Setup</f>
        <v>27631.858615967532</v>
      </c>
      <c r="AZ71" s="12">
        <f>(Sell_Price-Std_Cost)*(1-$D71)*Lost_Sale_Fact*Avg_Dmd*365+NORMSINV($D71)*SQRT(Dmd_StdDev^2*Leadtime+LT_StdDev^2*Avg_Dmd^2)*Std_Cost*Inv_Cost+IF(365/AZ$3+Safety_Stock/Avg_Dmd&gt;Plan_Shelf,(365/AZ$3+Safety_Stock/Avg_Dmd-Plan_Shelf)*Avg_Dmd*Std_Cost*AZ$3,0)+Avg_Dmd*365/AZ$3/2*Std_Cost*Inv_Cost+AZ$3*Setup</f>
        <v>27691.255779088096</v>
      </c>
      <c r="BA71" s="12">
        <f>(Sell_Price-Std_Cost)*(1-$D71)*Lost_Sale_Fact*Avg_Dmd*365+NORMSINV($D71)*SQRT(Dmd_StdDev^2*Leadtime+LT_StdDev^2*Avg_Dmd^2)*Std_Cost*Inv_Cost+IF(365/BA$3+Safety_Stock/Avg_Dmd&gt;Plan_Shelf,(365/BA$3+Safety_Stock/Avg_Dmd-Plan_Shelf)*Avg_Dmd*Std_Cost*BA$3,0)+Avg_Dmd*365/BA$3/2*Std_Cost*Inv_Cost+BA$3*Setup</f>
        <v>27754.351017183337</v>
      </c>
      <c r="BB71" s="12">
        <f>(Sell_Price-Std_Cost)*(1-$D71)*Lost_Sale_Fact*Avg_Dmd*365+NORMSINV($D71)*SQRT(Dmd_StdDev^2*Leadtime+LT_StdDev^2*Avg_Dmd^2)*Std_Cost*Inv_Cost+IF(365/BB$3+Safety_Stock/Avg_Dmd&gt;Plan_Shelf,(365/BB$3+Safety_Stock/Avg_Dmd-Plan_Shelf)*Avg_Dmd*Std_Cost*BB$3,0)+Avg_Dmd*365/BB$3/2*Std_Cost*Inv_Cost+BB$3*Setup</f>
        <v>27820.922445754764</v>
      </c>
      <c r="BC71" s="12">
        <f>(Sell_Price-Std_Cost)*(1-$D71)*Lost_Sale_Fact*Avg_Dmd*365+NORMSINV($D71)*SQRT(Dmd_StdDev^2*Leadtime+LT_StdDev^2*Avg_Dmd^2)*Std_Cost*Inv_Cost+IF(365/BC$3+Safety_Stock/Avg_Dmd&gt;Plan_Shelf,(365/BC$3+Safety_Stock/Avg_Dmd-Plan_Shelf)*Avg_Dmd*Std_Cost*BC$3,0)+Avg_Dmd*365/BC$3/2*Std_Cost*Inv_Cost+BC$3*Setup</f>
        <v>27890.765583009666</v>
      </c>
      <c r="BD71" s="12">
        <f>(Sell_Price-Std_Cost)*(1-$D71)*Lost_Sale_Fact*Avg_Dmd*365+NORMSINV($D71)*SQRT(Dmd_StdDev^2*Leadtime+LT_StdDev^2*Avg_Dmd^2)*Std_Cost*Inv_Cost+IF(365/BD$3+Safety_Stock/Avg_Dmd&gt;Plan_Shelf,(365/BD$3+Safety_Stock/Avg_Dmd-Plan_Shelf)*Avg_Dmd*Std_Cost*BD$3,0)+Avg_Dmd*365/BD$3/2*Std_Cost*Inv_Cost+BD$3*Setup</f>
        <v>27963.691676523995</v>
      </c>
      <c r="BE71" s="12">
        <f>(Sell_Price-Std_Cost)*(1-$D71)*Lost_Sale_Fact*Avg_Dmd*365+NORMSINV($D71)*SQRT(Dmd_StdDev^2*Leadtime+LT_StdDev^2*Avg_Dmd^2)*Std_Cost*Inv_Cost+IF(365/BE$3+Safety_Stock/Avg_Dmd&gt;Plan_Shelf,(365/BE$3+Safety_Stock/Avg_Dmd-Plan_Shelf)*Avg_Dmd*Std_Cost*BE$3,0)+Avg_Dmd*365/BE$3/2*Std_Cost*Inv_Cost+BE$3*Setup</f>
        <v>28039.52621933967</v>
      </c>
      <c r="BF71" s="12">
        <f>(Sell_Price-Std_Cost)*(1-$D71)*Lost_Sale_Fact*Avg_Dmd*365+NORMSINV($D71)*SQRT(Dmd_StdDev^2*Leadtime+LT_StdDev^2*Avg_Dmd^2)*Std_Cost*Inv_Cost+IF(365/BF$3+Safety_Stock/Avg_Dmd&gt;Plan_Shelf,(365/BF$3+Safety_Stock/Avg_Dmd-Plan_Shelf)*Avg_Dmd*Std_Cost*BF$3,0)+Avg_Dmd*365/BF$3/2*Std_Cost*Inv_Cost+BF$3*Setup</f>
        <v>28118.10763093995</v>
      </c>
      <c r="BG71" s="12">
        <f>(Sell_Price-Std_Cost)*(1-$D71)*Lost_Sale_Fact*Avg_Dmd*365+NORMSINV($D71)*SQRT(Dmd_StdDev^2*Leadtime+LT_StdDev^2*Avg_Dmd^2)*Std_Cost*Inv_Cost+IF(365/BG$3+Safety_Stock/Avg_Dmd&gt;Plan_Shelf,(365/BG$3+Safety_Stock/Avg_Dmd-Plan_Shelf)*Avg_Dmd*Std_Cost*BG$3,0)+Avg_Dmd*365/BG$3/2*Std_Cost*Inv_Cost+BG$3*Setup</f>
        <v>28199.2860821184</v>
      </c>
      <c r="BH71" s="12">
        <f>(Sell_Price-Std_Cost)*(1-$D71)*Lost_Sale_Fact*Avg_Dmd*365+NORMSINV($D71)*SQRT(Dmd_StdDev^2*Leadtime+LT_StdDev^2*Avg_Dmd^2)*Std_Cost*Inv_Cost+IF(365/BH$3+Safety_Stock/Avg_Dmd&gt;Plan_Shelf,(365/BH$3+Safety_Stock/Avg_Dmd-Plan_Shelf)*Avg_Dmd*Std_Cost*BH$3,0)+Avg_Dmd*365/BH$3/2*Std_Cost*Inv_Cost+BH$3*Setup</f>
        <v>28282.922445754764</v>
      </c>
      <c r="BI71" s="12">
        <f>(Sell_Price-Std_Cost)*(1-$D71)*Lost_Sale_Fact*Avg_Dmd*365+NORMSINV($D71)*SQRT(Dmd_StdDev^2*Leadtime+LT_StdDev^2*Avg_Dmd^2)*Std_Cost*Inv_Cost+IF(365/BI$3+Safety_Stock/Avg_Dmd&gt;Plan_Shelf,(365/BI$3+Safety_Stock/Avg_Dmd-Plan_Shelf)*Avg_Dmd*Std_Cost*BI$3,0)+Avg_Dmd*365/BI$3/2*Std_Cost*Inv_Cost+BI$3*Setup</f>
        <v>28368.887358035467</v>
      </c>
      <c r="BJ71" s="12">
        <f>(Sell_Price-Std_Cost)*(1-$D71)*Lost_Sale_Fact*Avg_Dmd*365+NORMSINV($D71)*SQRT(Dmd_StdDev^2*Leadtime+LT_StdDev^2*Avg_Dmd^2)*Std_Cost*Inv_Cost+IF(365/BJ$3+Safety_Stock/Avg_Dmd&gt;Plan_Shelf,(365/BJ$3+Safety_Stock/Avg_Dmd-Plan_Shelf)*Avg_Dmd*Std_Cost*BJ$3,0)+Avg_Dmd*365/BJ$3/2*Std_Cost*Inv_Cost+BJ$3*Setup</f>
        <v>28457.060376789246</v>
      </c>
      <c r="BK71" s="12">
        <f>(Sell_Price-Std_Cost)*(1-$D71)*Lost_Sale_Fact*Avg_Dmd*365+NORMSINV($D71)*SQRT(Dmd_StdDev^2*Leadtime+LT_StdDev^2*Avg_Dmd^2)*Std_Cost*Inv_Cost+IF(365/BK$3+Safety_Stock/Avg_Dmd&gt;Plan_Shelf,(365/BK$3+Safety_Stock/Avg_Dmd-Plan_Shelf)*Avg_Dmd*Std_Cost*BK$3,0)+Avg_Dmd*365/BK$3/2*Std_Cost*Inv_Cost+BK$3*Setup</f>
        <v>28547.329225415782</v>
      </c>
      <c r="BL71" s="12">
        <f>(Sell_Price-Std_Cost)*(1-$D71)*Lost_Sale_Fact*Avg_Dmd*365+NORMSINV($D71)*SQRT(Dmd_StdDev^2*Leadtime+LT_StdDev^2*Avg_Dmd^2)*Std_Cost*Inv_Cost+IF(365/BL$3+Safety_Stock/Avg_Dmd&gt;Plan_Shelf,(365/BL$3+Safety_Stock/Avg_Dmd-Plan_Shelf)*Avg_Dmd*Std_Cost*BL$3,0)+Avg_Dmd*365/BL$3/2*Std_Cost*Inv_Cost+BL$3*Setup</f>
        <v>28639.589112421432</v>
      </c>
      <c r="BM71" s="12">
        <f>(Sell_Price-Std_Cost)*(1-$D71)*Lost_Sale_Fact*Avg_Dmd*365+NORMSINV($D71)*SQRT(Dmd_StdDev^2*Leadtime+LT_StdDev^2*Avg_Dmd^2)*Std_Cost*Inv_Cost+IF(365/BM$3+Safety_Stock/Avg_Dmd&gt;Plan_Shelf,(365/BM$3+Safety_Stock/Avg_Dmd-Plan_Shelf)*Avg_Dmd*Std_Cost*BM$3,0)+Avg_Dmd*365/BM$3/2*Std_Cost*Inv_Cost+BM$3*Setup</f>
        <v>28733.742117885911</v>
      </c>
      <c r="BN71" s="12">
        <f>(Sell_Price-Std_Cost)*(1-$D71)*Lost_Sale_Fact*Avg_Dmd*365+NORMSINV($D71)*SQRT(Dmd_StdDev^2*Leadtime+LT_StdDev^2*Avg_Dmd^2)*Std_Cost*Inv_Cost+IF(365/BN$3+Safety_Stock/Avg_Dmd&gt;Plan_Shelf,(365/BN$3+Safety_Stock/Avg_Dmd-Plan_Shelf)*Avg_Dmd*Std_Cost*BN$3,0)+Avg_Dmd*365/BN$3/2*Std_Cost*Inv_Cost+BN$3*Setup</f>
        <v>28829.696639303151</v>
      </c>
      <c r="BO71" s="12">
        <f>(Sell_Price-Std_Cost)*(1-$D71)*Lost_Sale_Fact*Avg_Dmd*365+NORMSINV($D71)*SQRT(Dmd_StdDev^2*Leadtime+LT_StdDev^2*Avg_Dmd^2)*Std_Cost*Inv_Cost+IF(365/BO$3+Safety_Stock/Avg_Dmd&gt;Plan_Shelf,(365/BO$3+Safety_Stock/Avg_Dmd-Plan_Shelf)*Avg_Dmd*Std_Cost*BO$3,0)+Avg_Dmd*365/BO$3/2*Std_Cost*Inv_Cost+BO$3*Setup</f>
        <v>28927.36689019921</v>
      </c>
      <c r="BP71" s="12">
        <f>(Sell_Price-Std_Cost)*(1-$D71)*Lost_Sale_Fact*Avg_Dmd*365+NORMSINV($D71)*SQRT(Dmd_StdDev^2*Leadtime+LT_StdDev^2*Avg_Dmd^2)*Std_Cost*Inv_Cost+IF(365/BP$3+Safety_Stock/Avg_Dmd&gt;Plan_Shelf,(365/BP$3+Safety_Stock/Avg_Dmd-Plan_Shelf)*Avg_Dmd*Std_Cost*BP$3,0)+Avg_Dmd*365/BP$3/2*Std_Cost*Inv_Cost+BP$3*Setup</f>
        <v>29026.672445754764</v>
      </c>
      <c r="BQ71" s="12">
        <f>(Sell_Price-Std_Cost)*(1-$D71)*Lost_Sale_Fact*Avg_Dmd*365+NORMSINV($D71)*SQRT(Dmd_StdDev^2*Leadtime+LT_StdDev^2*Avg_Dmd^2)*Std_Cost*Inv_Cost+IF(365/BQ$3+Safety_Stock/Avg_Dmd&gt;Plan_Shelf,(365/BQ$3+Safety_Stock/Avg_Dmd-Plan_Shelf)*Avg_Dmd*Std_Cost*BQ$3,0)+Avg_Dmd*365/BQ$3/2*Std_Cost*Inv_Cost+BQ$3*Setup</f>
        <v>29127.537830370147</v>
      </c>
      <c r="BR71" s="12">
        <f>(Sell_Price-Std_Cost)*(1-$D71)*Lost_Sale_Fact*Avg_Dmd*365+NORMSINV($D71)*SQRT(Dmd_StdDev^2*Leadtime+LT_StdDev^2*Avg_Dmd^2)*Std_Cost*Inv_Cost+IF(365/BR$3+Safety_Stock/Avg_Dmd&gt;Plan_Shelf,(365/BR$3+Safety_Stock/Avg_Dmd-Plan_Shelf)*Avg_Dmd*Std_Cost*BR$3,0)+Avg_Dmd*365/BR$3/2*Std_Cost*Inv_Cost+BR$3*Setup</f>
        <v>29229.89214272446</v>
      </c>
      <c r="BS71" s="12">
        <f>(Sell_Price-Std_Cost)*(1-$D71)*Lost_Sale_Fact*Avg_Dmd*365+NORMSINV($D71)*SQRT(Dmd_StdDev^2*Leadtime+LT_StdDev^2*Avg_Dmd^2)*Std_Cost*Inv_Cost+IF(365/BS$3+Safety_Stock/Avg_Dmd&gt;Plan_Shelf,(365/BS$3+Safety_Stock/Avg_Dmd-Plan_Shelf)*Avg_Dmd*Std_Cost*BS$3,0)+Avg_Dmd*365/BS$3/2*Std_Cost*Inv_Cost+BS$3*Setup</f>
        <v>29333.66871441148</v>
      </c>
      <c r="BT71" s="12">
        <f>(Sell_Price-Std_Cost)*(1-$D71)*Lost_Sale_Fact*Avg_Dmd*365+NORMSINV($D71)*SQRT(Dmd_StdDev^2*Leadtime+LT_StdDev^2*Avg_Dmd^2)*Std_Cost*Inv_Cost+IF(365/BT$3+Safety_Stock/Avg_Dmd&gt;Plan_Shelf,(365/BT$3+Safety_Stock/Avg_Dmd-Plan_Shelf)*Avg_Dmd*Std_Cost*BT$3,0)+Avg_Dmd*365/BT$3/2*Std_Cost*Inv_Cost+BT$3*Setup</f>
        <v>29438.804798695939</v>
      </c>
      <c r="BU71" s="12">
        <f>(Sell_Price-Std_Cost)*(1-$D71)*Lost_Sale_Fact*Avg_Dmd*365+NORMSINV($D71)*SQRT(Dmd_StdDev^2*Leadtime+LT_StdDev^2*Avg_Dmd^2)*Std_Cost*Inv_Cost+IF(365/BU$3+Safety_Stock/Avg_Dmd&gt;Plan_Shelf,(365/BU$3+Safety_Stock/Avg_Dmd-Plan_Shelf)*Avg_Dmd*Std_Cost*BU$3,0)+Avg_Dmd*365/BU$3/2*Std_Cost*Inv_Cost+BU$3*Setup</f>
        <v>29545.241286334473</v>
      </c>
      <c r="BV71" s="12">
        <f>(Sell_Price-Std_Cost)*(1-$D71)*Lost_Sale_Fact*Avg_Dmd*365+NORMSINV($D71)*SQRT(Dmd_StdDev^2*Leadtime+LT_StdDev^2*Avg_Dmd^2)*Std_Cost*Inv_Cost+IF(365/BV$3+Safety_Stock/Avg_Dmd&gt;Plan_Shelf,(365/BV$3+Safety_Stock/Avg_Dmd-Plan_Shelf)*Avg_Dmd*Std_Cost*BV$3,0)+Avg_Dmd*365/BV$3/2*Std_Cost*Inv_Cost+BV$3*Setup</f>
        <v>29652.922445754764</v>
      </c>
      <c r="BW71" s="12">
        <f>(Sell_Price-Std_Cost)*(1-$D71)*Lost_Sale_Fact*Avg_Dmd*365+NORMSINV($D71)*SQRT(Dmd_StdDev^2*Leadtime+LT_StdDev^2*Avg_Dmd^2)*Std_Cost*Inv_Cost+IF(365/BW$3+Safety_Stock/Avg_Dmd&gt;Plan_Shelf,(365/BW$3+Safety_Stock/Avg_Dmd-Plan_Shelf)*Avg_Dmd*Std_Cost*BW$3,0)+Avg_Dmd*365/BW$3/2*Std_Cost*Inv_Cost+BW$3*Setup</f>
        <v>29761.795685191384</v>
      </c>
      <c r="BX71" s="12">
        <f>(Sell_Price-Std_Cost)*(1-$D71)*Lost_Sale_Fact*Avg_Dmd*365+NORMSINV($D71)*SQRT(Dmd_StdDev^2*Leadtime+LT_StdDev^2*Avg_Dmd^2)*Std_Cost*Inv_Cost+IF(365/BX$3+Safety_Stock/Avg_Dmd&gt;Plan_Shelf,(365/BX$3+Safety_Stock/Avg_Dmd-Plan_Shelf)*Avg_Dmd*Std_Cost*BX$3,0)+Avg_Dmd*365/BX$3/2*Std_Cost*Inv_Cost+BX$3*Setup</f>
        <v>29871.811334643651</v>
      </c>
      <c r="BY71" s="12">
        <f>(Sell_Price-Std_Cost)*(1-$D71)*Lost_Sale_Fact*Avg_Dmd*365+NORMSINV($D71)*SQRT(Dmd_StdDev^2*Leadtime+LT_StdDev^2*Avg_Dmd^2)*Std_Cost*Inv_Cost+IF(365/BY$3+Safety_Stock/Avg_Dmd&gt;Plan_Shelf,(365/BY$3+Safety_Stock/Avg_Dmd-Plan_Shelf)*Avg_Dmd*Std_Cost*BY$3,0)+Avg_Dmd*365/BY$3/2*Std_Cost*Inv_Cost+BY$3*Setup</f>
        <v>29982.922445754764</v>
      </c>
      <c r="BZ71" s="12">
        <f>(Sell_Price-Std_Cost)*(1-$D71)*Lost_Sale_Fact*Avg_Dmd*365+NORMSINV($D71)*SQRT(Dmd_StdDev^2*Leadtime+LT_StdDev^2*Avg_Dmd^2)*Std_Cost*Inv_Cost+IF(365/BZ$3+Safety_Stock/Avg_Dmd&gt;Plan_Shelf,(365/BZ$3+Safety_Stock/Avg_Dmd-Plan_Shelf)*Avg_Dmd*Std_Cost*BZ$3,0)+Avg_Dmd*365/BZ$3/2*Std_Cost*Inv_Cost+BZ$3*Setup</f>
        <v>30095.084607916928</v>
      </c>
      <c r="CA71" s="12">
        <f>(Sell_Price-Std_Cost)*(1-$D71)*Lost_Sale_Fact*Avg_Dmd*365+NORMSINV($D71)*SQRT(Dmd_StdDev^2*Leadtime+LT_StdDev^2*Avg_Dmd^2)*Std_Cost*Inv_Cost+IF(365/CA$3+Safety_Stock/Avg_Dmd&gt;Plan_Shelf,(365/CA$3+Safety_Stock/Avg_Dmd-Plan_Shelf)*Avg_Dmd*Std_Cost*CA$3,0)+Avg_Dmd*365/CA$3/2*Std_Cost*Inv_Cost+CA$3*Setup</f>
        <v>30208.255779088096</v>
      </c>
      <c r="CB71" s="12">
        <f>(Sell_Price-Std_Cost)*(1-$D71)*Lost_Sale_Fact*Avg_Dmd*365+NORMSINV($D71)*SQRT(Dmd_StdDev^2*Leadtime+LT_StdDev^2*Avg_Dmd^2)*Std_Cost*Inv_Cost+IF(365/CB$3+Safety_Stock/Avg_Dmd&gt;Plan_Shelf,(365/CB$3+Safety_Stock/Avg_Dmd-Plan_Shelf)*Avg_Dmd*Std_Cost*CB$3,0)+Avg_Dmd*365/CB$3/2*Std_Cost*Inv_Cost+CB$3*Setup</f>
        <v>30322.396129965291</v>
      </c>
      <c r="CC71" s="12">
        <f>(Sell_Price-Std_Cost)*(1-$D71)*Lost_Sale_Fact*Avg_Dmd*365+NORMSINV($D71)*SQRT(Dmd_StdDev^2*Leadtime+LT_StdDev^2*Avg_Dmd^2)*Std_Cost*Inv_Cost+IF(365/CC$3+Safety_Stock/Avg_Dmd&gt;Plan_Shelf,(365/CC$3+Safety_Stock/Avg_Dmd-Plan_Shelf)*Avg_Dmd*Std_Cost*CC$3,0)+Avg_Dmd*365/CC$3/2*Std_Cost*Inv_Cost+CC$3*Setup</f>
        <v>30437.46790030022</v>
      </c>
      <c r="CD71" s="12">
        <f>(Sell_Price-Std_Cost)*(1-$D71)*Lost_Sale_Fact*Avg_Dmd*365+NORMSINV($D71)*SQRT(Dmd_StdDev^2*Leadtime+LT_StdDev^2*Avg_Dmd^2)*Std_Cost*Inv_Cost+IF(365/CD$3+Safety_Stock/Avg_Dmd&gt;Plan_Shelf,(365/CD$3+Safety_Stock/Avg_Dmd-Plan_Shelf)*Avg_Dmd*Std_Cost*CD$3,0)+Avg_Dmd*365/CD$3/2*Std_Cost*Inv_Cost+CD$3*Setup</f>
        <v>30553.435266267585</v>
      </c>
      <c r="CE71" s="12">
        <f>(Sell_Price-Std_Cost)*(1-$D71)*Lost_Sale_Fact*Avg_Dmd*365+NORMSINV($D71)*SQRT(Dmd_StdDev^2*Leadtime+LT_StdDev^2*Avg_Dmd^2)*Std_Cost*Inv_Cost+IF(365/CE$3+Safety_Stock/Avg_Dmd&gt;Plan_Shelf,(365/CE$3+Safety_Stock/Avg_Dmd-Plan_Shelf)*Avg_Dmd*Std_Cost*CE$3,0)+Avg_Dmd*365/CE$3/2*Std_Cost*Inv_Cost+CE$3*Setup</f>
        <v>30670.264217906664</v>
      </c>
      <c r="CF71" s="12">
        <f>(Sell_Price-Std_Cost)*(1-$D71)*Lost_Sale_Fact*Avg_Dmd*365+NORMSINV($D71)*SQRT(Dmd_StdDev^2*Leadtime+LT_StdDev^2*Avg_Dmd^2)*Std_Cost*Inv_Cost+IF(365/CF$3+Safety_Stock/Avg_Dmd&gt;Plan_Shelf,(365/CF$3+Safety_Stock/Avg_Dmd-Plan_Shelf)*Avg_Dmd*Std_Cost*CF$3,0)+Avg_Dmd*365/CF$3/2*Std_Cost*Inv_Cost+CF$3*Setup</f>
        <v>30787.922445754764</v>
      </c>
      <c r="CG71" s="12">
        <f>(Sell_Price-Std_Cost)*(1-$D71)*Lost_Sale_Fact*Avg_Dmd*365+NORMSINV($D71)*SQRT(Dmd_StdDev^2*Leadtime+LT_StdDev^2*Avg_Dmd^2)*Std_Cost*Inv_Cost+IF(365/CG$3+Safety_Stock/Avg_Dmd&gt;Plan_Shelf,(365/CG$3+Safety_Stock/Avg_Dmd-Plan_Shelf)*Avg_Dmd*Std_Cost*CG$3,0)+Avg_Dmd*365/CG$3/2*Std_Cost*Inv_Cost+CG$3*Setup</f>
        <v>30906.379235878219</v>
      </c>
      <c r="CH71" s="12">
        <f>(Sell_Price-Std_Cost)*(1-$D71)*Lost_Sale_Fact*Avg_Dmd*365+NORMSINV($D71)*SQRT(Dmd_StdDev^2*Leadtime+LT_StdDev^2*Avg_Dmd^2)*Std_Cost*Inv_Cost+IF(365/CH$3+Safety_Stock/Avg_Dmd&gt;Plan_Shelf,(365/CH$3+Safety_Stock/Avg_Dmd-Plan_Shelf)*Avg_Dmd*Std_Cost*CH$3,0)+Avg_Dmd*365/CH$3/2*Std_Cost*Inv_Cost+CH$3*Setup</f>
        <v>31025.605372584032</v>
      </c>
      <c r="CI71" s="12">
        <f>(Sell_Price-Std_Cost)*(1-$D71)*Lost_Sale_Fact*Avg_Dmd*365+NORMSINV($D71)*SQRT(Dmd_StdDev^2*Leadtime+LT_StdDev^2*Avg_Dmd^2)*Std_Cost*Inv_Cost+IF(365/CI$3+Safety_Stock/Avg_Dmd&gt;Plan_Shelf,(365/CI$3+Safety_Stock/Avg_Dmd-Plan_Shelf)*Avg_Dmd*Std_Cost*CI$3,0)+Avg_Dmd*365/CI$3/2*Std_Cost*Inv_Cost+CI$3*Setup</f>
        <v>31145.573048164402</v>
      </c>
      <c r="CJ71" s="12">
        <f>(Sell_Price-Std_Cost)*(1-$D71)*Lost_Sale_Fact*Avg_Dmd*365+NORMSINV($D71)*SQRT(Dmd_StdDev^2*Leadtime+LT_StdDev^2*Avg_Dmd^2)*Std_Cost*Inv_Cost+IF(365/CJ$3+Safety_Stock/Avg_Dmd&gt;Plan_Shelf,(365/CJ$3+Safety_Stock/Avg_Dmd-Plan_Shelf)*Avg_Dmd*Std_Cost*CJ$3,0)+Avg_Dmd*365/CJ$3/2*Std_Cost*Inv_Cost+CJ$3*Setup</f>
        <v>31266.255779088096</v>
      </c>
      <c r="CK71" s="12">
        <f>(Sell_Price-Std_Cost)*(1-$D71)*Lost_Sale_Fact*Avg_Dmd*365+NORMSINV($D71)*SQRT(Dmd_StdDev^2*Leadtime+LT_StdDev^2*Avg_Dmd^2)*Std_Cost*Inv_Cost+IF(365/CK$3+Safety_Stock/Avg_Dmd&gt;Plan_Shelf,(365/CK$3+Safety_Stock/Avg_Dmd-Plan_Shelf)*Avg_Dmd*Std_Cost*CK$3,0)+Avg_Dmd*365/CK$3/2*Std_Cost*Inv_Cost+CK$3*Setup</f>
        <v>31387.628328107705</v>
      </c>
      <c r="CL71" s="12">
        <f>(Sell_Price-Std_Cost)*(1-$D71)*Lost_Sale_Fact*Avg_Dmd*365+NORMSINV($D71)*SQRT(Dmd_StdDev^2*Leadtime+LT_StdDev^2*Avg_Dmd^2)*Std_Cost*Inv_Cost+IF(365/CL$3+Safety_Stock/Avg_Dmd&gt;Plan_Shelf,(365/CL$3+Safety_Stock/Avg_Dmd-Plan_Shelf)*Avg_Dmd*Std_Cost*CL$3,0)+Avg_Dmd*365/CL$3/2*Std_Cost*Inv_Cost+CL$3*Setup</f>
        <v>31509.666631801276</v>
      </c>
      <c r="CM71" s="12">
        <f>(Sell_Price-Std_Cost)*(1-$D71)*Lost_Sale_Fact*Avg_Dmd*365+NORMSINV($D71)*SQRT(Dmd_StdDev^2*Leadtime+LT_StdDev^2*Avg_Dmd^2)*Std_Cost*Inv_Cost+IF(365/CM$3+Safety_Stock/Avg_Dmd&gt;Plan_Shelf,(365/CM$3+Safety_Stock/Avg_Dmd-Plan_Shelf)*Avg_Dmd*Std_Cost*CM$3,0)+Avg_Dmd*365/CM$3/2*Std_Cost*Inv_Cost+CM$3*Setup</f>
        <v>31632.347733111084</v>
      </c>
      <c r="CN71" s="12">
        <f>(Sell_Price-Std_Cost)*(1-$D71)*Lost_Sale_Fact*Avg_Dmd*365+NORMSINV($D71)*SQRT(Dmd_StdDev^2*Leadtime+LT_StdDev^2*Avg_Dmd^2)*Std_Cost*Inv_Cost+IF(365/CN$3+Safety_Stock/Avg_Dmd&gt;Plan_Shelf,(365/CN$3+Safety_Stock/Avg_Dmd-Plan_Shelf)*Avg_Dmd*Std_Cost*CN$3,0)+Avg_Dmd*365/CN$3/2*Std_Cost*Inv_Cost+CN$3*Setup</f>
        <v>31755.649718482036</v>
      </c>
      <c r="CO71" s="12">
        <f>(Sell_Price-Std_Cost)*(1-$D71)*Lost_Sale_Fact*Avg_Dmd*365+NORMSINV($D71)*SQRT(Dmd_StdDev^2*Leadtime+LT_StdDev^2*Avg_Dmd^2)*Std_Cost*Inv_Cost+IF(365/CO$3+Safety_Stock/Avg_Dmd&gt;Plan_Shelf,(365/CO$3+Safety_Stock/Avg_Dmd-Plan_Shelf)*Avg_Dmd*Std_Cost*CO$3,0)+Avg_Dmd*365/CO$3/2*Std_Cost*Inv_Cost+CO$3*Setup</f>
        <v>31879.55165923791</v>
      </c>
      <c r="CP71" s="12">
        <f>(Sell_Price-Std_Cost)*(1-$D71)*Lost_Sale_Fact*Avg_Dmd*365+NORMSINV($D71)*SQRT(Dmd_StdDev^2*Leadtime+LT_StdDev^2*Avg_Dmd^2)*Std_Cost*Inv_Cost+IF(365/CP$3+Safety_Stock/Avg_Dmd&gt;Plan_Shelf,(365/CP$3+Safety_Stock/Avg_Dmd-Plan_Shelf)*Avg_Dmd*Std_Cost*CP$3,0)+Avg_Dmd*365/CP$3/2*Std_Cost*Inv_Cost+CP$3*Setup</f>
        <v>32004.033556865874</v>
      </c>
      <c r="CQ71" s="12">
        <f>(Sell_Price-Std_Cost)*(1-$D71)*Lost_Sale_Fact*Avg_Dmd*365+NORMSINV($D71)*SQRT(Dmd_StdDev^2*Leadtime+LT_StdDev^2*Avg_Dmd^2)*Std_Cost*Inv_Cost+IF(365/CQ$3+Safety_Stock/Avg_Dmd&gt;Plan_Shelf,(365/CQ$3+Safety_Stock/Avg_Dmd-Plan_Shelf)*Avg_Dmd*Std_Cost*CQ$3,0)+Avg_Dmd*365/CQ$3/2*Std_Cost*Inv_Cost+CQ$3*Setup</f>
        <v>32129.076291908612</v>
      </c>
      <c r="CR71" s="12">
        <f>(Sell_Price-Std_Cost)*(1-$D71)*Lost_Sale_Fact*Avg_Dmd*365+NORMSINV($D71)*SQRT(Dmd_StdDev^2*Leadtime+LT_StdDev^2*Avg_Dmd^2)*Std_Cost*Inv_Cost+IF(365/CR$3+Safety_Stock/Avg_Dmd&gt;Plan_Shelf,(365/CR$3+Safety_Stock/Avg_Dmd-Plan_Shelf)*Avg_Dmd*Std_Cost*CR$3,0)+Avg_Dmd*365/CR$3/2*Std_Cost*Inv_Cost+CR$3*Setup</f>
        <v>32254.661576189548</v>
      </c>
      <c r="CS71" s="12">
        <f>(Sell_Price-Std_Cost)*(1-$D71)*Lost_Sale_Fact*Avg_Dmd*365+NORMSINV($D71)*SQRT(Dmd_StdDev^2*Leadtime+LT_StdDev^2*Avg_Dmd^2)*Std_Cost*Inv_Cost+IF(365/CS$3+Safety_Stock/Avg_Dmd&gt;Plan_Shelf,(365/CS$3+Safety_Stock/Avg_Dmd-Plan_Shelf)*Avg_Dmd*Std_Cost*CS$3,0)+Avg_Dmd*365/CS$3/2*Std_Cost*Inv_Cost+CS$3*Setup</f>
        <v>32380.771908120354</v>
      </c>
      <c r="CT71" s="12">
        <f>(Sell_Price-Std_Cost)*(1-$D71)*Lost_Sale_Fact*Avg_Dmd*365+NORMSINV($D71)*SQRT(Dmd_StdDev^2*Leadtime+LT_StdDev^2*Avg_Dmd^2)*Std_Cost*Inv_Cost+IF(365/CT$3+Safety_Stock/Avg_Dmd&gt;Plan_Shelf,(365/CT$3+Safety_Stock/Avg_Dmd-Plan_Shelf)*Avg_Dmd*Std_Cost*CT$3,0)+Avg_Dmd*365/CT$3/2*Std_Cost*Inv_Cost+CT$3*Setup</f>
        <v>32507.390530861147</v>
      </c>
      <c r="CU71" s="12">
        <f>(Sell_Price-Std_Cost)*(1-$D71)*Lost_Sale_Fact*Avg_Dmd*365+NORMSINV($D71)*SQRT(Dmd_StdDev^2*Leadtime+LT_StdDev^2*Avg_Dmd^2)*Std_Cost*Inv_Cost+IF(365/CU$3+Safety_Stock/Avg_Dmd&gt;Plan_Shelf,(365/CU$3+Safety_Stock/Avg_Dmd-Plan_Shelf)*Avg_Dmd*Std_Cost*CU$3,0)+Avg_Dmd*365/CU$3/2*Std_Cost*Inv_Cost+CU$3*Setup</f>
        <v>32634.501393123184</v>
      </c>
      <c r="CV71" s="12">
        <f>(Sell_Price-Std_Cost)*(1-$D71)*Lost_Sale_Fact*Avg_Dmd*365+NORMSINV($D71)*SQRT(Dmd_StdDev^2*Leadtime+LT_StdDev^2*Avg_Dmd^2)*Std_Cost*Inv_Cost+IF(365/CV$3+Safety_Stock/Avg_Dmd&gt;Plan_Shelf,(365/CV$3+Safety_Stock/Avg_Dmd-Plan_Shelf)*Avg_Dmd*Std_Cost*CV$3,0)+Avg_Dmd*365/CV$3/2*Std_Cost*Inv_Cost+CV$3*Setup</f>
        <v>32762.089112421432</v>
      </c>
      <c r="CW71" s="12">
        <f>(Sell_Price-Std_Cost)*(1-$D71)*Lost_Sale_Fact*Avg_Dmd*365+NORMSINV($D71)*SQRT(Dmd_StdDev^2*Leadtime+LT_StdDev^2*Avg_Dmd^2)*Std_Cost*Inv_Cost+IF(365/CW$3+Safety_Stock/Avg_Dmd&gt;Plan_Shelf,(365/CW$3+Safety_Stock/Avg_Dmd-Plan_Shelf)*Avg_Dmd*Std_Cost*CW$3,0)+Avg_Dmd*365/CW$3/2*Std_Cost*Inv_Cost+CW$3*Setup</f>
        <v>32890.138940600125</v>
      </c>
      <c r="CX71" s="12">
        <f>(Sell_Price-Std_Cost)*(1-$D71)*Lost_Sale_Fact*Avg_Dmd*365+NORMSINV($D71)*SQRT(Dmd_StdDev^2*Leadtime+LT_StdDev^2*Avg_Dmd^2)*Std_Cost*Inv_Cost+IF(365/CX$3+Safety_Stock/Avg_Dmd&gt;Plan_Shelf,(365/CX$3+Safety_Stock/Avg_Dmd-Plan_Shelf)*Avg_Dmd*Std_Cost*CX$3,0)+Avg_Dmd*365/CX$3/2*Std_Cost*Inv_Cost+CX$3*Setup</f>
        <v>33018.636731469051</v>
      </c>
      <c r="CY71" s="12">
        <f>(Sell_Price-Std_Cost)*(1-$D71)*Lost_Sale_Fact*Avg_Dmd*365+NORMSINV($D71)*SQRT(Dmd_StdDev^2*Leadtime+LT_StdDev^2*Avg_Dmd^2)*Std_Cost*Inv_Cost+IF(365/CY$3+Safety_Stock/Avg_Dmd&gt;Plan_Shelf,(365/CY$3+Safety_Stock/Avg_Dmd-Plan_Shelf)*Avg_Dmd*Std_Cost*CY$3,0)+Avg_Dmd*365/CY$3/2*Std_Cost*Inv_Cost+CY$3*Setup</f>
        <v>33147.568910401227</v>
      </c>
      <c r="CZ71" s="12">
        <f>(Sell_Price-Std_Cost)*(1-$D71)*Lost_Sale_Fact*Avg_Dmd*365+NORMSINV($D71)*SQRT(Dmd_StdDev^2*Leadtime+LT_StdDev^2*Avg_Dmd^2)*Std_Cost*Inv_Cost+IF(365/CZ$3+Safety_Stock/Avg_Dmd&gt;Plan_Shelf,(365/CZ$3+Safety_Stock/Avg_Dmd-Plan_Shelf)*Avg_Dmd*Std_Cost*CZ$3,0)+Avg_Dmd*365/CZ$3/2*Std_Cost*Inv_Cost+CZ$3*Setup</f>
        <v>33276.922445754768</v>
      </c>
      <c r="DA71" s="28">
        <f t="shared" si="2"/>
        <v>27307.246770079088</v>
      </c>
      <c r="DB71" s="43">
        <f t="shared" si="3"/>
        <v>0.93200000000000005</v>
      </c>
    </row>
    <row r="72" spans="1:106" ht="14.1" customHeight="1" x14ac:dyDescent="0.25">
      <c r="A72" s="53"/>
      <c r="B72" s="51"/>
      <c r="C72" s="51"/>
      <c r="D72" s="9">
        <v>0.93100000000000005</v>
      </c>
      <c r="E72" s="12">
        <f>(Sell_Price-Std_Cost)*(1-$D72)*Lost_Sale_Fact*Avg_Dmd*365+NORMSINV($D72)*SQRT(Dmd_StdDev^2*Leadtime+LT_StdDev^2*Avg_Dmd^2)*Std_Cost*Inv_Cost+IF(365/E$3+Safety_Stock/Avg_Dmd&gt;Plan_Shelf,(365/E$3+Safety_Stock/Avg_Dmd-Plan_Shelf)*Avg_Dmd*Std_Cost*E$3,0)+Avg_Dmd*365/E$3/2*Std_Cost*Inv_Cost+E$3*Setup</f>
        <v>1327714.4846947268</v>
      </c>
      <c r="F72" s="12">
        <f>(Sell_Price-Std_Cost)*(1-$D72)*Lost_Sale_Fact*Avg_Dmd*365+NORMSINV($D72)*SQRT(Dmd_StdDev^2*Leadtime+LT_StdDev^2*Avg_Dmd^2)*Std_Cost*Inv_Cost+IF(365/F$3+Safety_Stock/Avg_Dmd&gt;Plan_Shelf,(365/F$3+Safety_Stock/Avg_Dmd-Plan_Shelf)*Avg_Dmd*Std_Cost*F$3,0)+Avg_Dmd*365/F$3/2*Std_Cost*Inv_Cost+F$3*Setup</f>
        <v>1164560.6475287194</v>
      </c>
      <c r="G72" s="12">
        <f>(Sell_Price-Std_Cost)*(1-$D72)*Lost_Sale_Fact*Avg_Dmd*365+NORMSINV($D72)*SQRT(Dmd_StdDev^2*Leadtime+LT_StdDev^2*Avg_Dmd^2)*Std_Cost*Inv_Cost+IF(365/G$3+Safety_Stock/Avg_Dmd&gt;Plan_Shelf,(365/G$3+Safety_Stock/Avg_Dmd-Plan_Shelf)*Avg_Dmd*Std_Cost*G$3,0)+Avg_Dmd*365/G$3/2*Std_Cost*Inv_Cost+G$3*Setup</f>
        <v>1069540.143696045</v>
      </c>
      <c r="H72" s="12">
        <f>(Sell_Price-Std_Cost)*(1-$D72)*Lost_Sale_Fact*Avg_Dmd*365+NORMSINV($D72)*SQRT(Dmd_StdDev^2*Leadtime+LT_StdDev^2*Avg_Dmd^2)*Std_Cost*Inv_Cost+IF(365/H$3+Safety_Stock/Avg_Dmd&gt;Plan_Shelf,(365/H$3+Safety_Stock/Avg_Dmd-Plan_Shelf)*Avg_Dmd*Std_Cost*H$3,0)+Avg_Dmd*365/H$3/2*Std_Cost*Inv_Cost+H$3*Setup</f>
        <v>991552.97319670417</v>
      </c>
      <c r="I72" s="12">
        <f>(Sell_Price-Std_Cost)*(1-$D72)*Lost_Sale_Fact*Avg_Dmd*365+NORMSINV($D72)*SQRT(Dmd_StdDev^2*Leadtime+LT_StdDev^2*Avg_Dmd^2)*Std_Cost*Inv_Cost+IF(365/I$3+Safety_Stock/Avg_Dmd&gt;Plan_Shelf,(365/I$3+Safety_Stock/Avg_Dmd-Plan_Shelf)*Avg_Dmd*Std_Cost*I$3,0)+Avg_Dmd*365/I$3/2*Std_Cost*Inv_Cost+I$3*Setup</f>
        <v>920379.13603069657</v>
      </c>
      <c r="J72" s="12">
        <f>(Sell_Price-Std_Cost)*(1-$D72)*Lost_Sale_Fact*Avg_Dmd*365+NORMSINV($D72)*SQRT(Dmd_StdDev^2*Leadtime+LT_StdDev^2*Avg_Dmd^2)*Std_Cost*Inv_Cost+IF(365/J$3+Safety_Stock/Avg_Dmd&gt;Plan_Shelf,(365/J$3+Safety_Stock/Avg_Dmd-Plan_Shelf)*Avg_Dmd*Std_Cost*J$3,0)+Avg_Dmd*365/J$3/2*Std_Cost*Inv_Cost+J$3*Setup</f>
        <v>852611.96553135558</v>
      </c>
      <c r="K72" s="12">
        <f>(Sell_Price-Std_Cost)*(1-$D72)*Lost_Sale_Fact*Avg_Dmd*365+NORMSINV($D72)*SQRT(Dmd_StdDev^2*Leadtime+LT_StdDev^2*Avg_Dmd^2)*Std_Cost*Inv_Cost+IF(365/K$3+Safety_Stock/Avg_Dmd&gt;Plan_Shelf,(365/K$3+Safety_Stock/Avg_Dmd-Plan_Shelf)*Avg_Dmd*Std_Cost*K$3,0)+Avg_Dmd*365/K$3/2*Std_Cost*Inv_Cost+K$3*Setup</f>
        <v>786791.46169868147</v>
      </c>
      <c r="L72" s="12">
        <f>(Sell_Price-Std_Cost)*(1-$D72)*Lost_Sale_Fact*Avg_Dmd*365+NORMSINV($D72)*SQRT(Dmd_StdDev^2*Leadtime+LT_StdDev^2*Avg_Dmd^2)*Std_Cost*Inv_Cost+IF(365/L$3+Safety_Stock/Avg_Dmd&gt;Plan_Shelf,(365/L$3+Safety_Stock/Avg_Dmd-Plan_Shelf)*Avg_Dmd*Std_Cost*L$3,0)+Avg_Dmd*365/L$3/2*Std_Cost*Inv_Cost+L$3*Setup</f>
        <v>722187.62453267386</v>
      </c>
      <c r="M72" s="12">
        <f>(Sell_Price-Std_Cost)*(1-$D72)*Lost_Sale_Fact*Avg_Dmd*365+NORMSINV($D72)*SQRT(Dmd_StdDev^2*Leadtime+LT_StdDev^2*Avg_Dmd^2)*Std_Cost*Inv_Cost+IF(365/M$3+Safety_Stock/Avg_Dmd&gt;Plan_Shelf,(365/M$3+Safety_Stock/Avg_Dmd-Plan_Shelf)*Avg_Dmd*Std_Cost*M$3,0)+Avg_Dmd*365/M$3/2*Std_Cost*Inv_Cost+M$3*Setup</f>
        <v>658394.89847777749</v>
      </c>
      <c r="N72" s="12">
        <f>(Sell_Price-Std_Cost)*(1-$D72)*Lost_Sale_Fact*Avg_Dmd*365+NORMSINV($D72)*SQRT(Dmd_StdDev^2*Leadtime+LT_StdDev^2*Avg_Dmd^2)*Std_Cost*Inv_Cost+IF(365/N$3+Safety_Stock/Avg_Dmd&gt;Plan_Shelf,(365/N$3+Safety_Stock/Avg_Dmd-Plan_Shelf)*Avg_Dmd*Std_Cost*N$3,0)+Avg_Dmd*365/N$3/2*Std_Cost*Inv_Cost+N$3*Setup</f>
        <v>595169.95020065876</v>
      </c>
      <c r="O72" s="12">
        <f>(Sell_Price-Std_Cost)*(1-$D72)*Lost_Sale_Fact*Avg_Dmd*365+NORMSINV($D72)*SQRT(Dmd_StdDev^2*Leadtime+LT_StdDev^2*Avg_Dmd^2)*Std_Cost*Inv_Cost+IF(365/O$3+Safety_Stock/Avg_Dmd&gt;Plan_Shelf,(365/O$3+Safety_Stock/Avg_Dmd-Plan_Shelf)*Avg_Dmd*Std_Cost*O$3,0)+Avg_Dmd*365/O$3/2*Std_Cost*Inv_Cost+O$3*Setup</f>
        <v>532357.93121646927</v>
      </c>
      <c r="P72" s="12">
        <f>(Sell_Price-Std_Cost)*(1-$D72)*Lost_Sale_Fact*Avg_Dmd*365+NORMSINV($D72)*SQRT(Dmd_StdDev^2*Leadtime+LT_StdDev^2*Avg_Dmd^2)*Std_Cost*Inv_Cost+IF(365/P$3+Safety_Stock/Avg_Dmd&gt;Plan_Shelf,(365/P$3+Safety_Stock/Avg_Dmd-Plan_Shelf)*Avg_Dmd*Std_Cost*P$3,0)+Avg_Dmd*365/P$3/2*Std_Cost*Inv_Cost+P$3*Setup</f>
        <v>469855.60920197709</v>
      </c>
      <c r="Q72" s="12">
        <f>(Sell_Price-Std_Cost)*(1-$D72)*Lost_Sale_Fact*Avg_Dmd*365+NORMSINV($D72)*SQRT(Dmd_StdDev^2*Leadtime+LT_StdDev^2*Avg_Dmd^2)*Std_Cost*Inv_Cost+IF(365/Q$3+Safety_Stock/Avg_Dmd&gt;Plan_Shelf,(365/Q$3+Safety_Stock/Avg_Dmd-Plan_Shelf)*Avg_Dmd*Std_Cost*Q$3,0)+Avg_Dmd*365/Q$3/2*Std_Cost*Inv_Cost+Q$3*Setup</f>
        <v>407591.5156257131</v>
      </c>
      <c r="R72" s="12">
        <f>(Sell_Price-Std_Cost)*(1-$D72)*Lost_Sale_Fact*Avg_Dmd*365+NORMSINV($D72)*SQRT(Dmd_StdDev^2*Leadtime+LT_StdDev^2*Avg_Dmd^2)*Std_Cost*Inv_Cost+IF(365/R$3+Safety_Stock/Avg_Dmd&gt;Plan_Shelf,(365/R$3+Safety_Stock/Avg_Dmd-Plan_Shelf)*Avg_Dmd*Std_Cost*R$3,0)+Avg_Dmd*365/R$3/2*Std_Cost*Inv_Cost+R$3*Setup</f>
        <v>345514.60153662867</v>
      </c>
      <c r="S72" s="12">
        <f>(Sell_Price-Std_Cost)*(1-$D72)*Lost_Sale_Fact*Avg_Dmd*365+NORMSINV($D72)*SQRT(Dmd_StdDev^2*Leadtime+LT_StdDev^2*Avg_Dmd^2)*Std_Cost*Inv_Cost+IF(365/S$3+Safety_Stock/Avg_Dmd&gt;Plan_Shelf,(365/S$3+Safety_Stock/Avg_Dmd-Plan_Shelf)*Avg_Dmd*Std_Cost*S$3,0)+Avg_Dmd*365/S$3/2*Std_Cost*Inv_Cost+S$3*Setup</f>
        <v>283587.43103728769</v>
      </c>
      <c r="T72" s="12">
        <f>(Sell_Price-Std_Cost)*(1-$D72)*Lost_Sale_Fact*Avg_Dmd*365+NORMSINV($D72)*SQRT(Dmd_StdDev^2*Leadtime+LT_StdDev^2*Avg_Dmd^2)*Std_Cost*Inv_Cost+IF(365/T$3+Safety_Stock/Avg_Dmd&gt;Plan_Shelf,(365/T$3+Safety_Stock/Avg_Dmd-Plan_Shelf)*Avg_Dmd*Std_Cost*T$3,0)+Avg_Dmd*365/T$3/2*Std_Cost*Inv_Cost+T$3*Setup</f>
        <v>221781.92720461337</v>
      </c>
      <c r="U72" s="12">
        <f>(Sell_Price-Std_Cost)*(1-$D72)*Lost_Sale_Fact*Avg_Dmd*365+NORMSINV($D72)*SQRT(Dmd_StdDev^2*Leadtime+LT_StdDev^2*Avg_Dmd^2)*Std_Cost*Inv_Cost+IF(365/U$3+Safety_Stock/Avg_Dmd&gt;Plan_Shelf,(365/U$3+Safety_Stock/Avg_Dmd-Plan_Shelf)*Avg_Dmd*Std_Cost*U$3,0)+Avg_Dmd*365/U$3/2*Std_Cost*Inv_Cost+U$3*Setup</f>
        <v>160076.6194503704</v>
      </c>
      <c r="V72" s="12">
        <f>(Sell_Price-Std_Cost)*(1-$D72)*Lost_Sale_Fact*Avg_Dmd*365+NORMSINV($D72)*SQRT(Dmd_StdDev^2*Leadtime+LT_StdDev^2*Avg_Dmd^2)*Std_Cost*Inv_Cost+IF(365/V$3+Safety_Stock/Avg_Dmd&gt;Plan_Shelf,(365/V$3+Safety_Stock/Avg_Dmd-Plan_Shelf)*Avg_Dmd*Std_Cost*V$3,0)+Avg_Dmd*365/V$3/2*Std_Cost*Inv_Cost+V$3*Setup</f>
        <v>98454.808428153832</v>
      </c>
      <c r="W72" s="12">
        <f>(Sell_Price-Std_Cost)*(1-$D72)*Lost_Sale_Fact*Avg_Dmd*365+NORMSINV($D72)*SQRT(Dmd_StdDev^2*Leadtime+LT_StdDev^2*Avg_Dmd^2)*Std_Cost*Inv_Cost+IF(365/W$3+Safety_Stock/Avg_Dmd&gt;Plan_Shelf,(365/W$3+Safety_Stock/Avg_Dmd-Plan_Shelf)*Avg_Dmd*Std_Cost*W$3,0)+Avg_Dmd*365/W$3/2*Std_Cost*Inv_Cost+W$3*Setup</f>
        <v>36903.310443432689</v>
      </c>
      <c r="X72" s="12">
        <f>(Sell_Price-Std_Cost)*(1-$D72)*Lost_Sale_Fact*Avg_Dmd*365+NORMSINV($D72)*SQRT(Dmd_StdDev^2*Leadtime+LT_StdDev^2*Avg_Dmd^2)*Std_Cost*Inv_Cost+IF(365/X$3+Safety_Stock/Avg_Dmd&gt;Plan_Shelf,(365/X$3+Safety_Stock/Avg_Dmd-Plan_Shelf)*Avg_Dmd*Std_Cost*X$3,0)+Avg_Dmd*365/X$3/2*Std_Cost*Inv_Cost+X$3*Setup</f>
        <v>29488.321860734395</v>
      </c>
      <c r="Y72" s="12">
        <f>(Sell_Price-Std_Cost)*(1-$D72)*Lost_Sale_Fact*Avg_Dmd*365+NORMSINV($D72)*SQRT(Dmd_StdDev^2*Leadtime+LT_StdDev^2*Avg_Dmd^2)*Std_Cost*Inv_Cost+IF(365/Y$3+Safety_Stock/Avg_Dmd&gt;Plan_Shelf,(365/Y$3+Safety_Stock/Avg_Dmd-Plan_Shelf)*Avg_Dmd*Std_Cost*Y$3,0)+Avg_Dmd*365/Y$3/2*Std_Cost*Inv_Cost+Y$3*Setup</f>
        <v>29151.655194067731</v>
      </c>
      <c r="Z72" s="12">
        <f>(Sell_Price-Std_Cost)*(1-$D72)*Lost_Sale_Fact*Avg_Dmd*365+NORMSINV($D72)*SQRT(Dmd_StdDev^2*Leadtime+LT_StdDev^2*Avg_Dmd^2)*Std_Cost*Inv_Cost+IF(365/Z$3+Safety_Stock/Avg_Dmd&gt;Plan_Shelf,(365/Z$3+Safety_Stock/Avg_Dmd-Plan_Shelf)*Avg_Dmd*Std_Cost*Z$3,0)+Avg_Dmd*365/Z$3/2*Std_Cost*Inv_Cost+Z$3*Setup</f>
        <v>28859.230951643487</v>
      </c>
      <c r="AA72" s="12">
        <f>(Sell_Price-Std_Cost)*(1-$D72)*Lost_Sale_Fact*Avg_Dmd*365+NORMSINV($D72)*SQRT(Dmd_StdDev^2*Leadtime+LT_StdDev^2*Avg_Dmd^2)*Std_Cost*Inv_Cost+IF(365/AA$3+Safety_Stock/Avg_Dmd&gt;Plan_Shelf,(365/AA$3+Safety_Stock/Avg_Dmd-Plan_Shelf)*Avg_Dmd*Std_Cost*AA$3,0)+Avg_Dmd*365/AA$3/2*Std_Cost*Inv_Cost+AA$3*Setup</f>
        <v>28605.278382473527</v>
      </c>
      <c r="AB72" s="12">
        <f>(Sell_Price-Std_Cost)*(1-$D72)*Lost_Sale_Fact*Avg_Dmd*365+NORMSINV($D72)*SQRT(Dmd_StdDev^2*Leadtime+LT_StdDev^2*Avg_Dmd^2)*Std_Cost*Inv_Cost+IF(365/AB$3+Safety_Stock/Avg_Dmd&gt;Plan_Shelf,(365/AB$3+Safety_Stock/Avg_Dmd-Plan_Shelf)*Avg_Dmd*Std_Cost*AB$3,0)+Avg_Dmd*365/AB$3/2*Std_Cost*Inv_Cost+AB$3*Setup</f>
        <v>28384.988527401063</v>
      </c>
      <c r="AC72" s="12">
        <f>(Sell_Price-Std_Cost)*(1-$D72)*Lost_Sale_Fact*Avg_Dmd*365+NORMSINV($D72)*SQRT(Dmd_StdDev^2*Leadtime+LT_StdDev^2*Avg_Dmd^2)*Std_Cost*Inv_Cost+IF(365/AC$3+Safety_Stock/Avg_Dmd&gt;Plan_Shelf,(365/AC$3+Safety_Stock/Avg_Dmd-Plan_Shelf)*Avg_Dmd*Std_Cost*AC$3,0)+Avg_Dmd*365/AC$3/2*Std_Cost*Inv_Cost+AC$3*Setup</f>
        <v>28194.321860734395</v>
      </c>
      <c r="AD72" s="12">
        <f>(Sell_Price-Std_Cost)*(1-$D72)*Lost_Sale_Fact*Avg_Dmd*365+NORMSINV($D72)*SQRT(Dmd_StdDev^2*Leadtime+LT_StdDev^2*Avg_Dmd^2)*Std_Cost*Inv_Cost+IF(365/AD$3+Safety_Stock/Avg_Dmd&gt;Plan_Shelf,(365/AD$3+Safety_Stock/Avg_Dmd-Plan_Shelf)*Avg_Dmd*Std_Cost*AD$3,0)+Avg_Dmd*365/AD$3/2*Std_Cost*Inv_Cost+AD$3*Setup</f>
        <v>28029.860322272856</v>
      </c>
      <c r="AE72" s="12">
        <f>(Sell_Price-Std_Cost)*(1-$D72)*Lost_Sale_Fact*Avg_Dmd*365+NORMSINV($D72)*SQRT(Dmd_StdDev^2*Leadtime+LT_StdDev^2*Avg_Dmd^2)*Std_Cost*Inv_Cost+IF(365/AE$3+Safety_Stock/Avg_Dmd&gt;Plan_Shelf,(365/AE$3+Safety_Stock/Avg_Dmd-Plan_Shelf)*Avg_Dmd*Std_Cost*AE$3,0)+Avg_Dmd*365/AE$3/2*Std_Cost*Inv_Cost+AE$3*Setup</f>
        <v>27888.692231104767</v>
      </c>
      <c r="AF72" s="12">
        <f>(Sell_Price-Std_Cost)*(1-$D72)*Lost_Sale_Fact*Avg_Dmd*365+NORMSINV($D72)*SQRT(Dmd_StdDev^2*Leadtime+LT_StdDev^2*Avg_Dmd^2)*Std_Cost*Inv_Cost+IF(365/AF$3+Safety_Stock/Avg_Dmd&gt;Plan_Shelf,(365/AF$3+Safety_Stock/Avg_Dmd-Plan_Shelf)*Avg_Dmd*Std_Cost*AF$3,0)+Avg_Dmd*365/AF$3/2*Std_Cost*Inv_Cost+AF$3*Setup</f>
        <v>27768.321860734395</v>
      </c>
      <c r="AG72" s="12">
        <f>(Sell_Price-Std_Cost)*(1-$D72)*Lost_Sale_Fact*Avg_Dmd*365+NORMSINV($D72)*SQRT(Dmd_StdDev^2*Leadtime+LT_StdDev^2*Avg_Dmd^2)*Std_Cost*Inv_Cost+IF(365/AG$3+Safety_Stock/Avg_Dmd&gt;Plan_Shelf,(365/AG$3+Safety_Stock/Avg_Dmd-Plan_Shelf)*Avg_Dmd*Std_Cost*AG$3,0)+Avg_Dmd*365/AG$3/2*Std_Cost*Inv_Cost+AG$3*Setup</f>
        <v>27666.597722803363</v>
      </c>
      <c r="AH72" s="12">
        <f>(Sell_Price-Std_Cost)*(1-$D72)*Lost_Sale_Fact*Avg_Dmd*365+NORMSINV($D72)*SQRT(Dmd_StdDev^2*Leadtime+LT_StdDev^2*Avg_Dmd^2)*Std_Cost*Inv_Cost+IF(365/AH$3+Safety_Stock/Avg_Dmd&gt;Plan_Shelf,(365/AH$3+Safety_Stock/Avg_Dmd-Plan_Shelf)*Avg_Dmd*Std_Cost*AH$3,0)+Avg_Dmd*365/AH$3/2*Std_Cost*Inv_Cost+AH$3*Setup</f>
        <v>27581.655194067731</v>
      </c>
      <c r="AI72" s="12">
        <f>(Sell_Price-Std_Cost)*(1-$D72)*Lost_Sale_Fact*Avg_Dmd*365+NORMSINV($D72)*SQRT(Dmd_StdDev^2*Leadtime+LT_StdDev^2*Avg_Dmd^2)*Std_Cost*Inv_Cost+IF(365/AI$3+Safety_Stock/Avg_Dmd&gt;Plan_Shelf,(365/AI$3+Safety_Stock/Avg_Dmd-Plan_Shelf)*Avg_Dmd*Std_Cost*AI$3,0)+Avg_Dmd*365/AI$3/2*Std_Cost*Inv_Cost+AI$3*Setup</f>
        <v>27511.870247831172</v>
      </c>
      <c r="AJ72" s="12">
        <f>(Sell_Price-Std_Cost)*(1-$D72)*Lost_Sale_Fact*Avg_Dmd*365+NORMSINV($D72)*SQRT(Dmd_StdDev^2*Leadtime+LT_StdDev^2*Avg_Dmd^2)*Std_Cost*Inv_Cost+IF(365/AJ$3+Safety_Stock/Avg_Dmd&gt;Plan_Shelf,(365/AJ$3+Safety_Stock/Avg_Dmd-Plan_Shelf)*Avg_Dmd*Std_Cost*AJ$3,0)+Avg_Dmd*365/AJ$3/2*Std_Cost*Inv_Cost+AJ$3*Setup</f>
        <v>27455.821860734395</v>
      </c>
      <c r="AK72" s="12">
        <f>(Sell_Price-Std_Cost)*(1-$D72)*Lost_Sale_Fact*Avg_Dmd*365+NORMSINV($D72)*SQRT(Dmd_StdDev^2*Leadtime+LT_StdDev^2*Avg_Dmd^2)*Std_Cost*Inv_Cost+IF(365/AK$3+Safety_Stock/Avg_Dmd&gt;Plan_Shelf,(365/AK$3+Safety_Stock/Avg_Dmd-Plan_Shelf)*Avg_Dmd*Std_Cost*AK$3,0)+Avg_Dmd*365/AK$3/2*Std_Cost*Inv_Cost+AK$3*Setup</f>
        <v>27412.261254673791</v>
      </c>
      <c r="AL72" s="12">
        <f>(Sell_Price-Std_Cost)*(1-$D72)*Lost_Sale_Fact*Avg_Dmd*365+NORMSINV($D72)*SQRT(Dmd_StdDev^2*Leadtime+LT_StdDev^2*Avg_Dmd^2)*Std_Cost*Inv_Cost+IF(365/AL$3+Safety_Stock/Avg_Dmd&gt;Plan_Shelf,(365/AL$3+Safety_Stock/Avg_Dmd-Plan_Shelf)*Avg_Dmd*Std_Cost*AL$3,0)+Avg_Dmd*365/AL$3/2*Std_Cost*Inv_Cost+AL$3*Setup</f>
        <v>27380.086566616748</v>
      </c>
      <c r="AM72" s="12">
        <f>(Sell_Price-Std_Cost)*(1-$D72)*Lost_Sale_Fact*Avg_Dmd*365+NORMSINV($D72)*SQRT(Dmd_StdDev^2*Leadtime+LT_StdDev^2*Avg_Dmd^2)*Std_Cost*Inv_Cost+IF(365/AM$3+Safety_Stock/Avg_Dmd&gt;Plan_Shelf,(365/AM$3+Safety_Stock/Avg_Dmd-Plan_Shelf)*Avg_Dmd*Std_Cost*AM$3,0)+Avg_Dmd*365/AM$3/2*Std_Cost*Inv_Cost+AM$3*Setup</f>
        <v>27358.321860734395</v>
      </c>
      <c r="AN72" s="12">
        <f>(Sell_Price-Std_Cost)*(1-$D72)*Lost_Sale_Fact*Avg_Dmd*365+NORMSINV($D72)*SQRT(Dmd_StdDev^2*Leadtime+LT_StdDev^2*Avg_Dmd^2)*Std_Cost*Inv_Cost+IF(365/AN$3+Safety_Stock/Avg_Dmd&gt;Plan_Shelf,(365/AN$3+Safety_Stock/Avg_Dmd-Plan_Shelf)*Avg_Dmd*Std_Cost*AN$3,0)+Avg_Dmd*365/AN$3/2*Std_Cost*Inv_Cost+AN$3*Setup</f>
        <v>27346.099638512176</v>
      </c>
      <c r="AO72" s="12">
        <f>(Sell_Price-Std_Cost)*(1-$D72)*Lost_Sale_Fact*Avg_Dmd*365+NORMSINV($D72)*SQRT(Dmd_StdDev^2*Leadtime+LT_StdDev^2*Avg_Dmd^2)*Std_Cost*Inv_Cost+IF(365/AO$3+Safety_Stock/Avg_Dmd&gt;Plan_Shelf,(365/AO$3+Safety_Stock/Avg_Dmd-Plan_Shelf)*Avg_Dmd*Std_Cost*AO$3,0)+Avg_Dmd*365/AO$3/2*Std_Cost*Inv_Cost+AO$3*Setup</f>
        <v>27342.646185058722</v>
      </c>
      <c r="AP72" s="12">
        <f>(Sell_Price-Std_Cost)*(1-$D72)*Lost_Sale_Fact*Avg_Dmd*365+NORMSINV($D72)*SQRT(Dmd_StdDev^2*Leadtime+LT_StdDev^2*Avg_Dmd^2)*Std_Cost*Inv_Cost+IF(365/AP$3+Safety_Stock/Avg_Dmd&gt;Plan_Shelf,(365/AP$3+Safety_Stock/Avg_Dmd-Plan_Shelf)*Avg_Dmd*Std_Cost*AP$3,0)+Avg_Dmd*365/AP$3/2*Std_Cost*Inv_Cost+AP$3*Setup</f>
        <v>27347.269229155449</v>
      </c>
      <c r="AQ72" s="12">
        <f>(Sell_Price-Std_Cost)*(1-$D72)*Lost_Sale_Fact*Avg_Dmd*365+NORMSINV($D72)*SQRT(Dmd_StdDev^2*Leadtime+LT_StdDev^2*Avg_Dmd^2)*Std_Cost*Inv_Cost+IF(365/AQ$3+Safety_Stock/Avg_Dmd&gt;Plan_Shelf,(365/AQ$3+Safety_Stock/Avg_Dmd-Plan_Shelf)*Avg_Dmd*Std_Cost*AQ$3,0)+Avg_Dmd*365/AQ$3/2*Std_Cost*Inv_Cost+AQ$3*Setup</f>
        <v>27359.347501760036</v>
      </c>
      <c r="AR72" s="12">
        <f>(Sell_Price-Std_Cost)*(1-$D72)*Lost_Sale_Fact*Avg_Dmd*365+NORMSINV($D72)*SQRT(Dmd_StdDev^2*Leadtime+LT_StdDev^2*Avg_Dmd^2)*Std_Cost*Inv_Cost+IF(365/AR$3+Safety_Stock/Avg_Dmd&gt;Plan_Shelf,(365/AR$3+Safety_Stock/Avg_Dmd-Plan_Shelf)*Avg_Dmd*Std_Cost*AR$3,0)+Avg_Dmd*365/AR$3/2*Std_Cost*Inv_Cost+AR$3*Setup</f>
        <v>27378.321860734395</v>
      </c>
      <c r="AS72" s="12">
        <f>(Sell_Price-Std_Cost)*(1-$D72)*Lost_Sale_Fact*Avg_Dmd*365+NORMSINV($D72)*SQRT(Dmd_StdDev^2*Leadtime+LT_StdDev^2*Avg_Dmd^2)*Std_Cost*Inv_Cost+IF(365/AS$3+Safety_Stock/Avg_Dmd&gt;Plan_Shelf,(365/AS$3+Safety_Stock/Avg_Dmd-Plan_Shelf)*Avg_Dmd*Std_Cost*AS$3,0)+Avg_Dmd*365/AS$3/2*Std_Cost*Inv_Cost+AS$3*Setup</f>
        <v>27403.687714392934</v>
      </c>
      <c r="AT72" s="12">
        <f>(Sell_Price-Std_Cost)*(1-$D72)*Lost_Sale_Fact*Avg_Dmd*365+NORMSINV($D72)*SQRT(Dmd_StdDev^2*Leadtime+LT_StdDev^2*Avg_Dmd^2)*Std_Cost*Inv_Cost+IF(365/AT$3+Safety_Stock/Avg_Dmd&gt;Plan_Shelf,(365/AT$3+Safety_Stock/Avg_Dmd-Plan_Shelf)*Avg_Dmd*Std_Cost*AT$3,0)+Avg_Dmd*365/AT$3/2*Std_Cost*Inv_Cost+AT$3*Setup</f>
        <v>27434.988527401063</v>
      </c>
      <c r="AU72" s="12">
        <f>(Sell_Price-Std_Cost)*(1-$D72)*Lost_Sale_Fact*Avg_Dmd*365+NORMSINV($D72)*SQRT(Dmd_StdDev^2*Leadtime+LT_StdDev^2*Avg_Dmd^2)*Std_Cost*Inv_Cost+IF(365/AU$3+Safety_Stock/Avg_Dmd&gt;Plan_Shelf,(365/AU$3+Safety_Stock/Avg_Dmd-Plan_Shelf)*Avg_Dmd*Std_Cost*AU$3,0)+Avg_Dmd*365/AU$3/2*Std_Cost*Inv_Cost+AU$3*Setup</f>
        <v>27471.810232827418</v>
      </c>
      <c r="AV72" s="12">
        <f>(Sell_Price-Std_Cost)*(1-$D72)*Lost_Sale_Fact*Avg_Dmd*365+NORMSINV($D72)*SQRT(Dmd_StdDev^2*Leadtime+LT_StdDev^2*Avg_Dmd^2)*Std_Cost*Inv_Cost+IF(365/AV$3+Safety_Stock/Avg_Dmd&gt;Plan_Shelf,(365/AV$3+Safety_Stock/Avg_Dmd-Plan_Shelf)*Avg_Dmd*Std_Cost*AV$3,0)+Avg_Dmd*365/AV$3/2*Std_Cost*Inv_Cost+AV$3*Setup</f>
        <v>27513.776406188943</v>
      </c>
      <c r="AW72" s="12">
        <f>(Sell_Price-Std_Cost)*(1-$D72)*Lost_Sale_Fact*Avg_Dmd*365+NORMSINV($D72)*SQRT(Dmd_StdDev^2*Leadtime+LT_StdDev^2*Avg_Dmd^2)*Std_Cost*Inv_Cost+IF(365/AW$3+Safety_Stock/Avg_Dmd&gt;Plan_Shelf,(365/AW$3+Safety_Stock/Avg_Dmd-Plan_Shelf)*Avg_Dmd*Std_Cost*AW$3,0)+Avg_Dmd*365/AW$3/2*Std_Cost*Inv_Cost+AW$3*Setup</f>
        <v>27560.544082956618</v>
      </c>
      <c r="AX72" s="12">
        <f>(Sell_Price-Std_Cost)*(1-$D72)*Lost_Sale_Fact*Avg_Dmd*365+NORMSINV($D72)*SQRT(Dmd_StdDev^2*Leadtime+LT_StdDev^2*Avg_Dmd^2)*Std_Cost*Inv_Cost+IF(365/AX$3+Safety_Stock/Avg_Dmd&gt;Plan_Shelf,(365/AX$3+Safety_Stock/Avg_Dmd-Plan_Shelf)*Avg_Dmd*Std_Cost*AX$3,0)+Avg_Dmd*365/AX$3/2*Std_Cost*Inv_Cost+AX$3*Setup</f>
        <v>27611.800121603963</v>
      </c>
      <c r="AY72" s="12">
        <f>(Sell_Price-Std_Cost)*(1-$D72)*Lost_Sale_Fact*Avg_Dmd*365+NORMSINV($D72)*SQRT(Dmd_StdDev^2*Leadtime+LT_StdDev^2*Avg_Dmd^2)*Std_Cost*Inv_Cost+IF(365/AY$3+Safety_Stock/Avg_Dmd&gt;Plan_Shelf,(365/AY$3+Safety_Stock/Avg_Dmd-Plan_Shelf)*Avg_Dmd*Std_Cost*AY$3,0)+Avg_Dmd*365/AY$3/2*Std_Cost*Inv_Cost+AY$3*Setup</f>
        <v>27667.258030947163</v>
      </c>
      <c r="AZ72" s="12">
        <f>(Sell_Price-Std_Cost)*(1-$D72)*Lost_Sale_Fact*Avg_Dmd*365+NORMSINV($D72)*SQRT(Dmd_StdDev^2*Leadtime+LT_StdDev^2*Avg_Dmd^2)*Std_Cost*Inv_Cost+IF(365/AZ$3+Safety_Stock/Avg_Dmd&gt;Plan_Shelf,(365/AZ$3+Safety_Stock/Avg_Dmd-Plan_Shelf)*Avg_Dmd*Std_Cost*AZ$3,0)+Avg_Dmd*365/AZ$3/2*Std_Cost*Inv_Cost+AZ$3*Setup</f>
        <v>27726.655194067731</v>
      </c>
      <c r="BA72" s="12">
        <f>(Sell_Price-Std_Cost)*(1-$D72)*Lost_Sale_Fact*Avg_Dmd*365+NORMSINV($D72)*SQRT(Dmd_StdDev^2*Leadtime+LT_StdDev^2*Avg_Dmd^2)*Std_Cost*Inv_Cost+IF(365/BA$3+Safety_Stock/Avg_Dmd&gt;Plan_Shelf,(365/BA$3+Safety_Stock/Avg_Dmd-Plan_Shelf)*Avg_Dmd*Std_Cost*BA$3,0)+Avg_Dmd*365/BA$3/2*Std_Cost*Inv_Cost+BA$3*Setup</f>
        <v>27789.750432162968</v>
      </c>
      <c r="BB72" s="12">
        <f>(Sell_Price-Std_Cost)*(1-$D72)*Lost_Sale_Fact*Avg_Dmd*365+NORMSINV($D72)*SQRT(Dmd_StdDev^2*Leadtime+LT_StdDev^2*Avg_Dmd^2)*Std_Cost*Inv_Cost+IF(365/BB$3+Safety_Stock/Avg_Dmd&gt;Plan_Shelf,(365/BB$3+Safety_Stock/Avg_Dmd-Plan_Shelf)*Avg_Dmd*Std_Cost*BB$3,0)+Avg_Dmd*365/BB$3/2*Std_Cost*Inv_Cost+BB$3*Setup</f>
        <v>27856.321860734395</v>
      </c>
      <c r="BC72" s="12">
        <f>(Sell_Price-Std_Cost)*(1-$D72)*Lost_Sale_Fact*Avg_Dmd*365+NORMSINV($D72)*SQRT(Dmd_StdDev^2*Leadtime+LT_StdDev^2*Avg_Dmd^2)*Std_Cost*Inv_Cost+IF(365/BC$3+Safety_Stock/Avg_Dmd&gt;Plan_Shelf,(365/BC$3+Safety_Stock/Avg_Dmd-Plan_Shelf)*Avg_Dmd*Std_Cost*BC$3,0)+Avg_Dmd*365/BC$3/2*Std_Cost*Inv_Cost+BC$3*Setup</f>
        <v>27926.164997989297</v>
      </c>
      <c r="BD72" s="12">
        <f>(Sell_Price-Std_Cost)*(1-$D72)*Lost_Sale_Fact*Avg_Dmd*365+NORMSINV($D72)*SQRT(Dmd_StdDev^2*Leadtime+LT_StdDev^2*Avg_Dmd^2)*Std_Cost*Inv_Cost+IF(365/BD$3+Safety_Stock/Avg_Dmd&gt;Plan_Shelf,(365/BD$3+Safety_Stock/Avg_Dmd-Plan_Shelf)*Avg_Dmd*Std_Cost*BD$3,0)+Avg_Dmd*365/BD$3/2*Std_Cost*Inv_Cost+BD$3*Setup</f>
        <v>27999.091091503629</v>
      </c>
      <c r="BE72" s="12">
        <f>(Sell_Price-Std_Cost)*(1-$D72)*Lost_Sale_Fact*Avg_Dmd*365+NORMSINV($D72)*SQRT(Dmd_StdDev^2*Leadtime+LT_StdDev^2*Avg_Dmd^2)*Std_Cost*Inv_Cost+IF(365/BE$3+Safety_Stock/Avg_Dmd&gt;Plan_Shelf,(365/BE$3+Safety_Stock/Avg_Dmd-Plan_Shelf)*Avg_Dmd*Std_Cost*BE$3,0)+Avg_Dmd*365/BE$3/2*Std_Cost*Inv_Cost+BE$3*Setup</f>
        <v>28074.925634319301</v>
      </c>
      <c r="BF72" s="12">
        <f>(Sell_Price-Std_Cost)*(1-$D72)*Lost_Sale_Fact*Avg_Dmd*365+NORMSINV($D72)*SQRT(Dmd_StdDev^2*Leadtime+LT_StdDev^2*Avg_Dmd^2)*Std_Cost*Inv_Cost+IF(365/BF$3+Safety_Stock/Avg_Dmd&gt;Plan_Shelf,(365/BF$3+Safety_Stock/Avg_Dmd-Plan_Shelf)*Avg_Dmd*Std_Cost*BF$3,0)+Avg_Dmd*365/BF$3/2*Std_Cost*Inv_Cost+BF$3*Setup</f>
        <v>28153.507045919581</v>
      </c>
      <c r="BG72" s="12">
        <f>(Sell_Price-Std_Cost)*(1-$D72)*Lost_Sale_Fact*Avg_Dmd*365+NORMSINV($D72)*SQRT(Dmd_StdDev^2*Leadtime+LT_StdDev^2*Avg_Dmd^2)*Std_Cost*Inv_Cost+IF(365/BG$3+Safety_Stock/Avg_Dmd&gt;Plan_Shelf,(365/BG$3+Safety_Stock/Avg_Dmd-Plan_Shelf)*Avg_Dmd*Std_Cost*BG$3,0)+Avg_Dmd*365/BG$3/2*Std_Cost*Inv_Cost+BG$3*Setup</f>
        <v>28234.685497098035</v>
      </c>
      <c r="BH72" s="12">
        <f>(Sell_Price-Std_Cost)*(1-$D72)*Lost_Sale_Fact*Avg_Dmd*365+NORMSINV($D72)*SQRT(Dmd_StdDev^2*Leadtime+LT_StdDev^2*Avg_Dmd^2)*Std_Cost*Inv_Cost+IF(365/BH$3+Safety_Stock/Avg_Dmd&gt;Plan_Shelf,(365/BH$3+Safety_Stock/Avg_Dmd-Plan_Shelf)*Avg_Dmd*Std_Cost*BH$3,0)+Avg_Dmd*365/BH$3/2*Std_Cost*Inv_Cost+BH$3*Setup</f>
        <v>28318.321860734395</v>
      </c>
      <c r="BI72" s="12">
        <f>(Sell_Price-Std_Cost)*(1-$D72)*Lost_Sale_Fact*Avg_Dmd*365+NORMSINV($D72)*SQRT(Dmd_StdDev^2*Leadtime+LT_StdDev^2*Avg_Dmd^2)*Std_Cost*Inv_Cost+IF(365/BI$3+Safety_Stock/Avg_Dmd&gt;Plan_Shelf,(365/BI$3+Safety_Stock/Avg_Dmd-Plan_Shelf)*Avg_Dmd*Std_Cost*BI$3,0)+Avg_Dmd*365/BI$3/2*Std_Cost*Inv_Cost+BI$3*Setup</f>
        <v>28404.286773015097</v>
      </c>
      <c r="BJ72" s="12">
        <f>(Sell_Price-Std_Cost)*(1-$D72)*Lost_Sale_Fact*Avg_Dmd*365+NORMSINV($D72)*SQRT(Dmd_StdDev^2*Leadtime+LT_StdDev^2*Avg_Dmd^2)*Std_Cost*Inv_Cost+IF(365/BJ$3+Safety_Stock/Avg_Dmd&gt;Plan_Shelf,(365/BJ$3+Safety_Stock/Avg_Dmd-Plan_Shelf)*Avg_Dmd*Std_Cost*BJ$3,0)+Avg_Dmd*365/BJ$3/2*Std_Cost*Inv_Cost+BJ$3*Setup</f>
        <v>28492.459791768881</v>
      </c>
      <c r="BK72" s="12">
        <f>(Sell_Price-Std_Cost)*(1-$D72)*Lost_Sale_Fact*Avg_Dmd*365+NORMSINV($D72)*SQRT(Dmd_StdDev^2*Leadtime+LT_StdDev^2*Avg_Dmd^2)*Std_Cost*Inv_Cost+IF(365/BK$3+Safety_Stock/Avg_Dmd&gt;Plan_Shelf,(365/BK$3+Safety_Stock/Avg_Dmd-Plan_Shelf)*Avg_Dmd*Std_Cost*BK$3,0)+Avg_Dmd*365/BK$3/2*Std_Cost*Inv_Cost+BK$3*Setup</f>
        <v>28582.728640395413</v>
      </c>
      <c r="BL72" s="12">
        <f>(Sell_Price-Std_Cost)*(1-$D72)*Lost_Sale_Fact*Avg_Dmd*365+NORMSINV($D72)*SQRT(Dmd_StdDev^2*Leadtime+LT_StdDev^2*Avg_Dmd^2)*Std_Cost*Inv_Cost+IF(365/BL$3+Safety_Stock/Avg_Dmd&gt;Plan_Shelf,(365/BL$3+Safety_Stock/Avg_Dmd-Plan_Shelf)*Avg_Dmd*Std_Cost*BL$3,0)+Avg_Dmd*365/BL$3/2*Std_Cost*Inv_Cost+BL$3*Setup</f>
        <v>28674.988527401063</v>
      </c>
      <c r="BM72" s="12">
        <f>(Sell_Price-Std_Cost)*(1-$D72)*Lost_Sale_Fact*Avg_Dmd*365+NORMSINV($D72)*SQRT(Dmd_StdDev^2*Leadtime+LT_StdDev^2*Avg_Dmd^2)*Std_Cost*Inv_Cost+IF(365/BM$3+Safety_Stock/Avg_Dmd&gt;Plan_Shelf,(365/BM$3+Safety_Stock/Avg_Dmd-Plan_Shelf)*Avg_Dmd*Std_Cost*BM$3,0)+Avg_Dmd*365/BM$3/2*Std_Cost*Inv_Cost+BM$3*Setup</f>
        <v>28769.141532865546</v>
      </c>
      <c r="BN72" s="12">
        <f>(Sell_Price-Std_Cost)*(1-$D72)*Lost_Sale_Fact*Avg_Dmd*365+NORMSINV($D72)*SQRT(Dmd_StdDev^2*Leadtime+LT_StdDev^2*Avg_Dmd^2)*Std_Cost*Inv_Cost+IF(365/BN$3+Safety_Stock/Avg_Dmd&gt;Plan_Shelf,(365/BN$3+Safety_Stock/Avg_Dmd-Plan_Shelf)*Avg_Dmd*Std_Cost*BN$3,0)+Avg_Dmd*365/BN$3/2*Std_Cost*Inv_Cost+BN$3*Setup</f>
        <v>28865.096054282785</v>
      </c>
      <c r="BO72" s="12">
        <f>(Sell_Price-Std_Cost)*(1-$D72)*Lost_Sale_Fact*Avg_Dmd*365+NORMSINV($D72)*SQRT(Dmd_StdDev^2*Leadtime+LT_StdDev^2*Avg_Dmd^2)*Std_Cost*Inv_Cost+IF(365/BO$3+Safety_Stock/Avg_Dmd&gt;Plan_Shelf,(365/BO$3+Safety_Stock/Avg_Dmd-Plan_Shelf)*Avg_Dmd*Std_Cost*BO$3,0)+Avg_Dmd*365/BO$3/2*Std_Cost*Inv_Cost+BO$3*Setup</f>
        <v>28962.76630517884</v>
      </c>
      <c r="BP72" s="12">
        <f>(Sell_Price-Std_Cost)*(1-$D72)*Lost_Sale_Fact*Avg_Dmd*365+NORMSINV($D72)*SQRT(Dmd_StdDev^2*Leadtime+LT_StdDev^2*Avg_Dmd^2)*Std_Cost*Inv_Cost+IF(365/BP$3+Safety_Stock/Avg_Dmd&gt;Plan_Shelf,(365/BP$3+Safety_Stock/Avg_Dmd-Plan_Shelf)*Avg_Dmd*Std_Cost*BP$3,0)+Avg_Dmd*365/BP$3/2*Std_Cost*Inv_Cost+BP$3*Setup</f>
        <v>29062.071860734395</v>
      </c>
      <c r="BQ72" s="12">
        <f>(Sell_Price-Std_Cost)*(1-$D72)*Lost_Sale_Fact*Avg_Dmd*365+NORMSINV($D72)*SQRT(Dmd_StdDev^2*Leadtime+LT_StdDev^2*Avg_Dmd^2)*Std_Cost*Inv_Cost+IF(365/BQ$3+Safety_Stock/Avg_Dmd&gt;Plan_Shelf,(365/BQ$3+Safety_Stock/Avg_Dmd-Plan_Shelf)*Avg_Dmd*Std_Cost*BQ$3,0)+Avg_Dmd*365/BQ$3/2*Std_Cost*Inv_Cost+BQ$3*Setup</f>
        <v>29162.937245349782</v>
      </c>
      <c r="BR72" s="12">
        <f>(Sell_Price-Std_Cost)*(1-$D72)*Lost_Sale_Fact*Avg_Dmd*365+NORMSINV($D72)*SQRT(Dmd_StdDev^2*Leadtime+LT_StdDev^2*Avg_Dmd^2)*Std_Cost*Inv_Cost+IF(365/BR$3+Safety_Stock/Avg_Dmd&gt;Plan_Shelf,(365/BR$3+Safety_Stock/Avg_Dmd-Plan_Shelf)*Avg_Dmd*Std_Cost*BR$3,0)+Avg_Dmd*365/BR$3/2*Std_Cost*Inv_Cost+BR$3*Setup</f>
        <v>29265.291557704095</v>
      </c>
      <c r="BS72" s="12">
        <f>(Sell_Price-Std_Cost)*(1-$D72)*Lost_Sale_Fact*Avg_Dmd*365+NORMSINV($D72)*SQRT(Dmd_StdDev^2*Leadtime+LT_StdDev^2*Avg_Dmd^2)*Std_Cost*Inv_Cost+IF(365/BS$3+Safety_Stock/Avg_Dmd&gt;Plan_Shelf,(365/BS$3+Safety_Stock/Avg_Dmd-Plan_Shelf)*Avg_Dmd*Std_Cost*BS$3,0)+Avg_Dmd*365/BS$3/2*Std_Cost*Inv_Cost+BS$3*Setup</f>
        <v>29369.068129391111</v>
      </c>
      <c r="BT72" s="12">
        <f>(Sell_Price-Std_Cost)*(1-$D72)*Lost_Sale_Fact*Avg_Dmd*365+NORMSINV($D72)*SQRT(Dmd_StdDev^2*Leadtime+LT_StdDev^2*Avg_Dmd^2)*Std_Cost*Inv_Cost+IF(365/BT$3+Safety_Stock/Avg_Dmd&gt;Plan_Shelf,(365/BT$3+Safety_Stock/Avg_Dmd-Plan_Shelf)*Avg_Dmd*Std_Cost*BT$3,0)+Avg_Dmd*365/BT$3/2*Std_Cost*Inv_Cost+BT$3*Setup</f>
        <v>29474.204213675574</v>
      </c>
      <c r="BU72" s="12">
        <f>(Sell_Price-Std_Cost)*(1-$D72)*Lost_Sale_Fact*Avg_Dmd*365+NORMSINV($D72)*SQRT(Dmd_StdDev^2*Leadtime+LT_StdDev^2*Avg_Dmd^2)*Std_Cost*Inv_Cost+IF(365/BU$3+Safety_Stock/Avg_Dmd&gt;Plan_Shelf,(365/BU$3+Safety_Stock/Avg_Dmd-Plan_Shelf)*Avg_Dmd*Std_Cost*BU$3,0)+Avg_Dmd*365/BU$3/2*Std_Cost*Inv_Cost+BU$3*Setup</f>
        <v>29580.640701314107</v>
      </c>
      <c r="BV72" s="12">
        <f>(Sell_Price-Std_Cost)*(1-$D72)*Lost_Sale_Fact*Avg_Dmd*365+NORMSINV($D72)*SQRT(Dmd_StdDev^2*Leadtime+LT_StdDev^2*Avg_Dmd^2)*Std_Cost*Inv_Cost+IF(365/BV$3+Safety_Stock/Avg_Dmd&gt;Plan_Shelf,(365/BV$3+Safety_Stock/Avg_Dmd-Plan_Shelf)*Avg_Dmd*Std_Cost*BV$3,0)+Avg_Dmd*365/BV$3/2*Std_Cost*Inv_Cost+BV$3*Setup</f>
        <v>29688.321860734395</v>
      </c>
      <c r="BW72" s="12">
        <f>(Sell_Price-Std_Cost)*(1-$D72)*Lost_Sale_Fact*Avg_Dmd*365+NORMSINV($D72)*SQRT(Dmd_StdDev^2*Leadtime+LT_StdDev^2*Avg_Dmd^2)*Std_Cost*Inv_Cost+IF(365/BW$3+Safety_Stock/Avg_Dmd&gt;Plan_Shelf,(365/BW$3+Safety_Stock/Avg_Dmd-Plan_Shelf)*Avg_Dmd*Std_Cost*BW$3,0)+Avg_Dmd*365/BW$3/2*Std_Cost*Inv_Cost+BW$3*Setup</f>
        <v>29797.195100171019</v>
      </c>
      <c r="BX72" s="12">
        <f>(Sell_Price-Std_Cost)*(1-$D72)*Lost_Sale_Fact*Avg_Dmd*365+NORMSINV($D72)*SQRT(Dmd_StdDev^2*Leadtime+LT_StdDev^2*Avg_Dmd^2)*Std_Cost*Inv_Cost+IF(365/BX$3+Safety_Stock/Avg_Dmd&gt;Plan_Shelf,(365/BX$3+Safety_Stock/Avg_Dmd-Plan_Shelf)*Avg_Dmd*Std_Cost*BX$3,0)+Avg_Dmd*365/BX$3/2*Std_Cost*Inv_Cost+BX$3*Setup</f>
        <v>29907.210749623286</v>
      </c>
      <c r="BY72" s="12">
        <f>(Sell_Price-Std_Cost)*(1-$D72)*Lost_Sale_Fact*Avg_Dmd*365+NORMSINV($D72)*SQRT(Dmd_StdDev^2*Leadtime+LT_StdDev^2*Avg_Dmd^2)*Std_Cost*Inv_Cost+IF(365/BY$3+Safety_Stock/Avg_Dmd&gt;Plan_Shelf,(365/BY$3+Safety_Stock/Avg_Dmd-Plan_Shelf)*Avg_Dmd*Std_Cost*BY$3,0)+Avg_Dmd*365/BY$3/2*Std_Cost*Inv_Cost+BY$3*Setup</f>
        <v>30018.321860734395</v>
      </c>
      <c r="BZ72" s="12">
        <f>(Sell_Price-Std_Cost)*(1-$D72)*Lost_Sale_Fact*Avg_Dmd*365+NORMSINV($D72)*SQRT(Dmd_StdDev^2*Leadtime+LT_StdDev^2*Avg_Dmd^2)*Std_Cost*Inv_Cost+IF(365/BZ$3+Safety_Stock/Avg_Dmd&gt;Plan_Shelf,(365/BZ$3+Safety_Stock/Avg_Dmd-Plan_Shelf)*Avg_Dmd*Std_Cost*BZ$3,0)+Avg_Dmd*365/BZ$3/2*Std_Cost*Inv_Cost+BZ$3*Setup</f>
        <v>30130.484022896559</v>
      </c>
      <c r="CA72" s="12">
        <f>(Sell_Price-Std_Cost)*(1-$D72)*Lost_Sale_Fact*Avg_Dmd*365+NORMSINV($D72)*SQRT(Dmd_StdDev^2*Leadtime+LT_StdDev^2*Avg_Dmd^2)*Std_Cost*Inv_Cost+IF(365/CA$3+Safety_Stock/Avg_Dmd&gt;Plan_Shelf,(365/CA$3+Safety_Stock/Avg_Dmd-Plan_Shelf)*Avg_Dmd*Std_Cost*CA$3,0)+Avg_Dmd*365/CA$3/2*Std_Cost*Inv_Cost+CA$3*Setup</f>
        <v>30243.655194067731</v>
      </c>
      <c r="CB72" s="12">
        <f>(Sell_Price-Std_Cost)*(1-$D72)*Lost_Sale_Fact*Avg_Dmd*365+NORMSINV($D72)*SQRT(Dmd_StdDev^2*Leadtime+LT_StdDev^2*Avg_Dmd^2)*Std_Cost*Inv_Cost+IF(365/CB$3+Safety_Stock/Avg_Dmd&gt;Plan_Shelf,(365/CB$3+Safety_Stock/Avg_Dmd-Plan_Shelf)*Avg_Dmd*Std_Cost*CB$3,0)+Avg_Dmd*365/CB$3/2*Std_Cost*Inv_Cost+CB$3*Setup</f>
        <v>30357.795544944922</v>
      </c>
      <c r="CC72" s="12">
        <f>(Sell_Price-Std_Cost)*(1-$D72)*Lost_Sale_Fact*Avg_Dmd*365+NORMSINV($D72)*SQRT(Dmd_StdDev^2*Leadtime+LT_StdDev^2*Avg_Dmd^2)*Std_Cost*Inv_Cost+IF(365/CC$3+Safety_Stock/Avg_Dmd&gt;Plan_Shelf,(365/CC$3+Safety_Stock/Avg_Dmd-Plan_Shelf)*Avg_Dmd*Std_Cost*CC$3,0)+Avg_Dmd*365/CC$3/2*Std_Cost*Inv_Cost+CC$3*Setup</f>
        <v>30472.867315279851</v>
      </c>
      <c r="CD72" s="12">
        <f>(Sell_Price-Std_Cost)*(1-$D72)*Lost_Sale_Fact*Avg_Dmd*365+NORMSINV($D72)*SQRT(Dmd_StdDev^2*Leadtime+LT_StdDev^2*Avg_Dmd^2)*Std_Cost*Inv_Cost+IF(365/CD$3+Safety_Stock/Avg_Dmd&gt;Plan_Shelf,(365/CD$3+Safety_Stock/Avg_Dmd-Plan_Shelf)*Avg_Dmd*Std_Cost*CD$3,0)+Avg_Dmd*365/CD$3/2*Std_Cost*Inv_Cost+CD$3*Setup</f>
        <v>30588.834681247215</v>
      </c>
      <c r="CE72" s="12">
        <f>(Sell_Price-Std_Cost)*(1-$D72)*Lost_Sale_Fact*Avg_Dmd*365+NORMSINV($D72)*SQRT(Dmd_StdDev^2*Leadtime+LT_StdDev^2*Avg_Dmd^2)*Std_Cost*Inv_Cost+IF(365/CE$3+Safety_Stock/Avg_Dmd&gt;Plan_Shelf,(365/CE$3+Safety_Stock/Avg_Dmd-Plan_Shelf)*Avg_Dmd*Std_Cost*CE$3,0)+Avg_Dmd*365/CE$3/2*Std_Cost*Inv_Cost+CE$3*Setup</f>
        <v>30705.663632886295</v>
      </c>
      <c r="CF72" s="12">
        <f>(Sell_Price-Std_Cost)*(1-$D72)*Lost_Sale_Fact*Avg_Dmd*365+NORMSINV($D72)*SQRT(Dmd_StdDev^2*Leadtime+LT_StdDev^2*Avg_Dmd^2)*Std_Cost*Inv_Cost+IF(365/CF$3+Safety_Stock/Avg_Dmd&gt;Plan_Shelf,(365/CF$3+Safety_Stock/Avg_Dmd-Plan_Shelf)*Avg_Dmd*Std_Cost*CF$3,0)+Avg_Dmd*365/CF$3/2*Std_Cost*Inv_Cost+CF$3*Setup</f>
        <v>30823.321860734395</v>
      </c>
      <c r="CG72" s="12">
        <f>(Sell_Price-Std_Cost)*(1-$D72)*Lost_Sale_Fact*Avg_Dmd*365+NORMSINV($D72)*SQRT(Dmd_StdDev^2*Leadtime+LT_StdDev^2*Avg_Dmd^2)*Std_Cost*Inv_Cost+IF(365/CG$3+Safety_Stock/Avg_Dmd&gt;Plan_Shelf,(365/CG$3+Safety_Stock/Avg_Dmd-Plan_Shelf)*Avg_Dmd*Std_Cost*CG$3,0)+Avg_Dmd*365/CG$3/2*Std_Cost*Inv_Cost+CG$3*Setup</f>
        <v>30941.778650857854</v>
      </c>
      <c r="CH72" s="12">
        <f>(Sell_Price-Std_Cost)*(1-$D72)*Lost_Sale_Fact*Avg_Dmd*365+NORMSINV($D72)*SQRT(Dmd_StdDev^2*Leadtime+LT_StdDev^2*Avg_Dmd^2)*Std_Cost*Inv_Cost+IF(365/CH$3+Safety_Stock/Avg_Dmd&gt;Plan_Shelf,(365/CH$3+Safety_Stock/Avg_Dmd-Plan_Shelf)*Avg_Dmd*Std_Cost*CH$3,0)+Avg_Dmd*365/CH$3/2*Std_Cost*Inv_Cost+CH$3*Setup</f>
        <v>31061.004787563666</v>
      </c>
      <c r="CI72" s="12">
        <f>(Sell_Price-Std_Cost)*(1-$D72)*Lost_Sale_Fact*Avg_Dmd*365+NORMSINV($D72)*SQRT(Dmd_StdDev^2*Leadtime+LT_StdDev^2*Avg_Dmd^2)*Std_Cost*Inv_Cost+IF(365/CI$3+Safety_Stock/Avg_Dmd&gt;Plan_Shelf,(365/CI$3+Safety_Stock/Avg_Dmd-Plan_Shelf)*Avg_Dmd*Std_Cost*CI$3,0)+Avg_Dmd*365/CI$3/2*Std_Cost*Inv_Cost+CI$3*Setup</f>
        <v>31180.972463144037</v>
      </c>
      <c r="CJ72" s="12">
        <f>(Sell_Price-Std_Cost)*(1-$D72)*Lost_Sale_Fact*Avg_Dmd*365+NORMSINV($D72)*SQRT(Dmd_StdDev^2*Leadtime+LT_StdDev^2*Avg_Dmd^2)*Std_Cost*Inv_Cost+IF(365/CJ$3+Safety_Stock/Avg_Dmd&gt;Plan_Shelf,(365/CJ$3+Safety_Stock/Avg_Dmd-Plan_Shelf)*Avg_Dmd*Std_Cost*CJ$3,0)+Avg_Dmd*365/CJ$3/2*Std_Cost*Inv_Cost+CJ$3*Setup</f>
        <v>31301.655194067731</v>
      </c>
      <c r="CK72" s="12">
        <f>(Sell_Price-Std_Cost)*(1-$D72)*Lost_Sale_Fact*Avg_Dmd*365+NORMSINV($D72)*SQRT(Dmd_StdDev^2*Leadtime+LT_StdDev^2*Avg_Dmd^2)*Std_Cost*Inv_Cost+IF(365/CK$3+Safety_Stock/Avg_Dmd&gt;Plan_Shelf,(365/CK$3+Safety_Stock/Avg_Dmd-Plan_Shelf)*Avg_Dmd*Std_Cost*CK$3,0)+Avg_Dmd*365/CK$3/2*Std_Cost*Inv_Cost+CK$3*Setup</f>
        <v>31423.027743087339</v>
      </c>
      <c r="CL72" s="12">
        <f>(Sell_Price-Std_Cost)*(1-$D72)*Lost_Sale_Fact*Avg_Dmd*365+NORMSINV($D72)*SQRT(Dmd_StdDev^2*Leadtime+LT_StdDev^2*Avg_Dmd^2)*Std_Cost*Inv_Cost+IF(365/CL$3+Safety_Stock/Avg_Dmd&gt;Plan_Shelf,(365/CL$3+Safety_Stock/Avg_Dmd-Plan_Shelf)*Avg_Dmd*Std_Cost*CL$3,0)+Avg_Dmd*365/CL$3/2*Std_Cost*Inv_Cost+CL$3*Setup</f>
        <v>31545.066046780907</v>
      </c>
      <c r="CM72" s="12">
        <f>(Sell_Price-Std_Cost)*(1-$D72)*Lost_Sale_Fact*Avg_Dmd*365+NORMSINV($D72)*SQRT(Dmd_StdDev^2*Leadtime+LT_StdDev^2*Avg_Dmd^2)*Std_Cost*Inv_Cost+IF(365/CM$3+Safety_Stock/Avg_Dmd&gt;Plan_Shelf,(365/CM$3+Safety_Stock/Avg_Dmd-Plan_Shelf)*Avg_Dmd*Std_Cost*CM$3,0)+Avg_Dmd*365/CM$3/2*Std_Cost*Inv_Cost+CM$3*Setup</f>
        <v>31667.747148090719</v>
      </c>
      <c r="CN72" s="12">
        <f>(Sell_Price-Std_Cost)*(1-$D72)*Lost_Sale_Fact*Avg_Dmd*365+NORMSINV($D72)*SQRT(Dmd_StdDev^2*Leadtime+LT_StdDev^2*Avg_Dmd^2)*Std_Cost*Inv_Cost+IF(365/CN$3+Safety_Stock/Avg_Dmd&gt;Plan_Shelf,(365/CN$3+Safety_Stock/Avg_Dmd-Plan_Shelf)*Avg_Dmd*Std_Cost*CN$3,0)+Avg_Dmd*365/CN$3/2*Std_Cost*Inv_Cost+CN$3*Setup</f>
        <v>31791.049133461671</v>
      </c>
      <c r="CO72" s="12">
        <f>(Sell_Price-Std_Cost)*(1-$D72)*Lost_Sale_Fact*Avg_Dmd*365+NORMSINV($D72)*SQRT(Dmd_StdDev^2*Leadtime+LT_StdDev^2*Avg_Dmd^2)*Std_Cost*Inv_Cost+IF(365/CO$3+Safety_Stock/Avg_Dmd&gt;Plan_Shelf,(365/CO$3+Safety_Stock/Avg_Dmd-Plan_Shelf)*Avg_Dmd*Std_Cost*CO$3,0)+Avg_Dmd*365/CO$3/2*Std_Cost*Inv_Cost+CO$3*Setup</f>
        <v>31914.951074217544</v>
      </c>
      <c r="CP72" s="12">
        <f>(Sell_Price-Std_Cost)*(1-$D72)*Lost_Sale_Fact*Avg_Dmd*365+NORMSINV($D72)*SQRT(Dmd_StdDev^2*Leadtime+LT_StdDev^2*Avg_Dmd^2)*Std_Cost*Inv_Cost+IF(365/CP$3+Safety_Stock/Avg_Dmd&gt;Plan_Shelf,(365/CP$3+Safety_Stock/Avg_Dmd-Plan_Shelf)*Avg_Dmd*Std_Cost*CP$3,0)+Avg_Dmd*365/CP$3/2*Std_Cost*Inv_Cost+CP$3*Setup</f>
        <v>32039.432971845508</v>
      </c>
      <c r="CQ72" s="12">
        <f>(Sell_Price-Std_Cost)*(1-$D72)*Lost_Sale_Fact*Avg_Dmd*365+NORMSINV($D72)*SQRT(Dmd_StdDev^2*Leadtime+LT_StdDev^2*Avg_Dmd^2)*Std_Cost*Inv_Cost+IF(365/CQ$3+Safety_Stock/Avg_Dmd&gt;Plan_Shelf,(365/CQ$3+Safety_Stock/Avg_Dmd-Plan_Shelf)*Avg_Dmd*Std_Cost*CQ$3,0)+Avg_Dmd*365/CQ$3/2*Std_Cost*Inv_Cost+CQ$3*Setup</f>
        <v>32164.475706888243</v>
      </c>
      <c r="CR72" s="12">
        <f>(Sell_Price-Std_Cost)*(1-$D72)*Lost_Sale_Fact*Avg_Dmd*365+NORMSINV($D72)*SQRT(Dmd_StdDev^2*Leadtime+LT_StdDev^2*Avg_Dmd^2)*Std_Cost*Inv_Cost+IF(365/CR$3+Safety_Stock/Avg_Dmd&gt;Plan_Shelf,(365/CR$3+Safety_Stock/Avg_Dmd-Plan_Shelf)*Avg_Dmd*Std_Cost*CR$3,0)+Avg_Dmd*365/CR$3/2*Std_Cost*Inv_Cost+CR$3*Setup</f>
        <v>32290.060991169179</v>
      </c>
      <c r="CS72" s="12">
        <f>(Sell_Price-Std_Cost)*(1-$D72)*Lost_Sale_Fact*Avg_Dmd*365+NORMSINV($D72)*SQRT(Dmd_StdDev^2*Leadtime+LT_StdDev^2*Avg_Dmd^2)*Std_Cost*Inv_Cost+IF(365/CS$3+Safety_Stock/Avg_Dmd&gt;Plan_Shelf,(365/CS$3+Safety_Stock/Avg_Dmd-Plan_Shelf)*Avg_Dmd*Std_Cost*CS$3,0)+Avg_Dmd*365/CS$3/2*Std_Cost*Inv_Cost+CS$3*Setup</f>
        <v>32416.171323099989</v>
      </c>
      <c r="CT72" s="12">
        <f>(Sell_Price-Std_Cost)*(1-$D72)*Lost_Sale_Fact*Avg_Dmd*365+NORMSINV($D72)*SQRT(Dmd_StdDev^2*Leadtime+LT_StdDev^2*Avg_Dmd^2)*Std_Cost*Inv_Cost+IF(365/CT$3+Safety_Stock/Avg_Dmd&gt;Plan_Shelf,(365/CT$3+Safety_Stock/Avg_Dmd-Plan_Shelf)*Avg_Dmd*Std_Cost*CT$3,0)+Avg_Dmd*365/CT$3/2*Std_Cost*Inv_Cost+CT$3*Setup</f>
        <v>32542.789945840781</v>
      </c>
      <c r="CU72" s="12">
        <f>(Sell_Price-Std_Cost)*(1-$D72)*Lost_Sale_Fact*Avg_Dmd*365+NORMSINV($D72)*SQRT(Dmd_StdDev^2*Leadtime+LT_StdDev^2*Avg_Dmd^2)*Std_Cost*Inv_Cost+IF(365/CU$3+Safety_Stock/Avg_Dmd&gt;Plan_Shelf,(365/CU$3+Safety_Stock/Avg_Dmd-Plan_Shelf)*Avg_Dmd*Std_Cost*CU$3,0)+Avg_Dmd*365/CU$3/2*Std_Cost*Inv_Cost+CU$3*Setup</f>
        <v>32669.900808102819</v>
      </c>
      <c r="CV72" s="12">
        <f>(Sell_Price-Std_Cost)*(1-$D72)*Lost_Sale_Fact*Avg_Dmd*365+NORMSINV($D72)*SQRT(Dmd_StdDev^2*Leadtime+LT_StdDev^2*Avg_Dmd^2)*Std_Cost*Inv_Cost+IF(365/CV$3+Safety_Stock/Avg_Dmd&gt;Plan_Shelf,(365/CV$3+Safety_Stock/Avg_Dmd-Plan_Shelf)*Avg_Dmd*Std_Cost*CV$3,0)+Avg_Dmd*365/CV$3/2*Std_Cost*Inv_Cost+CV$3*Setup</f>
        <v>32797.488527401059</v>
      </c>
      <c r="CW72" s="12">
        <f>(Sell_Price-Std_Cost)*(1-$D72)*Lost_Sale_Fact*Avg_Dmd*365+NORMSINV($D72)*SQRT(Dmd_StdDev^2*Leadtime+LT_StdDev^2*Avg_Dmd^2)*Std_Cost*Inv_Cost+IF(365/CW$3+Safety_Stock/Avg_Dmd&gt;Plan_Shelf,(365/CW$3+Safety_Stock/Avg_Dmd-Plan_Shelf)*Avg_Dmd*Std_Cost*CW$3,0)+Avg_Dmd*365/CW$3/2*Std_Cost*Inv_Cost+CW$3*Setup</f>
        <v>32925.53835557976</v>
      </c>
      <c r="CX72" s="12">
        <f>(Sell_Price-Std_Cost)*(1-$D72)*Lost_Sale_Fact*Avg_Dmd*365+NORMSINV($D72)*SQRT(Dmd_StdDev^2*Leadtime+LT_StdDev^2*Avg_Dmd^2)*Std_Cost*Inv_Cost+IF(365/CX$3+Safety_Stock/Avg_Dmd&gt;Plan_Shelf,(365/CX$3+Safety_Stock/Avg_Dmd-Plan_Shelf)*Avg_Dmd*Std_Cost*CX$3,0)+Avg_Dmd*365/CX$3/2*Std_Cost*Inv_Cost+CX$3*Setup</f>
        <v>33054.036146448678</v>
      </c>
      <c r="CY72" s="12">
        <f>(Sell_Price-Std_Cost)*(1-$D72)*Lost_Sale_Fact*Avg_Dmd*365+NORMSINV($D72)*SQRT(Dmd_StdDev^2*Leadtime+LT_StdDev^2*Avg_Dmd^2)*Std_Cost*Inv_Cost+IF(365/CY$3+Safety_Stock/Avg_Dmd&gt;Plan_Shelf,(365/CY$3+Safety_Stock/Avg_Dmd-Plan_Shelf)*Avg_Dmd*Std_Cost*CY$3,0)+Avg_Dmd*365/CY$3/2*Std_Cost*Inv_Cost+CY$3*Setup</f>
        <v>33182.968325380862</v>
      </c>
      <c r="CZ72" s="12">
        <f>(Sell_Price-Std_Cost)*(1-$D72)*Lost_Sale_Fact*Avg_Dmd*365+NORMSINV($D72)*SQRT(Dmd_StdDev^2*Leadtime+LT_StdDev^2*Avg_Dmd^2)*Std_Cost*Inv_Cost+IF(365/CZ$3+Safety_Stock/Avg_Dmd&gt;Plan_Shelf,(365/CZ$3+Safety_Stock/Avg_Dmd-Plan_Shelf)*Avg_Dmd*Std_Cost*CZ$3,0)+Avg_Dmd*365/CZ$3/2*Std_Cost*Inv_Cost+CZ$3*Setup</f>
        <v>33312.321860734395</v>
      </c>
      <c r="DA72" s="28">
        <f t="shared" si="2"/>
        <v>27342.646185058722</v>
      </c>
      <c r="DB72" s="43">
        <f t="shared" si="3"/>
        <v>0.93100000000000005</v>
      </c>
    </row>
    <row r="73" spans="1:106" ht="14.1" customHeight="1" x14ac:dyDescent="0.25">
      <c r="A73" s="53"/>
      <c r="B73" s="51"/>
      <c r="C73" s="51"/>
      <c r="D73" s="9">
        <v>0.93</v>
      </c>
      <c r="E73" s="12">
        <f>(Sell_Price-Std_Cost)*(1-$D73)*Lost_Sale_Fact*Avg_Dmd*365+NORMSINV($D73)*SQRT(Dmd_StdDev^2*Leadtime+LT_StdDev^2*Avg_Dmd^2)*Std_Cost*Inv_Cost+IF(365/E$3+Safety_Stock/Avg_Dmd&gt;Plan_Shelf,(365/E$3+Safety_Stock/Avg_Dmd-Plan_Shelf)*Avg_Dmd*Std_Cost*E$3,0)+Avg_Dmd*365/E$3/2*Std_Cost*Inv_Cost+E$3*Setup</f>
        <v>1327750.463990605</v>
      </c>
      <c r="F73" s="12">
        <f>(Sell_Price-Std_Cost)*(1-$D73)*Lost_Sale_Fact*Avg_Dmd*365+NORMSINV($D73)*SQRT(Dmd_StdDev^2*Leadtime+LT_StdDev^2*Avg_Dmd^2)*Std_Cost*Inv_Cost+IF(365/F$3+Safety_Stock/Avg_Dmd&gt;Plan_Shelf,(365/F$3+Safety_Stock/Avg_Dmd-Plan_Shelf)*Avg_Dmd*Std_Cost*F$3,0)+Avg_Dmd*365/F$3/2*Std_Cost*Inv_Cost+F$3*Setup</f>
        <v>1164596.6268245976</v>
      </c>
      <c r="G73" s="12">
        <f>(Sell_Price-Std_Cost)*(1-$D73)*Lost_Sale_Fact*Avg_Dmd*365+NORMSINV($D73)*SQRT(Dmd_StdDev^2*Leadtime+LT_StdDev^2*Avg_Dmd^2)*Std_Cost*Inv_Cost+IF(365/G$3+Safety_Stock/Avg_Dmd&gt;Plan_Shelf,(365/G$3+Safety_Stock/Avg_Dmd-Plan_Shelf)*Avg_Dmd*Std_Cost*G$3,0)+Avg_Dmd*365/G$3/2*Std_Cost*Inv_Cost+G$3*Setup</f>
        <v>1069576.1229919232</v>
      </c>
      <c r="H73" s="12">
        <f>(Sell_Price-Std_Cost)*(1-$D73)*Lost_Sale_Fact*Avg_Dmd*365+NORMSINV($D73)*SQRT(Dmd_StdDev^2*Leadtime+LT_StdDev^2*Avg_Dmd^2)*Std_Cost*Inv_Cost+IF(365/H$3+Safety_Stock/Avg_Dmd&gt;Plan_Shelf,(365/H$3+Safety_Stock/Avg_Dmd-Plan_Shelf)*Avg_Dmd*Std_Cost*H$3,0)+Avg_Dmd*365/H$3/2*Std_Cost*Inv_Cost+H$3*Setup</f>
        <v>991588.9524925825</v>
      </c>
      <c r="I73" s="12">
        <f>(Sell_Price-Std_Cost)*(1-$D73)*Lost_Sale_Fact*Avg_Dmd*365+NORMSINV($D73)*SQRT(Dmd_StdDev^2*Leadtime+LT_StdDev^2*Avg_Dmd^2)*Std_Cost*Inv_Cost+IF(365/I$3+Safety_Stock/Avg_Dmd&gt;Plan_Shelf,(365/I$3+Safety_Stock/Avg_Dmd-Plan_Shelf)*Avg_Dmd*Std_Cost*I$3,0)+Avg_Dmd*365/I$3/2*Std_Cost*Inv_Cost+I$3*Setup</f>
        <v>920415.11532657489</v>
      </c>
      <c r="J73" s="12">
        <f>(Sell_Price-Std_Cost)*(1-$D73)*Lost_Sale_Fact*Avg_Dmd*365+NORMSINV($D73)*SQRT(Dmd_StdDev^2*Leadtime+LT_StdDev^2*Avg_Dmd^2)*Std_Cost*Inv_Cost+IF(365/J$3+Safety_Stock/Avg_Dmd&gt;Plan_Shelf,(365/J$3+Safety_Stock/Avg_Dmd-Plan_Shelf)*Avg_Dmd*Std_Cost*J$3,0)+Avg_Dmd*365/J$3/2*Std_Cost*Inv_Cost+J$3*Setup</f>
        <v>852647.94482723391</v>
      </c>
      <c r="K73" s="12">
        <f>(Sell_Price-Std_Cost)*(1-$D73)*Lost_Sale_Fact*Avg_Dmd*365+NORMSINV($D73)*SQRT(Dmd_StdDev^2*Leadtime+LT_StdDev^2*Avg_Dmd^2)*Std_Cost*Inv_Cost+IF(365/K$3+Safety_Stock/Avg_Dmd&gt;Plan_Shelf,(365/K$3+Safety_Stock/Avg_Dmd-Plan_Shelf)*Avg_Dmd*Std_Cost*K$3,0)+Avg_Dmd*365/K$3/2*Std_Cost*Inv_Cost+K$3*Setup</f>
        <v>786827.44099455979</v>
      </c>
      <c r="L73" s="12">
        <f>(Sell_Price-Std_Cost)*(1-$D73)*Lost_Sale_Fact*Avg_Dmd*365+NORMSINV($D73)*SQRT(Dmd_StdDev^2*Leadtime+LT_StdDev^2*Avg_Dmd^2)*Std_Cost*Inv_Cost+IF(365/L$3+Safety_Stock/Avg_Dmd&gt;Plan_Shelf,(365/L$3+Safety_Stock/Avg_Dmd-Plan_Shelf)*Avg_Dmd*Std_Cost*L$3,0)+Avg_Dmd*365/L$3/2*Std_Cost*Inv_Cost+L$3*Setup</f>
        <v>722223.60382855218</v>
      </c>
      <c r="M73" s="12">
        <f>(Sell_Price-Std_Cost)*(1-$D73)*Lost_Sale_Fact*Avg_Dmd*365+NORMSINV($D73)*SQRT(Dmd_StdDev^2*Leadtime+LT_StdDev^2*Avg_Dmd^2)*Std_Cost*Inv_Cost+IF(365/M$3+Safety_Stock/Avg_Dmd&gt;Plan_Shelf,(365/M$3+Safety_Stock/Avg_Dmd-Plan_Shelf)*Avg_Dmd*Std_Cost*M$3,0)+Avg_Dmd*365/M$3/2*Std_Cost*Inv_Cost+M$3*Setup</f>
        <v>658430.87777365581</v>
      </c>
      <c r="N73" s="12">
        <f>(Sell_Price-Std_Cost)*(1-$D73)*Lost_Sale_Fact*Avg_Dmd*365+NORMSINV($D73)*SQRT(Dmd_StdDev^2*Leadtime+LT_StdDev^2*Avg_Dmd^2)*Std_Cost*Inv_Cost+IF(365/N$3+Safety_Stock/Avg_Dmd&gt;Plan_Shelf,(365/N$3+Safety_Stock/Avg_Dmd-Plan_Shelf)*Avg_Dmd*Std_Cost*N$3,0)+Avg_Dmd*365/N$3/2*Std_Cost*Inv_Cost+N$3*Setup</f>
        <v>595205.92949653708</v>
      </c>
      <c r="O73" s="12">
        <f>(Sell_Price-Std_Cost)*(1-$D73)*Lost_Sale_Fact*Avg_Dmd*365+NORMSINV($D73)*SQRT(Dmd_StdDev^2*Leadtime+LT_StdDev^2*Avg_Dmd^2)*Std_Cost*Inv_Cost+IF(365/O$3+Safety_Stock/Avg_Dmd&gt;Plan_Shelf,(365/O$3+Safety_Stock/Avg_Dmd-Plan_Shelf)*Avg_Dmd*Std_Cost*O$3,0)+Avg_Dmd*365/O$3/2*Std_Cost*Inv_Cost+O$3*Setup</f>
        <v>532393.91051234759</v>
      </c>
      <c r="P73" s="12">
        <f>(Sell_Price-Std_Cost)*(1-$D73)*Lost_Sale_Fact*Avg_Dmd*365+NORMSINV($D73)*SQRT(Dmd_StdDev^2*Leadtime+LT_StdDev^2*Avg_Dmd^2)*Std_Cost*Inv_Cost+IF(365/P$3+Safety_Stock/Avg_Dmd&gt;Plan_Shelf,(365/P$3+Safety_Stock/Avg_Dmd-Plan_Shelf)*Avg_Dmd*Std_Cost*P$3,0)+Avg_Dmd*365/P$3/2*Std_Cost*Inv_Cost+P$3*Setup</f>
        <v>469891.58849785541</v>
      </c>
      <c r="Q73" s="12">
        <f>(Sell_Price-Std_Cost)*(1-$D73)*Lost_Sale_Fact*Avg_Dmd*365+NORMSINV($D73)*SQRT(Dmd_StdDev^2*Leadtime+LT_StdDev^2*Avg_Dmd^2)*Std_Cost*Inv_Cost+IF(365/Q$3+Safety_Stock/Avg_Dmd&gt;Plan_Shelf,(365/Q$3+Safety_Stock/Avg_Dmd-Plan_Shelf)*Avg_Dmd*Std_Cost*Q$3,0)+Avg_Dmd*365/Q$3/2*Std_Cost*Inv_Cost+Q$3*Setup</f>
        <v>407627.49492159142</v>
      </c>
      <c r="R73" s="12">
        <f>(Sell_Price-Std_Cost)*(1-$D73)*Lost_Sale_Fact*Avg_Dmd*365+NORMSINV($D73)*SQRT(Dmd_StdDev^2*Leadtime+LT_StdDev^2*Avg_Dmd^2)*Std_Cost*Inv_Cost+IF(365/R$3+Safety_Stock/Avg_Dmd&gt;Plan_Shelf,(365/R$3+Safety_Stock/Avg_Dmd-Plan_Shelf)*Avg_Dmd*Std_Cost*R$3,0)+Avg_Dmd*365/R$3/2*Std_Cost*Inv_Cost+R$3*Setup</f>
        <v>345550.580832507</v>
      </c>
      <c r="S73" s="12">
        <f>(Sell_Price-Std_Cost)*(1-$D73)*Lost_Sale_Fact*Avg_Dmd*365+NORMSINV($D73)*SQRT(Dmd_StdDev^2*Leadtime+LT_StdDev^2*Avg_Dmd^2)*Std_Cost*Inv_Cost+IF(365/S$3+Safety_Stock/Avg_Dmd&gt;Plan_Shelf,(365/S$3+Safety_Stock/Avg_Dmd-Plan_Shelf)*Avg_Dmd*Std_Cost*S$3,0)+Avg_Dmd*365/S$3/2*Std_Cost*Inv_Cost+S$3*Setup</f>
        <v>283623.41033316596</v>
      </c>
      <c r="T73" s="12">
        <f>(Sell_Price-Std_Cost)*(1-$D73)*Lost_Sale_Fact*Avg_Dmd*365+NORMSINV($D73)*SQRT(Dmd_StdDev^2*Leadtime+LT_StdDev^2*Avg_Dmd^2)*Std_Cost*Inv_Cost+IF(365/T$3+Safety_Stock/Avg_Dmd&gt;Plan_Shelf,(365/T$3+Safety_Stock/Avg_Dmd-Plan_Shelf)*Avg_Dmd*Std_Cost*T$3,0)+Avg_Dmd*365/T$3/2*Std_Cost*Inv_Cost+T$3*Setup</f>
        <v>221817.90650049163</v>
      </c>
      <c r="U73" s="12">
        <f>(Sell_Price-Std_Cost)*(1-$D73)*Lost_Sale_Fact*Avg_Dmd*365+NORMSINV($D73)*SQRT(Dmd_StdDev^2*Leadtime+LT_StdDev^2*Avg_Dmd^2)*Std_Cost*Inv_Cost+IF(365/U$3+Safety_Stock/Avg_Dmd&gt;Plan_Shelf,(365/U$3+Safety_Stock/Avg_Dmd-Plan_Shelf)*Avg_Dmd*Std_Cost*U$3,0)+Avg_Dmd*365/U$3/2*Std_Cost*Inv_Cost+U$3*Setup</f>
        <v>160112.59874624867</v>
      </c>
      <c r="V73" s="12">
        <f>(Sell_Price-Std_Cost)*(1-$D73)*Lost_Sale_Fact*Avg_Dmd*365+NORMSINV($D73)*SQRT(Dmd_StdDev^2*Leadtime+LT_StdDev^2*Avg_Dmd^2)*Std_Cost*Inv_Cost+IF(365/V$3+Safety_Stock/Avg_Dmd&gt;Plan_Shelf,(365/V$3+Safety_Stock/Avg_Dmd-Plan_Shelf)*Avg_Dmd*Std_Cost*V$3,0)+Avg_Dmd*365/V$3/2*Std_Cost*Inv_Cost+V$3*Setup</f>
        <v>98490.787724032096</v>
      </c>
      <c r="W73" s="12">
        <f>(Sell_Price-Std_Cost)*(1-$D73)*Lost_Sale_Fact*Avg_Dmd*365+NORMSINV($D73)*SQRT(Dmd_StdDev^2*Leadtime+LT_StdDev^2*Avg_Dmd^2)*Std_Cost*Inv_Cost+IF(365/W$3+Safety_Stock/Avg_Dmd&gt;Plan_Shelf,(365/W$3+Safety_Stock/Avg_Dmd-Plan_Shelf)*Avg_Dmd*Std_Cost*W$3,0)+Avg_Dmd*365/W$3/2*Std_Cost*Inv_Cost+W$3*Setup</f>
        <v>36939.28973931096</v>
      </c>
      <c r="X73" s="12">
        <f>(Sell_Price-Std_Cost)*(1-$D73)*Lost_Sale_Fact*Avg_Dmd*365+NORMSINV($D73)*SQRT(Dmd_StdDev^2*Leadtime+LT_StdDev^2*Avg_Dmd^2)*Std_Cost*Inv_Cost+IF(365/X$3+Safety_Stock/Avg_Dmd&gt;Plan_Shelf,(365/X$3+Safety_Stock/Avg_Dmd-Plan_Shelf)*Avg_Dmd*Std_Cost*X$3,0)+Avg_Dmd*365/X$3/2*Std_Cost*Inv_Cost+X$3*Setup</f>
        <v>29524.301156612666</v>
      </c>
      <c r="Y73" s="12">
        <f>(Sell_Price-Std_Cost)*(1-$D73)*Lost_Sale_Fact*Avg_Dmd*365+NORMSINV($D73)*SQRT(Dmd_StdDev^2*Leadtime+LT_StdDev^2*Avg_Dmd^2)*Std_Cost*Inv_Cost+IF(365/Y$3+Safety_Stock/Avg_Dmd&gt;Plan_Shelf,(365/Y$3+Safety_Stock/Avg_Dmd-Plan_Shelf)*Avg_Dmd*Std_Cost*Y$3,0)+Avg_Dmd*365/Y$3/2*Std_Cost*Inv_Cost+Y$3*Setup</f>
        <v>29187.634489945998</v>
      </c>
      <c r="Z73" s="12">
        <f>(Sell_Price-Std_Cost)*(1-$D73)*Lost_Sale_Fact*Avg_Dmd*365+NORMSINV($D73)*SQRT(Dmd_StdDev^2*Leadtime+LT_StdDev^2*Avg_Dmd^2)*Std_Cost*Inv_Cost+IF(365/Z$3+Safety_Stock/Avg_Dmd&gt;Plan_Shelf,(365/Z$3+Safety_Stock/Avg_Dmd-Plan_Shelf)*Avg_Dmd*Std_Cost*Z$3,0)+Avg_Dmd*365/Z$3/2*Std_Cost*Inv_Cost+Z$3*Setup</f>
        <v>28895.210247521754</v>
      </c>
      <c r="AA73" s="12">
        <f>(Sell_Price-Std_Cost)*(1-$D73)*Lost_Sale_Fact*Avg_Dmd*365+NORMSINV($D73)*SQRT(Dmd_StdDev^2*Leadtime+LT_StdDev^2*Avg_Dmd^2)*Std_Cost*Inv_Cost+IF(365/AA$3+Safety_Stock/Avg_Dmd&gt;Plan_Shelf,(365/AA$3+Safety_Stock/Avg_Dmd-Plan_Shelf)*Avg_Dmd*Std_Cost*AA$3,0)+Avg_Dmd*365/AA$3/2*Std_Cost*Inv_Cost+AA$3*Setup</f>
        <v>28641.257678351794</v>
      </c>
      <c r="AB73" s="12">
        <f>(Sell_Price-Std_Cost)*(1-$D73)*Lost_Sale_Fact*Avg_Dmd*365+NORMSINV($D73)*SQRT(Dmd_StdDev^2*Leadtime+LT_StdDev^2*Avg_Dmd^2)*Std_Cost*Inv_Cost+IF(365/AB$3+Safety_Stock/Avg_Dmd&gt;Plan_Shelf,(365/AB$3+Safety_Stock/Avg_Dmd-Plan_Shelf)*Avg_Dmd*Std_Cost*AB$3,0)+Avg_Dmd*365/AB$3/2*Std_Cost*Inv_Cost+AB$3*Setup</f>
        <v>28420.96782327933</v>
      </c>
      <c r="AC73" s="12">
        <f>(Sell_Price-Std_Cost)*(1-$D73)*Lost_Sale_Fact*Avg_Dmd*365+NORMSINV($D73)*SQRT(Dmd_StdDev^2*Leadtime+LT_StdDev^2*Avg_Dmd^2)*Std_Cost*Inv_Cost+IF(365/AC$3+Safety_Stock/Avg_Dmd&gt;Plan_Shelf,(365/AC$3+Safety_Stock/Avg_Dmd-Plan_Shelf)*Avg_Dmd*Std_Cost*AC$3,0)+Avg_Dmd*365/AC$3/2*Std_Cost*Inv_Cost+AC$3*Setup</f>
        <v>28230.301156612666</v>
      </c>
      <c r="AD73" s="12">
        <f>(Sell_Price-Std_Cost)*(1-$D73)*Lost_Sale_Fact*Avg_Dmd*365+NORMSINV($D73)*SQRT(Dmd_StdDev^2*Leadtime+LT_StdDev^2*Avg_Dmd^2)*Std_Cost*Inv_Cost+IF(365/AD$3+Safety_Stock/Avg_Dmd&gt;Plan_Shelf,(365/AD$3+Safety_Stock/Avg_Dmd-Plan_Shelf)*Avg_Dmd*Std_Cost*AD$3,0)+Avg_Dmd*365/AD$3/2*Std_Cost*Inv_Cost+AD$3*Setup</f>
        <v>28065.839618151127</v>
      </c>
      <c r="AE73" s="12">
        <f>(Sell_Price-Std_Cost)*(1-$D73)*Lost_Sale_Fact*Avg_Dmd*365+NORMSINV($D73)*SQRT(Dmd_StdDev^2*Leadtime+LT_StdDev^2*Avg_Dmd^2)*Std_Cost*Inv_Cost+IF(365/AE$3+Safety_Stock/Avg_Dmd&gt;Plan_Shelf,(365/AE$3+Safety_Stock/Avg_Dmd-Plan_Shelf)*Avg_Dmd*Std_Cost*AE$3,0)+Avg_Dmd*365/AE$3/2*Std_Cost*Inv_Cost+AE$3*Setup</f>
        <v>27924.671526983038</v>
      </c>
      <c r="AF73" s="12">
        <f>(Sell_Price-Std_Cost)*(1-$D73)*Lost_Sale_Fact*Avg_Dmd*365+NORMSINV($D73)*SQRT(Dmd_StdDev^2*Leadtime+LT_StdDev^2*Avg_Dmd^2)*Std_Cost*Inv_Cost+IF(365/AF$3+Safety_Stock/Avg_Dmd&gt;Plan_Shelf,(365/AF$3+Safety_Stock/Avg_Dmd-Plan_Shelf)*Avg_Dmd*Std_Cost*AF$3,0)+Avg_Dmd*365/AF$3/2*Std_Cost*Inv_Cost+AF$3*Setup</f>
        <v>27804.301156612666</v>
      </c>
      <c r="AG73" s="12">
        <f>(Sell_Price-Std_Cost)*(1-$D73)*Lost_Sale_Fact*Avg_Dmd*365+NORMSINV($D73)*SQRT(Dmd_StdDev^2*Leadtime+LT_StdDev^2*Avg_Dmd^2)*Std_Cost*Inv_Cost+IF(365/AG$3+Safety_Stock/Avg_Dmd&gt;Plan_Shelf,(365/AG$3+Safety_Stock/Avg_Dmd-Plan_Shelf)*Avg_Dmd*Std_Cost*AG$3,0)+Avg_Dmd*365/AG$3/2*Std_Cost*Inv_Cost+AG$3*Setup</f>
        <v>27702.57701868163</v>
      </c>
      <c r="AH73" s="12">
        <f>(Sell_Price-Std_Cost)*(1-$D73)*Lost_Sale_Fact*Avg_Dmd*365+NORMSINV($D73)*SQRT(Dmd_StdDev^2*Leadtime+LT_StdDev^2*Avg_Dmd^2)*Std_Cost*Inv_Cost+IF(365/AH$3+Safety_Stock/Avg_Dmd&gt;Plan_Shelf,(365/AH$3+Safety_Stock/Avg_Dmd-Plan_Shelf)*Avg_Dmd*Std_Cost*AH$3,0)+Avg_Dmd*365/AH$3/2*Std_Cost*Inv_Cost+AH$3*Setup</f>
        <v>27617.634489945998</v>
      </c>
      <c r="AI73" s="12">
        <f>(Sell_Price-Std_Cost)*(1-$D73)*Lost_Sale_Fact*Avg_Dmd*365+NORMSINV($D73)*SQRT(Dmd_StdDev^2*Leadtime+LT_StdDev^2*Avg_Dmd^2)*Std_Cost*Inv_Cost+IF(365/AI$3+Safety_Stock/Avg_Dmd&gt;Plan_Shelf,(365/AI$3+Safety_Stock/Avg_Dmd-Plan_Shelf)*Avg_Dmd*Std_Cost*AI$3,0)+Avg_Dmd*365/AI$3/2*Std_Cost*Inv_Cost+AI$3*Setup</f>
        <v>27547.849543709439</v>
      </c>
      <c r="AJ73" s="12">
        <f>(Sell_Price-Std_Cost)*(1-$D73)*Lost_Sale_Fact*Avg_Dmd*365+NORMSINV($D73)*SQRT(Dmd_StdDev^2*Leadtime+LT_StdDev^2*Avg_Dmd^2)*Std_Cost*Inv_Cost+IF(365/AJ$3+Safety_Stock/Avg_Dmd&gt;Plan_Shelf,(365/AJ$3+Safety_Stock/Avg_Dmd-Plan_Shelf)*Avg_Dmd*Std_Cost*AJ$3,0)+Avg_Dmd*365/AJ$3/2*Std_Cost*Inv_Cost+AJ$3*Setup</f>
        <v>27491.801156612666</v>
      </c>
      <c r="AK73" s="12">
        <f>(Sell_Price-Std_Cost)*(1-$D73)*Lost_Sale_Fact*Avg_Dmd*365+NORMSINV($D73)*SQRT(Dmd_StdDev^2*Leadtime+LT_StdDev^2*Avg_Dmd^2)*Std_Cost*Inv_Cost+IF(365/AK$3+Safety_Stock/Avg_Dmd&gt;Plan_Shelf,(365/AK$3+Safety_Stock/Avg_Dmd-Plan_Shelf)*Avg_Dmd*Std_Cost*AK$3,0)+Avg_Dmd*365/AK$3/2*Std_Cost*Inv_Cost+AK$3*Setup</f>
        <v>27448.240550552058</v>
      </c>
      <c r="AL73" s="12">
        <f>(Sell_Price-Std_Cost)*(1-$D73)*Lost_Sale_Fact*Avg_Dmd*365+NORMSINV($D73)*SQRT(Dmd_StdDev^2*Leadtime+LT_StdDev^2*Avg_Dmd^2)*Std_Cost*Inv_Cost+IF(365/AL$3+Safety_Stock/Avg_Dmd&gt;Plan_Shelf,(365/AL$3+Safety_Stock/Avg_Dmd-Plan_Shelf)*Avg_Dmd*Std_Cost*AL$3,0)+Avg_Dmd*365/AL$3/2*Std_Cost*Inv_Cost+AL$3*Setup</f>
        <v>27416.065862495019</v>
      </c>
      <c r="AM73" s="12">
        <f>(Sell_Price-Std_Cost)*(1-$D73)*Lost_Sale_Fact*Avg_Dmd*365+NORMSINV($D73)*SQRT(Dmd_StdDev^2*Leadtime+LT_StdDev^2*Avg_Dmd^2)*Std_Cost*Inv_Cost+IF(365/AM$3+Safety_Stock/Avg_Dmd&gt;Plan_Shelf,(365/AM$3+Safety_Stock/Avg_Dmd-Plan_Shelf)*Avg_Dmd*Std_Cost*AM$3,0)+Avg_Dmd*365/AM$3/2*Std_Cost*Inv_Cost+AM$3*Setup</f>
        <v>27394.301156612666</v>
      </c>
      <c r="AN73" s="12">
        <f>(Sell_Price-Std_Cost)*(1-$D73)*Lost_Sale_Fact*Avg_Dmd*365+NORMSINV($D73)*SQRT(Dmd_StdDev^2*Leadtime+LT_StdDev^2*Avg_Dmd^2)*Std_Cost*Inv_Cost+IF(365/AN$3+Safety_Stock/Avg_Dmd&gt;Plan_Shelf,(365/AN$3+Safety_Stock/Avg_Dmd-Plan_Shelf)*Avg_Dmd*Std_Cost*AN$3,0)+Avg_Dmd*365/AN$3/2*Std_Cost*Inv_Cost+AN$3*Setup</f>
        <v>27382.078934390443</v>
      </c>
      <c r="AO73" s="12">
        <f>(Sell_Price-Std_Cost)*(1-$D73)*Lost_Sale_Fact*Avg_Dmd*365+NORMSINV($D73)*SQRT(Dmd_StdDev^2*Leadtime+LT_StdDev^2*Avg_Dmd^2)*Std_Cost*Inv_Cost+IF(365/AO$3+Safety_Stock/Avg_Dmd&gt;Plan_Shelf,(365/AO$3+Safety_Stock/Avg_Dmd-Plan_Shelf)*Avg_Dmd*Std_Cost*AO$3,0)+Avg_Dmd*365/AO$3/2*Std_Cost*Inv_Cost+AO$3*Setup</f>
        <v>27378.625480936989</v>
      </c>
      <c r="AP73" s="12">
        <f>(Sell_Price-Std_Cost)*(1-$D73)*Lost_Sale_Fact*Avg_Dmd*365+NORMSINV($D73)*SQRT(Dmd_StdDev^2*Leadtime+LT_StdDev^2*Avg_Dmd^2)*Std_Cost*Inv_Cost+IF(365/AP$3+Safety_Stock/Avg_Dmd&gt;Plan_Shelf,(365/AP$3+Safety_Stock/Avg_Dmd-Plan_Shelf)*Avg_Dmd*Std_Cost*AP$3,0)+Avg_Dmd*365/AP$3/2*Std_Cost*Inv_Cost+AP$3*Setup</f>
        <v>27383.248525033719</v>
      </c>
      <c r="AQ73" s="12">
        <f>(Sell_Price-Std_Cost)*(1-$D73)*Lost_Sale_Fact*Avg_Dmd*365+NORMSINV($D73)*SQRT(Dmd_StdDev^2*Leadtime+LT_StdDev^2*Avg_Dmd^2)*Std_Cost*Inv_Cost+IF(365/AQ$3+Safety_Stock/Avg_Dmd&gt;Plan_Shelf,(365/AQ$3+Safety_Stock/Avg_Dmd-Plan_Shelf)*Avg_Dmd*Std_Cost*AQ$3,0)+Avg_Dmd*365/AQ$3/2*Std_Cost*Inv_Cost+AQ$3*Setup</f>
        <v>27395.326797638307</v>
      </c>
      <c r="AR73" s="12">
        <f>(Sell_Price-Std_Cost)*(1-$D73)*Lost_Sale_Fact*Avg_Dmd*365+NORMSINV($D73)*SQRT(Dmd_StdDev^2*Leadtime+LT_StdDev^2*Avg_Dmd^2)*Std_Cost*Inv_Cost+IF(365/AR$3+Safety_Stock/Avg_Dmd&gt;Plan_Shelf,(365/AR$3+Safety_Stock/Avg_Dmd-Plan_Shelf)*Avg_Dmd*Std_Cost*AR$3,0)+Avg_Dmd*365/AR$3/2*Std_Cost*Inv_Cost+AR$3*Setup</f>
        <v>27414.301156612666</v>
      </c>
      <c r="AS73" s="12">
        <f>(Sell_Price-Std_Cost)*(1-$D73)*Lost_Sale_Fact*Avg_Dmd*365+NORMSINV($D73)*SQRT(Dmd_StdDev^2*Leadtime+LT_StdDev^2*Avg_Dmd^2)*Std_Cost*Inv_Cost+IF(365/AS$3+Safety_Stock/Avg_Dmd&gt;Plan_Shelf,(365/AS$3+Safety_Stock/Avg_Dmd-Plan_Shelf)*Avg_Dmd*Std_Cost*AS$3,0)+Avg_Dmd*365/AS$3/2*Std_Cost*Inv_Cost+AS$3*Setup</f>
        <v>27439.667010271201</v>
      </c>
      <c r="AT73" s="12">
        <f>(Sell_Price-Std_Cost)*(1-$D73)*Lost_Sale_Fact*Avg_Dmd*365+NORMSINV($D73)*SQRT(Dmd_StdDev^2*Leadtime+LT_StdDev^2*Avg_Dmd^2)*Std_Cost*Inv_Cost+IF(365/AT$3+Safety_Stock/Avg_Dmd&gt;Plan_Shelf,(365/AT$3+Safety_Stock/Avg_Dmd-Plan_Shelf)*Avg_Dmd*Std_Cost*AT$3,0)+Avg_Dmd*365/AT$3/2*Std_Cost*Inv_Cost+AT$3*Setup</f>
        <v>27470.96782327933</v>
      </c>
      <c r="AU73" s="12">
        <f>(Sell_Price-Std_Cost)*(1-$D73)*Lost_Sale_Fact*Avg_Dmd*365+NORMSINV($D73)*SQRT(Dmd_StdDev^2*Leadtime+LT_StdDev^2*Avg_Dmd^2)*Std_Cost*Inv_Cost+IF(365/AU$3+Safety_Stock/Avg_Dmd&gt;Plan_Shelf,(365/AU$3+Safety_Stock/Avg_Dmd-Plan_Shelf)*Avg_Dmd*Std_Cost*AU$3,0)+Avg_Dmd*365/AU$3/2*Std_Cost*Inv_Cost+AU$3*Setup</f>
        <v>27507.789528705689</v>
      </c>
      <c r="AV73" s="12">
        <f>(Sell_Price-Std_Cost)*(1-$D73)*Lost_Sale_Fact*Avg_Dmd*365+NORMSINV($D73)*SQRT(Dmd_StdDev^2*Leadtime+LT_StdDev^2*Avg_Dmd^2)*Std_Cost*Inv_Cost+IF(365/AV$3+Safety_Stock/Avg_Dmd&gt;Plan_Shelf,(365/AV$3+Safety_Stock/Avg_Dmd-Plan_Shelf)*Avg_Dmd*Std_Cost*AV$3,0)+Avg_Dmd*365/AV$3/2*Std_Cost*Inv_Cost+AV$3*Setup</f>
        <v>27549.75570206721</v>
      </c>
      <c r="AW73" s="12">
        <f>(Sell_Price-Std_Cost)*(1-$D73)*Lost_Sale_Fact*Avg_Dmd*365+NORMSINV($D73)*SQRT(Dmd_StdDev^2*Leadtime+LT_StdDev^2*Avg_Dmd^2)*Std_Cost*Inv_Cost+IF(365/AW$3+Safety_Stock/Avg_Dmd&gt;Plan_Shelf,(365/AW$3+Safety_Stock/Avg_Dmd-Plan_Shelf)*Avg_Dmd*Std_Cost*AW$3,0)+Avg_Dmd*365/AW$3/2*Std_Cost*Inv_Cost+AW$3*Setup</f>
        <v>27596.523378834889</v>
      </c>
      <c r="AX73" s="12">
        <f>(Sell_Price-Std_Cost)*(1-$D73)*Lost_Sale_Fact*Avg_Dmd*365+NORMSINV($D73)*SQRT(Dmd_StdDev^2*Leadtime+LT_StdDev^2*Avg_Dmd^2)*Std_Cost*Inv_Cost+IF(365/AX$3+Safety_Stock/Avg_Dmd&gt;Plan_Shelf,(365/AX$3+Safety_Stock/Avg_Dmd-Plan_Shelf)*Avg_Dmd*Std_Cost*AX$3,0)+Avg_Dmd*365/AX$3/2*Std_Cost*Inv_Cost+AX$3*Setup</f>
        <v>27647.77941748223</v>
      </c>
      <c r="AY73" s="12">
        <f>(Sell_Price-Std_Cost)*(1-$D73)*Lost_Sale_Fact*Avg_Dmd*365+NORMSINV($D73)*SQRT(Dmd_StdDev^2*Leadtime+LT_StdDev^2*Avg_Dmd^2)*Std_Cost*Inv_Cost+IF(365/AY$3+Safety_Stock/Avg_Dmd&gt;Plan_Shelf,(365/AY$3+Safety_Stock/Avg_Dmd-Plan_Shelf)*Avg_Dmd*Std_Cost*AY$3,0)+Avg_Dmd*365/AY$3/2*Std_Cost*Inv_Cost+AY$3*Setup</f>
        <v>27703.237326825431</v>
      </c>
      <c r="AZ73" s="12">
        <f>(Sell_Price-Std_Cost)*(1-$D73)*Lost_Sale_Fact*Avg_Dmd*365+NORMSINV($D73)*SQRT(Dmd_StdDev^2*Leadtime+LT_StdDev^2*Avg_Dmd^2)*Std_Cost*Inv_Cost+IF(365/AZ$3+Safety_Stock/Avg_Dmd&gt;Plan_Shelf,(365/AZ$3+Safety_Stock/Avg_Dmd-Plan_Shelf)*Avg_Dmd*Std_Cost*AZ$3,0)+Avg_Dmd*365/AZ$3/2*Std_Cost*Inv_Cost+AZ$3*Setup</f>
        <v>27762.634489945998</v>
      </c>
      <c r="BA73" s="12">
        <f>(Sell_Price-Std_Cost)*(1-$D73)*Lost_Sale_Fact*Avg_Dmd*365+NORMSINV($D73)*SQRT(Dmd_StdDev^2*Leadtime+LT_StdDev^2*Avg_Dmd^2)*Std_Cost*Inv_Cost+IF(365/BA$3+Safety_Stock/Avg_Dmd&gt;Plan_Shelf,(365/BA$3+Safety_Stock/Avg_Dmd-Plan_Shelf)*Avg_Dmd*Std_Cost*BA$3,0)+Avg_Dmd*365/BA$3/2*Std_Cost*Inv_Cost+BA$3*Setup</f>
        <v>27825.729728041239</v>
      </c>
      <c r="BB73" s="12">
        <f>(Sell_Price-Std_Cost)*(1-$D73)*Lost_Sale_Fact*Avg_Dmd*365+NORMSINV($D73)*SQRT(Dmd_StdDev^2*Leadtime+LT_StdDev^2*Avg_Dmd^2)*Std_Cost*Inv_Cost+IF(365/BB$3+Safety_Stock/Avg_Dmd&gt;Plan_Shelf,(365/BB$3+Safety_Stock/Avg_Dmd-Plan_Shelf)*Avg_Dmd*Std_Cost*BB$3,0)+Avg_Dmd*365/BB$3/2*Std_Cost*Inv_Cost+BB$3*Setup</f>
        <v>27892.301156612666</v>
      </c>
      <c r="BC73" s="12">
        <f>(Sell_Price-Std_Cost)*(1-$D73)*Lost_Sale_Fact*Avg_Dmd*365+NORMSINV($D73)*SQRT(Dmd_StdDev^2*Leadtime+LT_StdDev^2*Avg_Dmd^2)*Std_Cost*Inv_Cost+IF(365/BC$3+Safety_Stock/Avg_Dmd&gt;Plan_Shelf,(365/BC$3+Safety_Stock/Avg_Dmd-Plan_Shelf)*Avg_Dmd*Std_Cost*BC$3,0)+Avg_Dmd*365/BC$3/2*Std_Cost*Inv_Cost+BC$3*Setup</f>
        <v>27962.144293867568</v>
      </c>
      <c r="BD73" s="12">
        <f>(Sell_Price-Std_Cost)*(1-$D73)*Lost_Sale_Fact*Avg_Dmd*365+NORMSINV($D73)*SQRT(Dmd_StdDev^2*Leadtime+LT_StdDev^2*Avg_Dmd^2)*Std_Cost*Inv_Cost+IF(365/BD$3+Safety_Stock/Avg_Dmd&gt;Plan_Shelf,(365/BD$3+Safety_Stock/Avg_Dmd-Plan_Shelf)*Avg_Dmd*Std_Cost*BD$3,0)+Avg_Dmd*365/BD$3/2*Std_Cost*Inv_Cost+BD$3*Setup</f>
        <v>28035.070387381897</v>
      </c>
      <c r="BE73" s="12">
        <f>(Sell_Price-Std_Cost)*(1-$D73)*Lost_Sale_Fact*Avg_Dmd*365+NORMSINV($D73)*SQRT(Dmd_StdDev^2*Leadtime+LT_StdDev^2*Avg_Dmd^2)*Std_Cost*Inv_Cost+IF(365/BE$3+Safety_Stock/Avg_Dmd&gt;Plan_Shelf,(365/BE$3+Safety_Stock/Avg_Dmd-Plan_Shelf)*Avg_Dmd*Std_Cost*BE$3,0)+Avg_Dmd*365/BE$3/2*Std_Cost*Inv_Cost+BE$3*Setup</f>
        <v>28110.904930197572</v>
      </c>
      <c r="BF73" s="12">
        <f>(Sell_Price-Std_Cost)*(1-$D73)*Lost_Sale_Fact*Avg_Dmd*365+NORMSINV($D73)*SQRT(Dmd_StdDev^2*Leadtime+LT_StdDev^2*Avg_Dmd^2)*Std_Cost*Inv_Cost+IF(365/BF$3+Safety_Stock/Avg_Dmd&gt;Plan_Shelf,(365/BF$3+Safety_Stock/Avg_Dmd-Plan_Shelf)*Avg_Dmd*Std_Cost*BF$3,0)+Avg_Dmd*365/BF$3/2*Std_Cost*Inv_Cost+BF$3*Setup</f>
        <v>28189.486341797852</v>
      </c>
      <c r="BG73" s="12">
        <f>(Sell_Price-Std_Cost)*(1-$D73)*Lost_Sale_Fact*Avg_Dmd*365+NORMSINV($D73)*SQRT(Dmd_StdDev^2*Leadtime+LT_StdDev^2*Avg_Dmd^2)*Std_Cost*Inv_Cost+IF(365/BG$3+Safety_Stock/Avg_Dmd&gt;Plan_Shelf,(365/BG$3+Safety_Stock/Avg_Dmd-Plan_Shelf)*Avg_Dmd*Std_Cost*BG$3,0)+Avg_Dmd*365/BG$3/2*Std_Cost*Inv_Cost+BG$3*Setup</f>
        <v>28270.664792976302</v>
      </c>
      <c r="BH73" s="12">
        <f>(Sell_Price-Std_Cost)*(1-$D73)*Lost_Sale_Fact*Avg_Dmd*365+NORMSINV($D73)*SQRT(Dmd_StdDev^2*Leadtime+LT_StdDev^2*Avg_Dmd^2)*Std_Cost*Inv_Cost+IF(365/BH$3+Safety_Stock/Avg_Dmd&gt;Plan_Shelf,(365/BH$3+Safety_Stock/Avg_Dmd-Plan_Shelf)*Avg_Dmd*Std_Cost*BH$3,0)+Avg_Dmd*365/BH$3/2*Std_Cost*Inv_Cost+BH$3*Setup</f>
        <v>28354.301156612666</v>
      </c>
      <c r="BI73" s="12">
        <f>(Sell_Price-Std_Cost)*(1-$D73)*Lost_Sale_Fact*Avg_Dmd*365+NORMSINV($D73)*SQRT(Dmd_StdDev^2*Leadtime+LT_StdDev^2*Avg_Dmd^2)*Std_Cost*Inv_Cost+IF(365/BI$3+Safety_Stock/Avg_Dmd&gt;Plan_Shelf,(365/BI$3+Safety_Stock/Avg_Dmd-Plan_Shelf)*Avg_Dmd*Std_Cost*BI$3,0)+Avg_Dmd*365/BI$3/2*Std_Cost*Inv_Cost+BI$3*Setup</f>
        <v>28440.266068893368</v>
      </c>
      <c r="BJ73" s="12">
        <f>(Sell_Price-Std_Cost)*(1-$D73)*Lost_Sale_Fact*Avg_Dmd*365+NORMSINV($D73)*SQRT(Dmd_StdDev^2*Leadtime+LT_StdDev^2*Avg_Dmd^2)*Std_Cost*Inv_Cost+IF(365/BJ$3+Safety_Stock/Avg_Dmd&gt;Plan_Shelf,(365/BJ$3+Safety_Stock/Avg_Dmd-Plan_Shelf)*Avg_Dmd*Std_Cost*BJ$3,0)+Avg_Dmd*365/BJ$3/2*Std_Cost*Inv_Cost+BJ$3*Setup</f>
        <v>28528.439087647148</v>
      </c>
      <c r="BK73" s="12">
        <f>(Sell_Price-Std_Cost)*(1-$D73)*Lost_Sale_Fact*Avg_Dmd*365+NORMSINV($D73)*SQRT(Dmd_StdDev^2*Leadtime+LT_StdDev^2*Avg_Dmd^2)*Std_Cost*Inv_Cost+IF(365/BK$3+Safety_Stock/Avg_Dmd&gt;Plan_Shelf,(365/BK$3+Safety_Stock/Avg_Dmd-Plan_Shelf)*Avg_Dmd*Std_Cost*BK$3,0)+Avg_Dmd*365/BK$3/2*Std_Cost*Inv_Cost+BK$3*Setup</f>
        <v>28618.707936273684</v>
      </c>
      <c r="BL73" s="12">
        <f>(Sell_Price-Std_Cost)*(1-$D73)*Lost_Sale_Fact*Avg_Dmd*365+NORMSINV($D73)*SQRT(Dmd_StdDev^2*Leadtime+LT_StdDev^2*Avg_Dmd^2)*Std_Cost*Inv_Cost+IF(365/BL$3+Safety_Stock/Avg_Dmd&gt;Plan_Shelf,(365/BL$3+Safety_Stock/Avg_Dmd-Plan_Shelf)*Avg_Dmd*Std_Cost*BL$3,0)+Avg_Dmd*365/BL$3/2*Std_Cost*Inv_Cost+BL$3*Setup</f>
        <v>28710.967823279334</v>
      </c>
      <c r="BM73" s="12">
        <f>(Sell_Price-Std_Cost)*(1-$D73)*Lost_Sale_Fact*Avg_Dmd*365+NORMSINV($D73)*SQRT(Dmd_StdDev^2*Leadtime+LT_StdDev^2*Avg_Dmd^2)*Std_Cost*Inv_Cost+IF(365/BM$3+Safety_Stock/Avg_Dmd&gt;Plan_Shelf,(365/BM$3+Safety_Stock/Avg_Dmd-Plan_Shelf)*Avg_Dmd*Std_Cost*BM$3,0)+Avg_Dmd*365/BM$3/2*Std_Cost*Inv_Cost+BM$3*Setup</f>
        <v>28805.120828743813</v>
      </c>
      <c r="BN73" s="12">
        <f>(Sell_Price-Std_Cost)*(1-$D73)*Lost_Sale_Fact*Avg_Dmd*365+NORMSINV($D73)*SQRT(Dmd_StdDev^2*Leadtime+LT_StdDev^2*Avg_Dmd^2)*Std_Cost*Inv_Cost+IF(365/BN$3+Safety_Stock/Avg_Dmd&gt;Plan_Shelf,(365/BN$3+Safety_Stock/Avg_Dmd-Plan_Shelf)*Avg_Dmd*Std_Cost*BN$3,0)+Avg_Dmd*365/BN$3/2*Std_Cost*Inv_Cost+BN$3*Setup</f>
        <v>28901.075350161052</v>
      </c>
      <c r="BO73" s="12">
        <f>(Sell_Price-Std_Cost)*(1-$D73)*Lost_Sale_Fact*Avg_Dmd*365+NORMSINV($D73)*SQRT(Dmd_StdDev^2*Leadtime+LT_StdDev^2*Avg_Dmd^2)*Std_Cost*Inv_Cost+IF(365/BO$3+Safety_Stock/Avg_Dmd&gt;Plan_Shelf,(365/BO$3+Safety_Stock/Avg_Dmd-Plan_Shelf)*Avg_Dmd*Std_Cost*BO$3,0)+Avg_Dmd*365/BO$3/2*Std_Cost*Inv_Cost+BO$3*Setup</f>
        <v>28998.745601057111</v>
      </c>
      <c r="BP73" s="12">
        <f>(Sell_Price-Std_Cost)*(1-$D73)*Lost_Sale_Fact*Avg_Dmd*365+NORMSINV($D73)*SQRT(Dmd_StdDev^2*Leadtime+LT_StdDev^2*Avg_Dmd^2)*Std_Cost*Inv_Cost+IF(365/BP$3+Safety_Stock/Avg_Dmd&gt;Plan_Shelf,(365/BP$3+Safety_Stock/Avg_Dmd-Plan_Shelf)*Avg_Dmd*Std_Cost*BP$3,0)+Avg_Dmd*365/BP$3/2*Std_Cost*Inv_Cost+BP$3*Setup</f>
        <v>29098.051156612666</v>
      </c>
      <c r="BQ73" s="12">
        <f>(Sell_Price-Std_Cost)*(1-$D73)*Lost_Sale_Fact*Avg_Dmd*365+NORMSINV($D73)*SQRT(Dmd_StdDev^2*Leadtime+LT_StdDev^2*Avg_Dmd^2)*Std_Cost*Inv_Cost+IF(365/BQ$3+Safety_Stock/Avg_Dmd&gt;Plan_Shelf,(365/BQ$3+Safety_Stock/Avg_Dmd-Plan_Shelf)*Avg_Dmd*Std_Cost*BQ$3,0)+Avg_Dmd*365/BQ$3/2*Std_Cost*Inv_Cost+BQ$3*Setup</f>
        <v>29198.916541228049</v>
      </c>
      <c r="BR73" s="12">
        <f>(Sell_Price-Std_Cost)*(1-$D73)*Lost_Sale_Fact*Avg_Dmd*365+NORMSINV($D73)*SQRT(Dmd_StdDev^2*Leadtime+LT_StdDev^2*Avg_Dmd^2)*Std_Cost*Inv_Cost+IF(365/BR$3+Safety_Stock/Avg_Dmd&gt;Plan_Shelf,(365/BR$3+Safety_Stock/Avg_Dmd-Plan_Shelf)*Avg_Dmd*Std_Cost*BR$3,0)+Avg_Dmd*365/BR$3/2*Std_Cost*Inv_Cost+BR$3*Setup</f>
        <v>29301.270853582362</v>
      </c>
      <c r="BS73" s="12">
        <f>(Sell_Price-Std_Cost)*(1-$D73)*Lost_Sale_Fact*Avg_Dmd*365+NORMSINV($D73)*SQRT(Dmd_StdDev^2*Leadtime+LT_StdDev^2*Avg_Dmd^2)*Std_Cost*Inv_Cost+IF(365/BS$3+Safety_Stock/Avg_Dmd&gt;Plan_Shelf,(365/BS$3+Safety_Stock/Avg_Dmd-Plan_Shelf)*Avg_Dmd*Std_Cost*BS$3,0)+Avg_Dmd*365/BS$3/2*Std_Cost*Inv_Cost+BS$3*Setup</f>
        <v>29405.047425269382</v>
      </c>
      <c r="BT73" s="12">
        <f>(Sell_Price-Std_Cost)*(1-$D73)*Lost_Sale_Fact*Avg_Dmd*365+NORMSINV($D73)*SQRT(Dmd_StdDev^2*Leadtime+LT_StdDev^2*Avg_Dmd^2)*Std_Cost*Inv_Cost+IF(365/BT$3+Safety_Stock/Avg_Dmd&gt;Plan_Shelf,(365/BT$3+Safety_Stock/Avg_Dmd-Plan_Shelf)*Avg_Dmd*Std_Cost*BT$3,0)+Avg_Dmd*365/BT$3/2*Std_Cost*Inv_Cost+BT$3*Setup</f>
        <v>29510.183509553841</v>
      </c>
      <c r="BU73" s="12">
        <f>(Sell_Price-Std_Cost)*(1-$D73)*Lost_Sale_Fact*Avg_Dmd*365+NORMSINV($D73)*SQRT(Dmd_StdDev^2*Leadtime+LT_StdDev^2*Avg_Dmd^2)*Std_Cost*Inv_Cost+IF(365/BU$3+Safety_Stock/Avg_Dmd&gt;Plan_Shelf,(365/BU$3+Safety_Stock/Avg_Dmd-Plan_Shelf)*Avg_Dmd*Std_Cost*BU$3,0)+Avg_Dmd*365/BU$3/2*Std_Cost*Inv_Cost+BU$3*Setup</f>
        <v>29616.619997192374</v>
      </c>
      <c r="BV73" s="12">
        <f>(Sell_Price-Std_Cost)*(1-$D73)*Lost_Sale_Fact*Avg_Dmd*365+NORMSINV($D73)*SQRT(Dmd_StdDev^2*Leadtime+LT_StdDev^2*Avg_Dmd^2)*Std_Cost*Inv_Cost+IF(365/BV$3+Safety_Stock/Avg_Dmd&gt;Plan_Shelf,(365/BV$3+Safety_Stock/Avg_Dmd-Plan_Shelf)*Avg_Dmd*Std_Cost*BV$3,0)+Avg_Dmd*365/BV$3/2*Std_Cost*Inv_Cost+BV$3*Setup</f>
        <v>29724.301156612666</v>
      </c>
      <c r="BW73" s="12">
        <f>(Sell_Price-Std_Cost)*(1-$D73)*Lost_Sale_Fact*Avg_Dmd*365+NORMSINV($D73)*SQRT(Dmd_StdDev^2*Leadtime+LT_StdDev^2*Avg_Dmd^2)*Std_Cost*Inv_Cost+IF(365/BW$3+Safety_Stock/Avg_Dmd&gt;Plan_Shelf,(365/BW$3+Safety_Stock/Avg_Dmd-Plan_Shelf)*Avg_Dmd*Std_Cost*BW$3,0)+Avg_Dmd*365/BW$3/2*Std_Cost*Inv_Cost+BW$3*Setup</f>
        <v>29833.174396049286</v>
      </c>
      <c r="BX73" s="12">
        <f>(Sell_Price-Std_Cost)*(1-$D73)*Lost_Sale_Fact*Avg_Dmd*365+NORMSINV($D73)*SQRT(Dmd_StdDev^2*Leadtime+LT_StdDev^2*Avg_Dmd^2)*Std_Cost*Inv_Cost+IF(365/BX$3+Safety_Stock/Avg_Dmd&gt;Plan_Shelf,(365/BX$3+Safety_Stock/Avg_Dmd-Plan_Shelf)*Avg_Dmd*Std_Cost*BX$3,0)+Avg_Dmd*365/BX$3/2*Std_Cost*Inv_Cost+BX$3*Setup</f>
        <v>29943.190045501557</v>
      </c>
      <c r="BY73" s="12">
        <f>(Sell_Price-Std_Cost)*(1-$D73)*Lost_Sale_Fact*Avg_Dmd*365+NORMSINV($D73)*SQRT(Dmd_StdDev^2*Leadtime+LT_StdDev^2*Avg_Dmd^2)*Std_Cost*Inv_Cost+IF(365/BY$3+Safety_Stock/Avg_Dmd&gt;Plan_Shelf,(365/BY$3+Safety_Stock/Avg_Dmd-Plan_Shelf)*Avg_Dmd*Std_Cost*BY$3,0)+Avg_Dmd*365/BY$3/2*Std_Cost*Inv_Cost+BY$3*Setup</f>
        <v>30054.301156612666</v>
      </c>
      <c r="BZ73" s="12">
        <f>(Sell_Price-Std_Cost)*(1-$D73)*Lost_Sale_Fact*Avg_Dmd*365+NORMSINV($D73)*SQRT(Dmd_StdDev^2*Leadtime+LT_StdDev^2*Avg_Dmd^2)*Std_Cost*Inv_Cost+IF(365/BZ$3+Safety_Stock/Avg_Dmd&gt;Plan_Shelf,(365/BZ$3+Safety_Stock/Avg_Dmd-Plan_Shelf)*Avg_Dmd*Std_Cost*BZ$3,0)+Avg_Dmd*365/BZ$3/2*Std_Cost*Inv_Cost+BZ$3*Setup</f>
        <v>30166.46331877483</v>
      </c>
      <c r="CA73" s="12">
        <f>(Sell_Price-Std_Cost)*(1-$D73)*Lost_Sale_Fact*Avg_Dmd*365+NORMSINV($D73)*SQRT(Dmd_StdDev^2*Leadtime+LT_StdDev^2*Avg_Dmd^2)*Std_Cost*Inv_Cost+IF(365/CA$3+Safety_Stock/Avg_Dmd&gt;Plan_Shelf,(365/CA$3+Safety_Stock/Avg_Dmd-Plan_Shelf)*Avg_Dmd*Std_Cost*CA$3,0)+Avg_Dmd*365/CA$3/2*Std_Cost*Inv_Cost+CA$3*Setup</f>
        <v>30279.634489945998</v>
      </c>
      <c r="CB73" s="12">
        <f>(Sell_Price-Std_Cost)*(1-$D73)*Lost_Sale_Fact*Avg_Dmd*365+NORMSINV($D73)*SQRT(Dmd_StdDev^2*Leadtime+LT_StdDev^2*Avg_Dmd^2)*Std_Cost*Inv_Cost+IF(365/CB$3+Safety_Stock/Avg_Dmd&gt;Plan_Shelf,(365/CB$3+Safety_Stock/Avg_Dmd-Plan_Shelf)*Avg_Dmd*Std_Cost*CB$3,0)+Avg_Dmd*365/CB$3/2*Std_Cost*Inv_Cost+CB$3*Setup</f>
        <v>30393.774840823193</v>
      </c>
      <c r="CC73" s="12">
        <f>(Sell_Price-Std_Cost)*(1-$D73)*Lost_Sale_Fact*Avg_Dmd*365+NORMSINV($D73)*SQRT(Dmd_StdDev^2*Leadtime+LT_StdDev^2*Avg_Dmd^2)*Std_Cost*Inv_Cost+IF(365/CC$3+Safety_Stock/Avg_Dmd&gt;Plan_Shelf,(365/CC$3+Safety_Stock/Avg_Dmd-Plan_Shelf)*Avg_Dmd*Std_Cost*CC$3,0)+Avg_Dmd*365/CC$3/2*Std_Cost*Inv_Cost+CC$3*Setup</f>
        <v>30508.846611158122</v>
      </c>
      <c r="CD73" s="12">
        <f>(Sell_Price-Std_Cost)*(1-$D73)*Lost_Sale_Fact*Avg_Dmd*365+NORMSINV($D73)*SQRT(Dmd_StdDev^2*Leadtime+LT_StdDev^2*Avg_Dmd^2)*Std_Cost*Inv_Cost+IF(365/CD$3+Safety_Stock/Avg_Dmd&gt;Plan_Shelf,(365/CD$3+Safety_Stock/Avg_Dmd-Plan_Shelf)*Avg_Dmd*Std_Cost*CD$3,0)+Avg_Dmd*365/CD$3/2*Std_Cost*Inv_Cost+CD$3*Setup</f>
        <v>30624.813977125486</v>
      </c>
      <c r="CE73" s="12">
        <f>(Sell_Price-Std_Cost)*(1-$D73)*Lost_Sale_Fact*Avg_Dmd*365+NORMSINV($D73)*SQRT(Dmd_StdDev^2*Leadtime+LT_StdDev^2*Avg_Dmd^2)*Std_Cost*Inv_Cost+IF(365/CE$3+Safety_Stock/Avg_Dmd&gt;Plan_Shelf,(365/CE$3+Safety_Stock/Avg_Dmd-Plan_Shelf)*Avg_Dmd*Std_Cost*CE$3,0)+Avg_Dmd*365/CE$3/2*Std_Cost*Inv_Cost+CE$3*Setup</f>
        <v>30741.642928764566</v>
      </c>
      <c r="CF73" s="12">
        <f>(Sell_Price-Std_Cost)*(1-$D73)*Lost_Sale_Fact*Avg_Dmd*365+NORMSINV($D73)*SQRT(Dmd_StdDev^2*Leadtime+LT_StdDev^2*Avg_Dmd^2)*Std_Cost*Inv_Cost+IF(365/CF$3+Safety_Stock/Avg_Dmd&gt;Plan_Shelf,(365/CF$3+Safety_Stock/Avg_Dmd-Plan_Shelf)*Avg_Dmd*Std_Cost*CF$3,0)+Avg_Dmd*365/CF$3/2*Std_Cost*Inv_Cost+CF$3*Setup</f>
        <v>30859.301156612666</v>
      </c>
      <c r="CG73" s="12">
        <f>(Sell_Price-Std_Cost)*(1-$D73)*Lost_Sale_Fact*Avg_Dmd*365+NORMSINV($D73)*SQRT(Dmd_StdDev^2*Leadtime+LT_StdDev^2*Avg_Dmd^2)*Std_Cost*Inv_Cost+IF(365/CG$3+Safety_Stock/Avg_Dmd&gt;Plan_Shelf,(365/CG$3+Safety_Stock/Avg_Dmd-Plan_Shelf)*Avg_Dmd*Std_Cost*CG$3,0)+Avg_Dmd*365/CG$3/2*Std_Cost*Inv_Cost+CG$3*Setup</f>
        <v>30977.757946736121</v>
      </c>
      <c r="CH73" s="12">
        <f>(Sell_Price-Std_Cost)*(1-$D73)*Lost_Sale_Fact*Avg_Dmd*365+NORMSINV($D73)*SQRT(Dmd_StdDev^2*Leadtime+LT_StdDev^2*Avg_Dmd^2)*Std_Cost*Inv_Cost+IF(365/CH$3+Safety_Stock/Avg_Dmd&gt;Plan_Shelf,(365/CH$3+Safety_Stock/Avg_Dmd-Plan_Shelf)*Avg_Dmd*Std_Cost*CH$3,0)+Avg_Dmd*365/CH$3/2*Std_Cost*Inv_Cost+CH$3*Setup</f>
        <v>31096.984083441934</v>
      </c>
      <c r="CI73" s="12">
        <f>(Sell_Price-Std_Cost)*(1-$D73)*Lost_Sale_Fact*Avg_Dmd*365+NORMSINV($D73)*SQRT(Dmd_StdDev^2*Leadtime+LT_StdDev^2*Avg_Dmd^2)*Std_Cost*Inv_Cost+IF(365/CI$3+Safety_Stock/Avg_Dmd&gt;Plan_Shelf,(365/CI$3+Safety_Stock/Avg_Dmd-Plan_Shelf)*Avg_Dmd*Std_Cost*CI$3,0)+Avg_Dmd*365/CI$3/2*Std_Cost*Inv_Cost+CI$3*Setup</f>
        <v>31216.951759022304</v>
      </c>
      <c r="CJ73" s="12">
        <f>(Sell_Price-Std_Cost)*(1-$D73)*Lost_Sale_Fact*Avg_Dmd*365+NORMSINV($D73)*SQRT(Dmd_StdDev^2*Leadtime+LT_StdDev^2*Avg_Dmd^2)*Std_Cost*Inv_Cost+IF(365/CJ$3+Safety_Stock/Avg_Dmd&gt;Plan_Shelf,(365/CJ$3+Safety_Stock/Avg_Dmd-Plan_Shelf)*Avg_Dmd*Std_Cost*CJ$3,0)+Avg_Dmd*365/CJ$3/2*Std_Cost*Inv_Cost+CJ$3*Setup</f>
        <v>31337.634489945998</v>
      </c>
      <c r="CK73" s="12">
        <f>(Sell_Price-Std_Cost)*(1-$D73)*Lost_Sale_Fact*Avg_Dmd*365+NORMSINV($D73)*SQRT(Dmd_StdDev^2*Leadtime+LT_StdDev^2*Avg_Dmd^2)*Std_Cost*Inv_Cost+IF(365/CK$3+Safety_Stock/Avg_Dmd&gt;Plan_Shelf,(365/CK$3+Safety_Stock/Avg_Dmd-Plan_Shelf)*Avg_Dmd*Std_Cost*CK$3,0)+Avg_Dmd*365/CK$3/2*Std_Cost*Inv_Cost+CK$3*Setup</f>
        <v>31459.007038965607</v>
      </c>
      <c r="CL73" s="12">
        <f>(Sell_Price-Std_Cost)*(1-$D73)*Lost_Sale_Fact*Avg_Dmd*365+NORMSINV($D73)*SQRT(Dmd_StdDev^2*Leadtime+LT_StdDev^2*Avg_Dmd^2)*Std_Cost*Inv_Cost+IF(365/CL$3+Safety_Stock/Avg_Dmd&gt;Plan_Shelf,(365/CL$3+Safety_Stock/Avg_Dmd-Plan_Shelf)*Avg_Dmd*Std_Cost*CL$3,0)+Avg_Dmd*365/CL$3/2*Std_Cost*Inv_Cost+CL$3*Setup</f>
        <v>31581.045342659178</v>
      </c>
      <c r="CM73" s="12">
        <f>(Sell_Price-Std_Cost)*(1-$D73)*Lost_Sale_Fact*Avg_Dmd*365+NORMSINV($D73)*SQRT(Dmd_StdDev^2*Leadtime+LT_StdDev^2*Avg_Dmd^2)*Std_Cost*Inv_Cost+IF(365/CM$3+Safety_Stock/Avg_Dmd&gt;Plan_Shelf,(365/CM$3+Safety_Stock/Avg_Dmd-Plan_Shelf)*Avg_Dmd*Std_Cost*CM$3,0)+Avg_Dmd*365/CM$3/2*Std_Cost*Inv_Cost+CM$3*Setup</f>
        <v>31703.72644396899</v>
      </c>
      <c r="CN73" s="12">
        <f>(Sell_Price-Std_Cost)*(1-$D73)*Lost_Sale_Fact*Avg_Dmd*365+NORMSINV($D73)*SQRT(Dmd_StdDev^2*Leadtime+LT_StdDev^2*Avg_Dmd^2)*Std_Cost*Inv_Cost+IF(365/CN$3+Safety_Stock/Avg_Dmd&gt;Plan_Shelf,(365/CN$3+Safety_Stock/Avg_Dmd-Plan_Shelf)*Avg_Dmd*Std_Cost*CN$3,0)+Avg_Dmd*365/CN$3/2*Std_Cost*Inv_Cost+CN$3*Setup</f>
        <v>31827.028429339938</v>
      </c>
      <c r="CO73" s="12">
        <f>(Sell_Price-Std_Cost)*(1-$D73)*Lost_Sale_Fact*Avg_Dmd*365+NORMSINV($D73)*SQRT(Dmd_StdDev^2*Leadtime+LT_StdDev^2*Avg_Dmd^2)*Std_Cost*Inv_Cost+IF(365/CO$3+Safety_Stock/Avg_Dmd&gt;Plan_Shelf,(365/CO$3+Safety_Stock/Avg_Dmd-Plan_Shelf)*Avg_Dmd*Std_Cost*CO$3,0)+Avg_Dmd*365/CO$3/2*Std_Cost*Inv_Cost+CO$3*Setup</f>
        <v>31950.930370095812</v>
      </c>
      <c r="CP73" s="12">
        <f>(Sell_Price-Std_Cost)*(1-$D73)*Lost_Sale_Fact*Avg_Dmd*365+NORMSINV($D73)*SQRT(Dmd_StdDev^2*Leadtime+LT_StdDev^2*Avg_Dmd^2)*Std_Cost*Inv_Cost+IF(365/CP$3+Safety_Stock/Avg_Dmd&gt;Plan_Shelf,(365/CP$3+Safety_Stock/Avg_Dmd-Plan_Shelf)*Avg_Dmd*Std_Cost*CP$3,0)+Avg_Dmd*365/CP$3/2*Std_Cost*Inv_Cost+CP$3*Setup</f>
        <v>32075.412267723776</v>
      </c>
      <c r="CQ73" s="12">
        <f>(Sell_Price-Std_Cost)*(1-$D73)*Lost_Sale_Fact*Avg_Dmd*365+NORMSINV($D73)*SQRT(Dmd_StdDev^2*Leadtime+LT_StdDev^2*Avg_Dmd^2)*Std_Cost*Inv_Cost+IF(365/CQ$3+Safety_Stock/Avg_Dmd&gt;Plan_Shelf,(365/CQ$3+Safety_Stock/Avg_Dmd-Plan_Shelf)*Avg_Dmd*Std_Cost*CQ$3,0)+Avg_Dmd*365/CQ$3/2*Std_Cost*Inv_Cost+CQ$3*Setup</f>
        <v>32200.45500276651</v>
      </c>
      <c r="CR73" s="12">
        <f>(Sell_Price-Std_Cost)*(1-$D73)*Lost_Sale_Fact*Avg_Dmd*365+NORMSINV($D73)*SQRT(Dmd_StdDev^2*Leadtime+LT_StdDev^2*Avg_Dmd^2)*Std_Cost*Inv_Cost+IF(365/CR$3+Safety_Stock/Avg_Dmd&gt;Plan_Shelf,(365/CR$3+Safety_Stock/Avg_Dmd-Plan_Shelf)*Avg_Dmd*Std_Cost*CR$3,0)+Avg_Dmd*365/CR$3/2*Std_Cost*Inv_Cost+CR$3*Setup</f>
        <v>32326.04028704745</v>
      </c>
      <c r="CS73" s="12">
        <f>(Sell_Price-Std_Cost)*(1-$D73)*Lost_Sale_Fact*Avg_Dmd*365+NORMSINV($D73)*SQRT(Dmd_StdDev^2*Leadtime+LT_StdDev^2*Avg_Dmd^2)*Std_Cost*Inv_Cost+IF(365/CS$3+Safety_Stock/Avg_Dmd&gt;Plan_Shelf,(365/CS$3+Safety_Stock/Avg_Dmd-Plan_Shelf)*Avg_Dmd*Std_Cost*CS$3,0)+Avg_Dmd*365/CS$3/2*Std_Cost*Inv_Cost+CS$3*Setup</f>
        <v>32452.150618978259</v>
      </c>
      <c r="CT73" s="12">
        <f>(Sell_Price-Std_Cost)*(1-$D73)*Lost_Sale_Fact*Avg_Dmd*365+NORMSINV($D73)*SQRT(Dmd_StdDev^2*Leadtime+LT_StdDev^2*Avg_Dmd^2)*Std_Cost*Inv_Cost+IF(365/CT$3+Safety_Stock/Avg_Dmd&gt;Plan_Shelf,(365/CT$3+Safety_Stock/Avg_Dmd-Plan_Shelf)*Avg_Dmd*Std_Cost*CT$3,0)+Avg_Dmd*365/CT$3/2*Std_Cost*Inv_Cost+CT$3*Setup</f>
        <v>32578.769241719048</v>
      </c>
      <c r="CU73" s="12">
        <f>(Sell_Price-Std_Cost)*(1-$D73)*Lost_Sale_Fact*Avg_Dmd*365+NORMSINV($D73)*SQRT(Dmd_StdDev^2*Leadtime+LT_StdDev^2*Avg_Dmd^2)*Std_Cost*Inv_Cost+IF(365/CU$3+Safety_Stock/Avg_Dmd&gt;Plan_Shelf,(365/CU$3+Safety_Stock/Avg_Dmd-Plan_Shelf)*Avg_Dmd*Std_Cost*CU$3,0)+Avg_Dmd*365/CU$3/2*Std_Cost*Inv_Cost+CU$3*Setup</f>
        <v>32705.880103981086</v>
      </c>
      <c r="CV73" s="12">
        <f>(Sell_Price-Std_Cost)*(1-$D73)*Lost_Sale_Fact*Avg_Dmd*365+NORMSINV($D73)*SQRT(Dmd_StdDev^2*Leadtime+LT_StdDev^2*Avg_Dmd^2)*Std_Cost*Inv_Cost+IF(365/CV$3+Safety_Stock/Avg_Dmd&gt;Plan_Shelf,(365/CV$3+Safety_Stock/Avg_Dmd-Plan_Shelf)*Avg_Dmd*Std_Cost*CV$3,0)+Avg_Dmd*365/CV$3/2*Std_Cost*Inv_Cost+CV$3*Setup</f>
        <v>32833.467823279338</v>
      </c>
      <c r="CW73" s="12">
        <f>(Sell_Price-Std_Cost)*(1-$D73)*Lost_Sale_Fact*Avg_Dmd*365+NORMSINV($D73)*SQRT(Dmd_StdDev^2*Leadtime+LT_StdDev^2*Avg_Dmd^2)*Std_Cost*Inv_Cost+IF(365/CW$3+Safety_Stock/Avg_Dmd&gt;Plan_Shelf,(365/CW$3+Safety_Stock/Avg_Dmd-Plan_Shelf)*Avg_Dmd*Std_Cost*CW$3,0)+Avg_Dmd*365/CW$3/2*Std_Cost*Inv_Cost+CW$3*Setup</f>
        <v>32961.517651458023</v>
      </c>
      <c r="CX73" s="12">
        <f>(Sell_Price-Std_Cost)*(1-$D73)*Lost_Sale_Fact*Avg_Dmd*365+NORMSINV($D73)*SQRT(Dmd_StdDev^2*Leadtime+LT_StdDev^2*Avg_Dmd^2)*Std_Cost*Inv_Cost+IF(365/CX$3+Safety_Stock/Avg_Dmd&gt;Plan_Shelf,(365/CX$3+Safety_Stock/Avg_Dmd-Plan_Shelf)*Avg_Dmd*Std_Cost*CX$3,0)+Avg_Dmd*365/CX$3/2*Std_Cost*Inv_Cost+CX$3*Setup</f>
        <v>33090.015442326956</v>
      </c>
      <c r="CY73" s="12">
        <f>(Sell_Price-Std_Cost)*(1-$D73)*Lost_Sale_Fact*Avg_Dmd*365+NORMSINV($D73)*SQRT(Dmd_StdDev^2*Leadtime+LT_StdDev^2*Avg_Dmd^2)*Std_Cost*Inv_Cost+IF(365/CY$3+Safety_Stock/Avg_Dmd&gt;Plan_Shelf,(365/CY$3+Safety_Stock/Avg_Dmd-Plan_Shelf)*Avg_Dmd*Std_Cost*CY$3,0)+Avg_Dmd*365/CY$3/2*Std_Cost*Inv_Cost+CY$3*Setup</f>
        <v>33218.947621259133</v>
      </c>
      <c r="CZ73" s="12">
        <f>(Sell_Price-Std_Cost)*(1-$D73)*Lost_Sale_Fact*Avg_Dmd*365+NORMSINV($D73)*SQRT(Dmd_StdDev^2*Leadtime+LT_StdDev^2*Avg_Dmd^2)*Std_Cost*Inv_Cost+IF(365/CZ$3+Safety_Stock/Avg_Dmd&gt;Plan_Shelf,(365/CZ$3+Safety_Stock/Avg_Dmd-Plan_Shelf)*Avg_Dmd*Std_Cost*CZ$3,0)+Avg_Dmd*365/CZ$3/2*Std_Cost*Inv_Cost+CZ$3*Setup</f>
        <v>33348.301156612666</v>
      </c>
      <c r="DA73" s="28">
        <f t="shared" si="2"/>
        <v>27378.625480936989</v>
      </c>
      <c r="DB73" s="43">
        <f t="shared" si="3"/>
        <v>0.93</v>
      </c>
    </row>
    <row r="74" spans="1:106" ht="14.1" customHeight="1" x14ac:dyDescent="0.25">
      <c r="A74" s="53"/>
      <c r="B74" s="52">
        <v>0.92</v>
      </c>
      <c r="C74" s="52"/>
      <c r="D74" s="9">
        <v>0.92900000000000005</v>
      </c>
      <c r="E74" s="12">
        <f>(Sell_Price-Std_Cost)*(1-$D74)*Lost_Sale_Fact*Avg_Dmd*365+NORMSINV($D74)*SQRT(Dmd_StdDev^2*Leadtime+LT_StdDev^2*Avg_Dmd^2)*Std_Cost*Inv_Cost+IF(365/E$3+Safety_Stock/Avg_Dmd&gt;Plan_Shelf,(365/E$3+Safety_Stock/Avg_Dmd-Plan_Shelf)*Avg_Dmd*Std_Cost*E$3,0)+Avg_Dmd*365/E$3/2*Std_Cost*Inv_Cost+E$3*Setup</f>
        <v>1327787.00759293</v>
      </c>
      <c r="F74" s="12">
        <f>(Sell_Price-Std_Cost)*(1-$D74)*Lost_Sale_Fact*Avg_Dmd*365+NORMSINV($D74)*SQRT(Dmd_StdDev^2*Leadtime+LT_StdDev^2*Avg_Dmd^2)*Std_Cost*Inv_Cost+IF(365/F$3+Safety_Stock/Avg_Dmd&gt;Plan_Shelf,(365/F$3+Safety_Stock/Avg_Dmd-Plan_Shelf)*Avg_Dmd*Std_Cost*F$3,0)+Avg_Dmd*365/F$3/2*Std_Cost*Inv_Cost+F$3*Setup</f>
        <v>1164633.1704269226</v>
      </c>
      <c r="G74" s="12">
        <f>(Sell_Price-Std_Cost)*(1-$D74)*Lost_Sale_Fact*Avg_Dmd*365+NORMSINV($D74)*SQRT(Dmd_StdDev^2*Leadtime+LT_StdDev^2*Avg_Dmd^2)*Std_Cost*Inv_Cost+IF(365/G$3+Safety_Stock/Avg_Dmd&gt;Plan_Shelf,(365/G$3+Safety_Stock/Avg_Dmd-Plan_Shelf)*Avg_Dmd*Std_Cost*G$3,0)+Avg_Dmd*365/G$3/2*Std_Cost*Inv_Cost+G$3*Setup</f>
        <v>1069612.6665942483</v>
      </c>
      <c r="H74" s="12">
        <f>(Sell_Price-Std_Cost)*(1-$D74)*Lost_Sale_Fact*Avg_Dmd*365+NORMSINV($D74)*SQRT(Dmd_StdDev^2*Leadtime+LT_StdDev^2*Avg_Dmd^2)*Std_Cost*Inv_Cost+IF(365/H$3+Safety_Stock/Avg_Dmd&gt;Plan_Shelf,(365/H$3+Safety_Stock/Avg_Dmd-Plan_Shelf)*Avg_Dmd*Std_Cost*H$3,0)+Avg_Dmd*365/H$3/2*Std_Cost*Inv_Cost+H$3*Setup</f>
        <v>991625.4960949074</v>
      </c>
      <c r="I74" s="12">
        <f>(Sell_Price-Std_Cost)*(1-$D74)*Lost_Sale_Fact*Avg_Dmd*365+NORMSINV($D74)*SQRT(Dmd_StdDev^2*Leadtime+LT_StdDev^2*Avg_Dmd^2)*Std_Cost*Inv_Cost+IF(365/I$3+Safety_Stock/Avg_Dmd&gt;Plan_Shelf,(365/I$3+Safety_Stock/Avg_Dmd-Plan_Shelf)*Avg_Dmd*Std_Cost*I$3,0)+Avg_Dmd*365/I$3/2*Std_Cost*Inv_Cost+I$3*Setup</f>
        <v>920451.65892889979</v>
      </c>
      <c r="J74" s="12">
        <f>(Sell_Price-Std_Cost)*(1-$D74)*Lost_Sale_Fact*Avg_Dmd*365+NORMSINV($D74)*SQRT(Dmd_StdDev^2*Leadtime+LT_StdDev^2*Avg_Dmd^2)*Std_Cost*Inv_Cost+IF(365/J$3+Safety_Stock/Avg_Dmd&gt;Plan_Shelf,(365/J$3+Safety_Stock/Avg_Dmd-Plan_Shelf)*Avg_Dmd*Std_Cost*J$3,0)+Avg_Dmd*365/J$3/2*Std_Cost*Inv_Cost+J$3*Setup</f>
        <v>852684.48842955881</v>
      </c>
      <c r="K74" s="12">
        <f>(Sell_Price-Std_Cost)*(1-$D74)*Lost_Sale_Fact*Avg_Dmd*365+NORMSINV($D74)*SQRT(Dmd_StdDev^2*Leadtime+LT_StdDev^2*Avg_Dmd^2)*Std_Cost*Inv_Cost+IF(365/K$3+Safety_Stock/Avg_Dmd&gt;Plan_Shelf,(365/K$3+Safety_Stock/Avg_Dmd-Plan_Shelf)*Avg_Dmd*Std_Cost*K$3,0)+Avg_Dmd*365/K$3/2*Std_Cost*Inv_Cost+K$3*Setup</f>
        <v>786863.98459688469</v>
      </c>
      <c r="L74" s="12">
        <f>(Sell_Price-Std_Cost)*(1-$D74)*Lost_Sale_Fact*Avg_Dmd*365+NORMSINV($D74)*SQRT(Dmd_StdDev^2*Leadtime+LT_StdDev^2*Avg_Dmd^2)*Std_Cost*Inv_Cost+IF(365/L$3+Safety_Stock/Avg_Dmd&gt;Plan_Shelf,(365/L$3+Safety_Stock/Avg_Dmd-Plan_Shelf)*Avg_Dmd*Std_Cost*L$3,0)+Avg_Dmd*365/L$3/2*Std_Cost*Inv_Cost+L$3*Setup</f>
        <v>722260.14743087708</v>
      </c>
      <c r="M74" s="12">
        <f>(Sell_Price-Std_Cost)*(1-$D74)*Lost_Sale_Fact*Avg_Dmd*365+NORMSINV($D74)*SQRT(Dmd_StdDev^2*Leadtime+LT_StdDev^2*Avg_Dmd^2)*Std_Cost*Inv_Cost+IF(365/M$3+Safety_Stock/Avg_Dmd&gt;Plan_Shelf,(365/M$3+Safety_Stock/Avg_Dmd-Plan_Shelf)*Avg_Dmd*Std_Cost*M$3,0)+Avg_Dmd*365/M$3/2*Std_Cost*Inv_Cost+M$3*Setup</f>
        <v>658467.42137598072</v>
      </c>
      <c r="N74" s="12">
        <f>(Sell_Price-Std_Cost)*(1-$D74)*Lost_Sale_Fact*Avg_Dmd*365+NORMSINV($D74)*SQRT(Dmd_StdDev^2*Leadtime+LT_StdDev^2*Avg_Dmd^2)*Std_Cost*Inv_Cost+IF(365/N$3+Safety_Stock/Avg_Dmd&gt;Plan_Shelf,(365/N$3+Safety_Stock/Avg_Dmd-Plan_Shelf)*Avg_Dmd*Std_Cost*N$3,0)+Avg_Dmd*365/N$3/2*Std_Cost*Inv_Cost+N$3*Setup</f>
        <v>595242.47309886198</v>
      </c>
      <c r="O74" s="12">
        <f>(Sell_Price-Std_Cost)*(1-$D74)*Lost_Sale_Fact*Avg_Dmd*365+NORMSINV($D74)*SQRT(Dmd_StdDev^2*Leadtime+LT_StdDev^2*Avg_Dmd^2)*Std_Cost*Inv_Cost+IF(365/O$3+Safety_Stock/Avg_Dmd&gt;Plan_Shelf,(365/O$3+Safety_Stock/Avg_Dmd-Plan_Shelf)*Avg_Dmd*Std_Cost*O$3,0)+Avg_Dmd*365/O$3/2*Std_Cost*Inv_Cost+O$3*Setup</f>
        <v>532430.45411467261</v>
      </c>
      <c r="P74" s="12">
        <f>(Sell_Price-Std_Cost)*(1-$D74)*Lost_Sale_Fact*Avg_Dmd*365+NORMSINV($D74)*SQRT(Dmd_StdDev^2*Leadtime+LT_StdDev^2*Avg_Dmd^2)*Std_Cost*Inv_Cost+IF(365/P$3+Safety_Stock/Avg_Dmd&gt;Plan_Shelf,(365/P$3+Safety_Stock/Avg_Dmd-Plan_Shelf)*Avg_Dmd*Std_Cost*P$3,0)+Avg_Dmd*365/P$3/2*Std_Cost*Inv_Cost+P$3*Setup</f>
        <v>469928.13210018037</v>
      </c>
      <c r="Q74" s="12">
        <f>(Sell_Price-Std_Cost)*(1-$D74)*Lost_Sale_Fact*Avg_Dmd*365+NORMSINV($D74)*SQRT(Dmd_StdDev^2*Leadtime+LT_StdDev^2*Avg_Dmd^2)*Std_Cost*Inv_Cost+IF(365/Q$3+Safety_Stock/Avg_Dmd&gt;Plan_Shelf,(365/Q$3+Safety_Stock/Avg_Dmd-Plan_Shelf)*Avg_Dmd*Std_Cost*Q$3,0)+Avg_Dmd*365/Q$3/2*Std_Cost*Inv_Cost+Q$3*Setup</f>
        <v>407664.03852391639</v>
      </c>
      <c r="R74" s="12">
        <f>(Sell_Price-Std_Cost)*(1-$D74)*Lost_Sale_Fact*Avg_Dmd*365+NORMSINV($D74)*SQRT(Dmd_StdDev^2*Leadtime+LT_StdDev^2*Avg_Dmd^2)*Std_Cost*Inv_Cost+IF(365/R$3+Safety_Stock/Avg_Dmd&gt;Plan_Shelf,(365/R$3+Safety_Stock/Avg_Dmd-Plan_Shelf)*Avg_Dmd*Std_Cost*R$3,0)+Avg_Dmd*365/R$3/2*Std_Cost*Inv_Cost+R$3*Setup</f>
        <v>345587.12443483196</v>
      </c>
      <c r="S74" s="12">
        <f>(Sell_Price-Std_Cost)*(1-$D74)*Lost_Sale_Fact*Avg_Dmd*365+NORMSINV($D74)*SQRT(Dmd_StdDev^2*Leadtime+LT_StdDev^2*Avg_Dmd^2)*Std_Cost*Inv_Cost+IF(365/S$3+Safety_Stock/Avg_Dmd&gt;Plan_Shelf,(365/S$3+Safety_Stock/Avg_Dmd-Plan_Shelf)*Avg_Dmd*Std_Cost*S$3,0)+Avg_Dmd*365/S$3/2*Std_Cost*Inv_Cost+S$3*Setup</f>
        <v>283659.95393549092</v>
      </c>
      <c r="T74" s="12">
        <f>(Sell_Price-Std_Cost)*(1-$D74)*Lost_Sale_Fact*Avg_Dmd*365+NORMSINV($D74)*SQRT(Dmd_StdDev^2*Leadtime+LT_StdDev^2*Avg_Dmd^2)*Std_Cost*Inv_Cost+IF(365/T$3+Safety_Stock/Avg_Dmd&gt;Plan_Shelf,(365/T$3+Safety_Stock/Avg_Dmd-Plan_Shelf)*Avg_Dmd*Std_Cost*T$3,0)+Avg_Dmd*365/T$3/2*Std_Cost*Inv_Cost+T$3*Setup</f>
        <v>221854.45010281663</v>
      </c>
      <c r="U74" s="12">
        <f>(Sell_Price-Std_Cost)*(1-$D74)*Lost_Sale_Fact*Avg_Dmd*365+NORMSINV($D74)*SQRT(Dmd_StdDev^2*Leadtime+LT_StdDev^2*Avg_Dmd^2)*Std_Cost*Inv_Cost+IF(365/U$3+Safety_Stock/Avg_Dmd&gt;Plan_Shelf,(365/U$3+Safety_Stock/Avg_Dmd-Plan_Shelf)*Avg_Dmd*Std_Cost*U$3,0)+Avg_Dmd*365/U$3/2*Std_Cost*Inv_Cost+U$3*Setup</f>
        <v>160149.14234857366</v>
      </c>
      <c r="V74" s="12">
        <f>(Sell_Price-Std_Cost)*(1-$D74)*Lost_Sale_Fact*Avg_Dmd*365+NORMSINV($D74)*SQRT(Dmd_StdDev^2*Leadtime+LT_StdDev^2*Avg_Dmd^2)*Std_Cost*Inv_Cost+IF(365/V$3+Safety_Stock/Avg_Dmd&gt;Plan_Shelf,(365/V$3+Safety_Stock/Avg_Dmd-Plan_Shelf)*Avg_Dmd*Std_Cost*V$3,0)+Avg_Dmd*365/V$3/2*Std_Cost*Inv_Cost+V$3*Setup</f>
        <v>98527.33132635706</v>
      </c>
      <c r="W74" s="12">
        <f>(Sell_Price-Std_Cost)*(1-$D74)*Lost_Sale_Fact*Avg_Dmd*365+NORMSINV($D74)*SQRT(Dmd_StdDev^2*Leadtime+LT_StdDev^2*Avg_Dmd^2)*Std_Cost*Inv_Cost+IF(365/W$3+Safety_Stock/Avg_Dmd&gt;Plan_Shelf,(365/W$3+Safety_Stock/Avg_Dmd-Plan_Shelf)*Avg_Dmd*Std_Cost*W$3,0)+Avg_Dmd*365/W$3/2*Std_Cost*Inv_Cost+W$3*Setup</f>
        <v>36975.833341635938</v>
      </c>
      <c r="X74" s="12">
        <f>(Sell_Price-Std_Cost)*(1-$D74)*Lost_Sale_Fact*Avg_Dmd*365+NORMSINV($D74)*SQRT(Dmd_StdDev^2*Leadtime+LT_StdDev^2*Avg_Dmd^2)*Std_Cost*Inv_Cost+IF(365/X$3+Safety_Stock/Avg_Dmd&gt;Plan_Shelf,(365/X$3+Safety_Stock/Avg_Dmd-Plan_Shelf)*Avg_Dmd*Std_Cost*X$3,0)+Avg_Dmd*365/X$3/2*Std_Cost*Inv_Cost+X$3*Setup</f>
        <v>29560.844758937645</v>
      </c>
      <c r="Y74" s="12">
        <f>(Sell_Price-Std_Cost)*(1-$D74)*Lost_Sale_Fact*Avg_Dmd*365+NORMSINV($D74)*SQRT(Dmd_StdDev^2*Leadtime+LT_StdDev^2*Avg_Dmd^2)*Std_Cost*Inv_Cost+IF(365/Y$3+Safety_Stock/Avg_Dmd&gt;Plan_Shelf,(365/Y$3+Safety_Stock/Avg_Dmd-Plan_Shelf)*Avg_Dmd*Std_Cost*Y$3,0)+Avg_Dmd*365/Y$3/2*Std_Cost*Inv_Cost+Y$3*Setup</f>
        <v>29224.178092270977</v>
      </c>
      <c r="Z74" s="12">
        <f>(Sell_Price-Std_Cost)*(1-$D74)*Lost_Sale_Fact*Avg_Dmd*365+NORMSINV($D74)*SQRT(Dmd_StdDev^2*Leadtime+LT_StdDev^2*Avg_Dmd^2)*Std_Cost*Inv_Cost+IF(365/Z$3+Safety_Stock/Avg_Dmd&gt;Plan_Shelf,(365/Z$3+Safety_Stock/Avg_Dmd-Plan_Shelf)*Avg_Dmd*Std_Cost*Z$3,0)+Avg_Dmd*365/Z$3/2*Std_Cost*Inv_Cost+Z$3*Setup</f>
        <v>28931.753849846733</v>
      </c>
      <c r="AA74" s="12">
        <f>(Sell_Price-Std_Cost)*(1-$D74)*Lost_Sale_Fact*Avg_Dmd*365+NORMSINV($D74)*SQRT(Dmd_StdDev^2*Leadtime+LT_StdDev^2*Avg_Dmd^2)*Std_Cost*Inv_Cost+IF(365/AA$3+Safety_Stock/Avg_Dmd&gt;Plan_Shelf,(365/AA$3+Safety_Stock/Avg_Dmd-Plan_Shelf)*Avg_Dmd*Std_Cost*AA$3,0)+Avg_Dmd*365/AA$3/2*Std_Cost*Inv_Cost+AA$3*Setup</f>
        <v>28677.801280676773</v>
      </c>
      <c r="AB74" s="12">
        <f>(Sell_Price-Std_Cost)*(1-$D74)*Lost_Sale_Fact*Avg_Dmd*365+NORMSINV($D74)*SQRT(Dmd_StdDev^2*Leadtime+LT_StdDev^2*Avg_Dmd^2)*Std_Cost*Inv_Cost+IF(365/AB$3+Safety_Stock/Avg_Dmd&gt;Plan_Shelf,(365/AB$3+Safety_Stock/Avg_Dmd-Plan_Shelf)*Avg_Dmd*Std_Cost*AB$3,0)+Avg_Dmd*365/AB$3/2*Std_Cost*Inv_Cost+AB$3*Setup</f>
        <v>28457.511425604309</v>
      </c>
      <c r="AC74" s="12">
        <f>(Sell_Price-Std_Cost)*(1-$D74)*Lost_Sale_Fact*Avg_Dmd*365+NORMSINV($D74)*SQRT(Dmd_StdDev^2*Leadtime+LT_StdDev^2*Avg_Dmd^2)*Std_Cost*Inv_Cost+IF(365/AC$3+Safety_Stock/Avg_Dmd&gt;Plan_Shelf,(365/AC$3+Safety_Stock/Avg_Dmd-Plan_Shelf)*Avg_Dmd*Std_Cost*AC$3,0)+Avg_Dmd*365/AC$3/2*Std_Cost*Inv_Cost+AC$3*Setup</f>
        <v>28266.844758937645</v>
      </c>
      <c r="AD74" s="12">
        <f>(Sell_Price-Std_Cost)*(1-$D74)*Lost_Sale_Fact*Avg_Dmd*365+NORMSINV($D74)*SQRT(Dmd_StdDev^2*Leadtime+LT_StdDev^2*Avg_Dmd^2)*Std_Cost*Inv_Cost+IF(365/AD$3+Safety_Stock/Avg_Dmd&gt;Plan_Shelf,(365/AD$3+Safety_Stock/Avg_Dmd-Plan_Shelf)*Avg_Dmd*Std_Cost*AD$3,0)+Avg_Dmd*365/AD$3/2*Std_Cost*Inv_Cost+AD$3*Setup</f>
        <v>28102.383220476106</v>
      </c>
      <c r="AE74" s="12">
        <f>(Sell_Price-Std_Cost)*(1-$D74)*Lost_Sale_Fact*Avg_Dmd*365+NORMSINV($D74)*SQRT(Dmd_StdDev^2*Leadtime+LT_StdDev^2*Avg_Dmd^2)*Std_Cost*Inv_Cost+IF(365/AE$3+Safety_Stock/Avg_Dmd&gt;Plan_Shelf,(365/AE$3+Safety_Stock/Avg_Dmd-Plan_Shelf)*Avg_Dmd*Std_Cost*AE$3,0)+Avg_Dmd*365/AE$3/2*Std_Cost*Inv_Cost+AE$3*Setup</f>
        <v>27961.215129308017</v>
      </c>
      <c r="AF74" s="12">
        <f>(Sell_Price-Std_Cost)*(1-$D74)*Lost_Sale_Fact*Avg_Dmd*365+NORMSINV($D74)*SQRT(Dmd_StdDev^2*Leadtime+LT_StdDev^2*Avg_Dmd^2)*Std_Cost*Inv_Cost+IF(365/AF$3+Safety_Stock/Avg_Dmd&gt;Plan_Shelf,(365/AF$3+Safety_Stock/Avg_Dmd-Plan_Shelf)*Avg_Dmd*Std_Cost*AF$3,0)+Avg_Dmd*365/AF$3/2*Std_Cost*Inv_Cost+AF$3*Setup</f>
        <v>27840.844758937645</v>
      </c>
      <c r="AG74" s="12">
        <f>(Sell_Price-Std_Cost)*(1-$D74)*Lost_Sale_Fact*Avg_Dmd*365+NORMSINV($D74)*SQRT(Dmd_StdDev^2*Leadtime+LT_StdDev^2*Avg_Dmd^2)*Std_Cost*Inv_Cost+IF(365/AG$3+Safety_Stock/Avg_Dmd&gt;Plan_Shelf,(365/AG$3+Safety_Stock/Avg_Dmd-Plan_Shelf)*Avg_Dmd*Std_Cost*AG$3,0)+Avg_Dmd*365/AG$3/2*Std_Cost*Inv_Cost+AG$3*Setup</f>
        <v>27739.120621006608</v>
      </c>
      <c r="AH74" s="12">
        <f>(Sell_Price-Std_Cost)*(1-$D74)*Lost_Sale_Fact*Avg_Dmd*365+NORMSINV($D74)*SQRT(Dmd_StdDev^2*Leadtime+LT_StdDev^2*Avg_Dmd^2)*Std_Cost*Inv_Cost+IF(365/AH$3+Safety_Stock/Avg_Dmd&gt;Plan_Shelf,(365/AH$3+Safety_Stock/Avg_Dmd-Plan_Shelf)*Avg_Dmd*Std_Cost*AH$3,0)+Avg_Dmd*365/AH$3/2*Std_Cost*Inv_Cost+AH$3*Setup</f>
        <v>27654.178092270977</v>
      </c>
      <c r="AI74" s="12">
        <f>(Sell_Price-Std_Cost)*(1-$D74)*Lost_Sale_Fact*Avg_Dmd*365+NORMSINV($D74)*SQRT(Dmd_StdDev^2*Leadtime+LT_StdDev^2*Avg_Dmd^2)*Std_Cost*Inv_Cost+IF(365/AI$3+Safety_Stock/Avg_Dmd&gt;Plan_Shelf,(365/AI$3+Safety_Stock/Avg_Dmd-Plan_Shelf)*Avg_Dmd*Std_Cost*AI$3,0)+Avg_Dmd*365/AI$3/2*Std_Cost*Inv_Cost+AI$3*Setup</f>
        <v>27584.393146034417</v>
      </c>
      <c r="AJ74" s="12">
        <f>(Sell_Price-Std_Cost)*(1-$D74)*Lost_Sale_Fact*Avg_Dmd*365+NORMSINV($D74)*SQRT(Dmd_StdDev^2*Leadtime+LT_StdDev^2*Avg_Dmd^2)*Std_Cost*Inv_Cost+IF(365/AJ$3+Safety_Stock/Avg_Dmd&gt;Plan_Shelf,(365/AJ$3+Safety_Stock/Avg_Dmd-Plan_Shelf)*Avg_Dmd*Std_Cost*AJ$3,0)+Avg_Dmd*365/AJ$3/2*Std_Cost*Inv_Cost+AJ$3*Setup</f>
        <v>27528.344758937645</v>
      </c>
      <c r="AK74" s="12">
        <f>(Sell_Price-Std_Cost)*(1-$D74)*Lost_Sale_Fact*Avg_Dmd*365+NORMSINV($D74)*SQRT(Dmd_StdDev^2*Leadtime+LT_StdDev^2*Avg_Dmd^2)*Std_Cost*Inv_Cost+IF(365/AK$3+Safety_Stock/Avg_Dmd&gt;Plan_Shelf,(365/AK$3+Safety_Stock/Avg_Dmd-Plan_Shelf)*Avg_Dmd*Std_Cost*AK$3,0)+Avg_Dmd*365/AK$3/2*Std_Cost*Inv_Cost+AK$3*Setup</f>
        <v>27484.784152877037</v>
      </c>
      <c r="AL74" s="12">
        <f>(Sell_Price-Std_Cost)*(1-$D74)*Lost_Sale_Fact*Avg_Dmd*365+NORMSINV($D74)*SQRT(Dmd_StdDev^2*Leadtime+LT_StdDev^2*Avg_Dmd^2)*Std_Cost*Inv_Cost+IF(365/AL$3+Safety_Stock/Avg_Dmd&gt;Plan_Shelf,(365/AL$3+Safety_Stock/Avg_Dmd-Plan_Shelf)*Avg_Dmd*Std_Cost*AL$3,0)+Avg_Dmd*365/AL$3/2*Std_Cost*Inv_Cost+AL$3*Setup</f>
        <v>27452.609464819998</v>
      </c>
      <c r="AM74" s="12">
        <f>(Sell_Price-Std_Cost)*(1-$D74)*Lost_Sale_Fact*Avg_Dmd*365+NORMSINV($D74)*SQRT(Dmd_StdDev^2*Leadtime+LT_StdDev^2*Avg_Dmd^2)*Std_Cost*Inv_Cost+IF(365/AM$3+Safety_Stock/Avg_Dmd&gt;Plan_Shelf,(365/AM$3+Safety_Stock/Avg_Dmd-Plan_Shelf)*Avg_Dmd*Std_Cost*AM$3,0)+Avg_Dmd*365/AM$3/2*Std_Cost*Inv_Cost+AM$3*Setup</f>
        <v>27430.844758937645</v>
      </c>
      <c r="AN74" s="12">
        <f>(Sell_Price-Std_Cost)*(1-$D74)*Lost_Sale_Fact*Avg_Dmd*365+NORMSINV($D74)*SQRT(Dmd_StdDev^2*Leadtime+LT_StdDev^2*Avg_Dmd^2)*Std_Cost*Inv_Cost+IF(365/AN$3+Safety_Stock/Avg_Dmd&gt;Plan_Shelf,(365/AN$3+Safety_Stock/Avg_Dmd-Plan_Shelf)*Avg_Dmd*Std_Cost*AN$3,0)+Avg_Dmd*365/AN$3/2*Std_Cost*Inv_Cost+AN$3*Setup</f>
        <v>27418.622536715422</v>
      </c>
      <c r="AO74" s="12">
        <f>(Sell_Price-Std_Cost)*(1-$D74)*Lost_Sale_Fact*Avg_Dmd*365+NORMSINV($D74)*SQRT(Dmd_StdDev^2*Leadtime+LT_StdDev^2*Avg_Dmd^2)*Std_Cost*Inv_Cost+IF(365/AO$3+Safety_Stock/Avg_Dmd&gt;Plan_Shelf,(365/AO$3+Safety_Stock/Avg_Dmd-Plan_Shelf)*Avg_Dmd*Std_Cost*AO$3,0)+Avg_Dmd*365/AO$3/2*Std_Cost*Inv_Cost+AO$3*Setup</f>
        <v>27415.169083261968</v>
      </c>
      <c r="AP74" s="12">
        <f>(Sell_Price-Std_Cost)*(1-$D74)*Lost_Sale_Fact*Avg_Dmd*365+NORMSINV($D74)*SQRT(Dmd_StdDev^2*Leadtime+LT_StdDev^2*Avg_Dmd^2)*Std_Cost*Inv_Cost+IF(365/AP$3+Safety_Stock/Avg_Dmd&gt;Plan_Shelf,(365/AP$3+Safety_Stock/Avg_Dmd-Plan_Shelf)*Avg_Dmd*Std_Cost*AP$3,0)+Avg_Dmd*365/AP$3/2*Std_Cost*Inv_Cost+AP$3*Setup</f>
        <v>27419.792127358698</v>
      </c>
      <c r="AQ74" s="12">
        <f>(Sell_Price-Std_Cost)*(1-$D74)*Lost_Sale_Fact*Avg_Dmd*365+NORMSINV($D74)*SQRT(Dmd_StdDev^2*Leadtime+LT_StdDev^2*Avg_Dmd^2)*Std_Cost*Inv_Cost+IF(365/AQ$3+Safety_Stock/Avg_Dmd&gt;Plan_Shelf,(365/AQ$3+Safety_Stock/Avg_Dmd-Plan_Shelf)*Avg_Dmd*Std_Cost*AQ$3,0)+Avg_Dmd*365/AQ$3/2*Std_Cost*Inv_Cost+AQ$3*Setup</f>
        <v>27431.870399963285</v>
      </c>
      <c r="AR74" s="12">
        <f>(Sell_Price-Std_Cost)*(1-$D74)*Lost_Sale_Fact*Avg_Dmd*365+NORMSINV($D74)*SQRT(Dmd_StdDev^2*Leadtime+LT_StdDev^2*Avg_Dmd^2)*Std_Cost*Inv_Cost+IF(365/AR$3+Safety_Stock/Avg_Dmd&gt;Plan_Shelf,(365/AR$3+Safety_Stock/Avg_Dmd-Plan_Shelf)*Avg_Dmd*Std_Cost*AR$3,0)+Avg_Dmd*365/AR$3/2*Std_Cost*Inv_Cost+AR$3*Setup</f>
        <v>27450.844758937645</v>
      </c>
      <c r="AS74" s="12">
        <f>(Sell_Price-Std_Cost)*(1-$D74)*Lost_Sale_Fact*Avg_Dmd*365+NORMSINV($D74)*SQRT(Dmd_StdDev^2*Leadtime+LT_StdDev^2*Avg_Dmd^2)*Std_Cost*Inv_Cost+IF(365/AS$3+Safety_Stock/Avg_Dmd&gt;Plan_Shelf,(365/AS$3+Safety_Stock/Avg_Dmd-Plan_Shelf)*Avg_Dmd*Std_Cost*AS$3,0)+Avg_Dmd*365/AS$3/2*Std_Cost*Inv_Cost+AS$3*Setup</f>
        <v>27476.21061259618</v>
      </c>
      <c r="AT74" s="12">
        <f>(Sell_Price-Std_Cost)*(1-$D74)*Lost_Sale_Fact*Avg_Dmd*365+NORMSINV($D74)*SQRT(Dmd_StdDev^2*Leadtime+LT_StdDev^2*Avg_Dmd^2)*Std_Cost*Inv_Cost+IF(365/AT$3+Safety_Stock/Avg_Dmd&gt;Plan_Shelf,(365/AT$3+Safety_Stock/Avg_Dmd-Plan_Shelf)*Avg_Dmd*Std_Cost*AT$3,0)+Avg_Dmd*365/AT$3/2*Std_Cost*Inv_Cost+AT$3*Setup</f>
        <v>27507.511425604309</v>
      </c>
      <c r="AU74" s="12">
        <f>(Sell_Price-Std_Cost)*(1-$D74)*Lost_Sale_Fact*Avg_Dmd*365+NORMSINV($D74)*SQRT(Dmd_StdDev^2*Leadtime+LT_StdDev^2*Avg_Dmd^2)*Std_Cost*Inv_Cost+IF(365/AU$3+Safety_Stock/Avg_Dmd&gt;Plan_Shelf,(365/AU$3+Safety_Stock/Avg_Dmd-Plan_Shelf)*Avg_Dmd*Std_Cost*AU$3,0)+Avg_Dmd*365/AU$3/2*Std_Cost*Inv_Cost+AU$3*Setup</f>
        <v>27544.333131030668</v>
      </c>
      <c r="AV74" s="12">
        <f>(Sell_Price-Std_Cost)*(1-$D74)*Lost_Sale_Fact*Avg_Dmd*365+NORMSINV($D74)*SQRT(Dmd_StdDev^2*Leadtime+LT_StdDev^2*Avg_Dmd^2)*Std_Cost*Inv_Cost+IF(365/AV$3+Safety_Stock/Avg_Dmd&gt;Plan_Shelf,(365/AV$3+Safety_Stock/Avg_Dmd-Plan_Shelf)*Avg_Dmd*Std_Cost*AV$3,0)+Avg_Dmd*365/AV$3/2*Std_Cost*Inv_Cost+AV$3*Setup</f>
        <v>27586.299304392189</v>
      </c>
      <c r="AW74" s="12">
        <f>(Sell_Price-Std_Cost)*(1-$D74)*Lost_Sale_Fact*Avg_Dmd*365+NORMSINV($D74)*SQRT(Dmd_StdDev^2*Leadtime+LT_StdDev^2*Avg_Dmd^2)*Std_Cost*Inv_Cost+IF(365/AW$3+Safety_Stock/Avg_Dmd&gt;Plan_Shelf,(365/AW$3+Safety_Stock/Avg_Dmd-Plan_Shelf)*Avg_Dmd*Std_Cost*AW$3,0)+Avg_Dmd*365/AW$3/2*Std_Cost*Inv_Cost+AW$3*Setup</f>
        <v>27633.066981159867</v>
      </c>
      <c r="AX74" s="12">
        <f>(Sell_Price-Std_Cost)*(1-$D74)*Lost_Sale_Fact*Avg_Dmd*365+NORMSINV($D74)*SQRT(Dmd_StdDev^2*Leadtime+LT_StdDev^2*Avg_Dmd^2)*Std_Cost*Inv_Cost+IF(365/AX$3+Safety_Stock/Avg_Dmd&gt;Plan_Shelf,(365/AX$3+Safety_Stock/Avg_Dmd-Plan_Shelf)*Avg_Dmd*Std_Cost*AX$3,0)+Avg_Dmd*365/AX$3/2*Std_Cost*Inv_Cost+AX$3*Setup</f>
        <v>27684.323019807209</v>
      </c>
      <c r="AY74" s="12">
        <f>(Sell_Price-Std_Cost)*(1-$D74)*Lost_Sale_Fact*Avg_Dmd*365+NORMSINV($D74)*SQRT(Dmd_StdDev^2*Leadtime+LT_StdDev^2*Avg_Dmd^2)*Std_Cost*Inv_Cost+IF(365/AY$3+Safety_Stock/Avg_Dmd&gt;Plan_Shelf,(365/AY$3+Safety_Stock/Avg_Dmd-Plan_Shelf)*Avg_Dmd*Std_Cost*AY$3,0)+Avg_Dmd*365/AY$3/2*Std_Cost*Inv_Cost+AY$3*Setup</f>
        <v>27739.780929150409</v>
      </c>
      <c r="AZ74" s="12">
        <f>(Sell_Price-Std_Cost)*(1-$D74)*Lost_Sale_Fact*Avg_Dmd*365+NORMSINV($D74)*SQRT(Dmd_StdDev^2*Leadtime+LT_StdDev^2*Avg_Dmd^2)*Std_Cost*Inv_Cost+IF(365/AZ$3+Safety_Stock/Avg_Dmd&gt;Plan_Shelf,(365/AZ$3+Safety_Stock/Avg_Dmd-Plan_Shelf)*Avg_Dmd*Std_Cost*AZ$3,0)+Avg_Dmd*365/AZ$3/2*Std_Cost*Inv_Cost+AZ$3*Setup</f>
        <v>27799.178092270977</v>
      </c>
      <c r="BA74" s="12">
        <f>(Sell_Price-Std_Cost)*(1-$D74)*Lost_Sale_Fact*Avg_Dmd*365+NORMSINV($D74)*SQRT(Dmd_StdDev^2*Leadtime+LT_StdDev^2*Avg_Dmd^2)*Std_Cost*Inv_Cost+IF(365/BA$3+Safety_Stock/Avg_Dmd&gt;Plan_Shelf,(365/BA$3+Safety_Stock/Avg_Dmd-Plan_Shelf)*Avg_Dmd*Std_Cost*BA$3,0)+Avg_Dmd*365/BA$3/2*Std_Cost*Inv_Cost+BA$3*Setup</f>
        <v>27862.273330366217</v>
      </c>
      <c r="BB74" s="12">
        <f>(Sell_Price-Std_Cost)*(1-$D74)*Lost_Sale_Fact*Avg_Dmd*365+NORMSINV($D74)*SQRT(Dmd_StdDev^2*Leadtime+LT_StdDev^2*Avg_Dmd^2)*Std_Cost*Inv_Cost+IF(365/BB$3+Safety_Stock/Avg_Dmd&gt;Plan_Shelf,(365/BB$3+Safety_Stock/Avg_Dmd-Plan_Shelf)*Avg_Dmd*Std_Cost*BB$3,0)+Avg_Dmd*365/BB$3/2*Std_Cost*Inv_Cost+BB$3*Setup</f>
        <v>27928.844758937645</v>
      </c>
      <c r="BC74" s="12">
        <f>(Sell_Price-Std_Cost)*(1-$D74)*Lost_Sale_Fact*Avg_Dmd*365+NORMSINV($D74)*SQRT(Dmd_StdDev^2*Leadtime+LT_StdDev^2*Avg_Dmd^2)*Std_Cost*Inv_Cost+IF(365/BC$3+Safety_Stock/Avg_Dmd&gt;Plan_Shelf,(365/BC$3+Safety_Stock/Avg_Dmd-Plan_Shelf)*Avg_Dmd*Std_Cost*BC$3,0)+Avg_Dmd*365/BC$3/2*Std_Cost*Inv_Cost+BC$3*Setup</f>
        <v>27998.687896192547</v>
      </c>
      <c r="BD74" s="12">
        <f>(Sell_Price-Std_Cost)*(1-$D74)*Lost_Sale_Fact*Avg_Dmd*365+NORMSINV($D74)*SQRT(Dmd_StdDev^2*Leadtime+LT_StdDev^2*Avg_Dmd^2)*Std_Cost*Inv_Cost+IF(365/BD$3+Safety_Stock/Avg_Dmd&gt;Plan_Shelf,(365/BD$3+Safety_Stock/Avg_Dmd-Plan_Shelf)*Avg_Dmd*Std_Cost*BD$3,0)+Avg_Dmd*365/BD$3/2*Std_Cost*Inv_Cost+BD$3*Setup</f>
        <v>28071.613989706875</v>
      </c>
      <c r="BE74" s="12">
        <f>(Sell_Price-Std_Cost)*(1-$D74)*Lost_Sale_Fact*Avg_Dmd*365+NORMSINV($D74)*SQRT(Dmd_StdDev^2*Leadtime+LT_StdDev^2*Avg_Dmd^2)*Std_Cost*Inv_Cost+IF(365/BE$3+Safety_Stock/Avg_Dmd&gt;Plan_Shelf,(365/BE$3+Safety_Stock/Avg_Dmd-Plan_Shelf)*Avg_Dmd*Std_Cost*BE$3,0)+Avg_Dmd*365/BE$3/2*Std_Cost*Inv_Cost+BE$3*Setup</f>
        <v>28147.448532522551</v>
      </c>
      <c r="BF74" s="12">
        <f>(Sell_Price-Std_Cost)*(1-$D74)*Lost_Sale_Fact*Avg_Dmd*365+NORMSINV($D74)*SQRT(Dmd_StdDev^2*Leadtime+LT_StdDev^2*Avg_Dmd^2)*Std_Cost*Inv_Cost+IF(365/BF$3+Safety_Stock/Avg_Dmd&gt;Plan_Shelf,(365/BF$3+Safety_Stock/Avg_Dmd-Plan_Shelf)*Avg_Dmd*Std_Cost*BF$3,0)+Avg_Dmd*365/BF$3/2*Std_Cost*Inv_Cost+BF$3*Setup</f>
        <v>28226.029944122831</v>
      </c>
      <c r="BG74" s="12">
        <f>(Sell_Price-Std_Cost)*(1-$D74)*Lost_Sale_Fact*Avg_Dmd*365+NORMSINV($D74)*SQRT(Dmd_StdDev^2*Leadtime+LT_StdDev^2*Avg_Dmd^2)*Std_Cost*Inv_Cost+IF(365/BG$3+Safety_Stock/Avg_Dmd&gt;Plan_Shelf,(365/BG$3+Safety_Stock/Avg_Dmd-Plan_Shelf)*Avg_Dmd*Std_Cost*BG$3,0)+Avg_Dmd*365/BG$3/2*Std_Cost*Inv_Cost+BG$3*Setup</f>
        <v>28307.208395301281</v>
      </c>
      <c r="BH74" s="12">
        <f>(Sell_Price-Std_Cost)*(1-$D74)*Lost_Sale_Fact*Avg_Dmd*365+NORMSINV($D74)*SQRT(Dmd_StdDev^2*Leadtime+LT_StdDev^2*Avg_Dmd^2)*Std_Cost*Inv_Cost+IF(365/BH$3+Safety_Stock/Avg_Dmd&gt;Plan_Shelf,(365/BH$3+Safety_Stock/Avg_Dmd-Plan_Shelf)*Avg_Dmd*Std_Cost*BH$3,0)+Avg_Dmd*365/BH$3/2*Std_Cost*Inv_Cost+BH$3*Setup</f>
        <v>28390.844758937645</v>
      </c>
      <c r="BI74" s="12">
        <f>(Sell_Price-Std_Cost)*(1-$D74)*Lost_Sale_Fact*Avg_Dmd*365+NORMSINV($D74)*SQRT(Dmd_StdDev^2*Leadtime+LT_StdDev^2*Avg_Dmd^2)*Std_Cost*Inv_Cost+IF(365/BI$3+Safety_Stock/Avg_Dmd&gt;Plan_Shelf,(365/BI$3+Safety_Stock/Avg_Dmd-Plan_Shelf)*Avg_Dmd*Std_Cost*BI$3,0)+Avg_Dmd*365/BI$3/2*Std_Cost*Inv_Cost+BI$3*Setup</f>
        <v>28476.809671218347</v>
      </c>
      <c r="BJ74" s="12">
        <f>(Sell_Price-Std_Cost)*(1-$D74)*Lost_Sale_Fact*Avg_Dmd*365+NORMSINV($D74)*SQRT(Dmd_StdDev^2*Leadtime+LT_StdDev^2*Avg_Dmd^2)*Std_Cost*Inv_Cost+IF(365/BJ$3+Safety_Stock/Avg_Dmd&gt;Plan_Shelf,(365/BJ$3+Safety_Stock/Avg_Dmd-Plan_Shelf)*Avg_Dmd*Std_Cost*BJ$3,0)+Avg_Dmd*365/BJ$3/2*Std_Cost*Inv_Cost+BJ$3*Setup</f>
        <v>28564.982689972127</v>
      </c>
      <c r="BK74" s="12">
        <f>(Sell_Price-Std_Cost)*(1-$D74)*Lost_Sale_Fact*Avg_Dmd*365+NORMSINV($D74)*SQRT(Dmd_StdDev^2*Leadtime+LT_StdDev^2*Avg_Dmd^2)*Std_Cost*Inv_Cost+IF(365/BK$3+Safety_Stock/Avg_Dmd&gt;Plan_Shelf,(365/BK$3+Safety_Stock/Avg_Dmd-Plan_Shelf)*Avg_Dmd*Std_Cost*BK$3,0)+Avg_Dmd*365/BK$3/2*Std_Cost*Inv_Cost+BK$3*Setup</f>
        <v>28655.251538598663</v>
      </c>
      <c r="BL74" s="12">
        <f>(Sell_Price-Std_Cost)*(1-$D74)*Lost_Sale_Fact*Avg_Dmd*365+NORMSINV($D74)*SQRT(Dmd_StdDev^2*Leadtime+LT_StdDev^2*Avg_Dmd^2)*Std_Cost*Inv_Cost+IF(365/BL$3+Safety_Stock/Avg_Dmd&gt;Plan_Shelf,(365/BL$3+Safety_Stock/Avg_Dmd-Plan_Shelf)*Avg_Dmd*Std_Cost*BL$3,0)+Avg_Dmd*365/BL$3/2*Std_Cost*Inv_Cost+BL$3*Setup</f>
        <v>28747.511425604313</v>
      </c>
      <c r="BM74" s="12">
        <f>(Sell_Price-Std_Cost)*(1-$D74)*Lost_Sale_Fact*Avg_Dmd*365+NORMSINV($D74)*SQRT(Dmd_StdDev^2*Leadtime+LT_StdDev^2*Avg_Dmd^2)*Std_Cost*Inv_Cost+IF(365/BM$3+Safety_Stock/Avg_Dmd&gt;Plan_Shelf,(365/BM$3+Safety_Stock/Avg_Dmd-Plan_Shelf)*Avg_Dmd*Std_Cost*BM$3,0)+Avg_Dmd*365/BM$3/2*Std_Cost*Inv_Cost+BM$3*Setup</f>
        <v>28841.664431068792</v>
      </c>
      <c r="BN74" s="12">
        <f>(Sell_Price-Std_Cost)*(1-$D74)*Lost_Sale_Fact*Avg_Dmd*365+NORMSINV($D74)*SQRT(Dmd_StdDev^2*Leadtime+LT_StdDev^2*Avg_Dmd^2)*Std_Cost*Inv_Cost+IF(365/BN$3+Safety_Stock/Avg_Dmd&gt;Plan_Shelf,(365/BN$3+Safety_Stock/Avg_Dmd-Plan_Shelf)*Avg_Dmd*Std_Cost*BN$3,0)+Avg_Dmd*365/BN$3/2*Std_Cost*Inv_Cost+BN$3*Setup</f>
        <v>28937.618952486031</v>
      </c>
      <c r="BO74" s="12">
        <f>(Sell_Price-Std_Cost)*(1-$D74)*Lost_Sale_Fact*Avg_Dmd*365+NORMSINV($D74)*SQRT(Dmd_StdDev^2*Leadtime+LT_StdDev^2*Avg_Dmd^2)*Std_Cost*Inv_Cost+IF(365/BO$3+Safety_Stock/Avg_Dmd&gt;Plan_Shelf,(365/BO$3+Safety_Stock/Avg_Dmd-Plan_Shelf)*Avg_Dmd*Std_Cost*BO$3,0)+Avg_Dmd*365/BO$3/2*Std_Cost*Inv_Cost+BO$3*Setup</f>
        <v>29035.28920338209</v>
      </c>
      <c r="BP74" s="12">
        <f>(Sell_Price-Std_Cost)*(1-$D74)*Lost_Sale_Fact*Avg_Dmd*365+NORMSINV($D74)*SQRT(Dmd_StdDev^2*Leadtime+LT_StdDev^2*Avg_Dmd^2)*Std_Cost*Inv_Cost+IF(365/BP$3+Safety_Stock/Avg_Dmd&gt;Plan_Shelf,(365/BP$3+Safety_Stock/Avg_Dmd-Plan_Shelf)*Avg_Dmd*Std_Cost*BP$3,0)+Avg_Dmd*365/BP$3/2*Std_Cost*Inv_Cost+BP$3*Setup</f>
        <v>29134.594758937645</v>
      </c>
      <c r="BQ74" s="12">
        <f>(Sell_Price-Std_Cost)*(1-$D74)*Lost_Sale_Fact*Avg_Dmd*365+NORMSINV($D74)*SQRT(Dmd_StdDev^2*Leadtime+LT_StdDev^2*Avg_Dmd^2)*Std_Cost*Inv_Cost+IF(365/BQ$3+Safety_Stock/Avg_Dmd&gt;Plan_Shelf,(365/BQ$3+Safety_Stock/Avg_Dmd-Plan_Shelf)*Avg_Dmd*Std_Cost*BQ$3,0)+Avg_Dmd*365/BQ$3/2*Std_Cost*Inv_Cost+BQ$3*Setup</f>
        <v>29235.460143553028</v>
      </c>
      <c r="BR74" s="12">
        <f>(Sell_Price-Std_Cost)*(1-$D74)*Lost_Sale_Fact*Avg_Dmd*365+NORMSINV($D74)*SQRT(Dmd_StdDev^2*Leadtime+LT_StdDev^2*Avg_Dmd^2)*Std_Cost*Inv_Cost+IF(365/BR$3+Safety_Stock/Avg_Dmd&gt;Plan_Shelf,(365/BR$3+Safety_Stock/Avg_Dmd-Plan_Shelf)*Avg_Dmd*Std_Cost*BR$3,0)+Avg_Dmd*365/BR$3/2*Std_Cost*Inv_Cost+BR$3*Setup</f>
        <v>29337.814455907341</v>
      </c>
      <c r="BS74" s="12">
        <f>(Sell_Price-Std_Cost)*(1-$D74)*Lost_Sale_Fact*Avg_Dmd*365+NORMSINV($D74)*SQRT(Dmd_StdDev^2*Leadtime+LT_StdDev^2*Avg_Dmd^2)*Std_Cost*Inv_Cost+IF(365/BS$3+Safety_Stock/Avg_Dmd&gt;Plan_Shelf,(365/BS$3+Safety_Stock/Avg_Dmd-Plan_Shelf)*Avg_Dmd*Std_Cost*BS$3,0)+Avg_Dmd*365/BS$3/2*Std_Cost*Inv_Cost+BS$3*Setup</f>
        <v>29441.591027594361</v>
      </c>
      <c r="BT74" s="12">
        <f>(Sell_Price-Std_Cost)*(1-$D74)*Lost_Sale_Fact*Avg_Dmd*365+NORMSINV($D74)*SQRT(Dmd_StdDev^2*Leadtime+LT_StdDev^2*Avg_Dmd^2)*Std_Cost*Inv_Cost+IF(365/BT$3+Safety_Stock/Avg_Dmd&gt;Plan_Shelf,(365/BT$3+Safety_Stock/Avg_Dmd-Plan_Shelf)*Avg_Dmd*Std_Cost*BT$3,0)+Avg_Dmd*365/BT$3/2*Std_Cost*Inv_Cost+BT$3*Setup</f>
        <v>29546.727111878819</v>
      </c>
      <c r="BU74" s="12">
        <f>(Sell_Price-Std_Cost)*(1-$D74)*Lost_Sale_Fact*Avg_Dmd*365+NORMSINV($D74)*SQRT(Dmd_StdDev^2*Leadtime+LT_StdDev^2*Avg_Dmd^2)*Std_Cost*Inv_Cost+IF(365/BU$3+Safety_Stock/Avg_Dmd&gt;Plan_Shelf,(365/BU$3+Safety_Stock/Avg_Dmd-Plan_Shelf)*Avg_Dmd*Std_Cost*BU$3,0)+Avg_Dmd*365/BU$3/2*Std_Cost*Inv_Cost+BU$3*Setup</f>
        <v>29653.163599517353</v>
      </c>
      <c r="BV74" s="12">
        <f>(Sell_Price-Std_Cost)*(1-$D74)*Lost_Sale_Fact*Avg_Dmd*365+NORMSINV($D74)*SQRT(Dmd_StdDev^2*Leadtime+LT_StdDev^2*Avg_Dmd^2)*Std_Cost*Inv_Cost+IF(365/BV$3+Safety_Stock/Avg_Dmd&gt;Plan_Shelf,(365/BV$3+Safety_Stock/Avg_Dmd-Plan_Shelf)*Avg_Dmd*Std_Cost*BV$3,0)+Avg_Dmd*365/BV$3/2*Std_Cost*Inv_Cost+BV$3*Setup</f>
        <v>29760.844758937645</v>
      </c>
      <c r="BW74" s="12">
        <f>(Sell_Price-Std_Cost)*(1-$D74)*Lost_Sale_Fact*Avg_Dmd*365+NORMSINV($D74)*SQRT(Dmd_StdDev^2*Leadtime+LT_StdDev^2*Avg_Dmd^2)*Std_Cost*Inv_Cost+IF(365/BW$3+Safety_Stock/Avg_Dmd&gt;Plan_Shelf,(365/BW$3+Safety_Stock/Avg_Dmd-Plan_Shelf)*Avg_Dmd*Std_Cost*BW$3,0)+Avg_Dmd*365/BW$3/2*Std_Cost*Inv_Cost+BW$3*Setup</f>
        <v>29869.717998374264</v>
      </c>
      <c r="BX74" s="12">
        <f>(Sell_Price-Std_Cost)*(1-$D74)*Lost_Sale_Fact*Avg_Dmd*365+NORMSINV($D74)*SQRT(Dmd_StdDev^2*Leadtime+LT_StdDev^2*Avg_Dmd^2)*Std_Cost*Inv_Cost+IF(365/BX$3+Safety_Stock/Avg_Dmd&gt;Plan_Shelf,(365/BX$3+Safety_Stock/Avg_Dmd-Plan_Shelf)*Avg_Dmd*Std_Cost*BX$3,0)+Avg_Dmd*365/BX$3/2*Std_Cost*Inv_Cost+BX$3*Setup</f>
        <v>29979.733647826535</v>
      </c>
      <c r="BY74" s="12">
        <f>(Sell_Price-Std_Cost)*(1-$D74)*Lost_Sale_Fact*Avg_Dmd*365+NORMSINV($D74)*SQRT(Dmd_StdDev^2*Leadtime+LT_StdDev^2*Avg_Dmd^2)*Std_Cost*Inv_Cost+IF(365/BY$3+Safety_Stock/Avg_Dmd&gt;Plan_Shelf,(365/BY$3+Safety_Stock/Avg_Dmd-Plan_Shelf)*Avg_Dmd*Std_Cost*BY$3,0)+Avg_Dmd*365/BY$3/2*Std_Cost*Inv_Cost+BY$3*Setup</f>
        <v>30090.844758937645</v>
      </c>
      <c r="BZ74" s="12">
        <f>(Sell_Price-Std_Cost)*(1-$D74)*Lost_Sale_Fact*Avg_Dmd*365+NORMSINV($D74)*SQRT(Dmd_StdDev^2*Leadtime+LT_StdDev^2*Avg_Dmd^2)*Std_Cost*Inv_Cost+IF(365/BZ$3+Safety_Stock/Avg_Dmd&gt;Plan_Shelf,(365/BZ$3+Safety_Stock/Avg_Dmd-Plan_Shelf)*Avg_Dmd*Std_Cost*BZ$3,0)+Avg_Dmd*365/BZ$3/2*Std_Cost*Inv_Cost+BZ$3*Setup</f>
        <v>30203.006921099808</v>
      </c>
      <c r="CA74" s="12">
        <f>(Sell_Price-Std_Cost)*(1-$D74)*Lost_Sale_Fact*Avg_Dmd*365+NORMSINV($D74)*SQRT(Dmd_StdDev^2*Leadtime+LT_StdDev^2*Avg_Dmd^2)*Std_Cost*Inv_Cost+IF(365/CA$3+Safety_Stock/Avg_Dmd&gt;Plan_Shelf,(365/CA$3+Safety_Stock/Avg_Dmd-Plan_Shelf)*Avg_Dmd*Std_Cost*CA$3,0)+Avg_Dmd*365/CA$3/2*Std_Cost*Inv_Cost+CA$3*Setup</f>
        <v>30316.178092270977</v>
      </c>
      <c r="CB74" s="12">
        <f>(Sell_Price-Std_Cost)*(1-$D74)*Lost_Sale_Fact*Avg_Dmd*365+NORMSINV($D74)*SQRT(Dmd_StdDev^2*Leadtime+LT_StdDev^2*Avg_Dmd^2)*Std_Cost*Inv_Cost+IF(365/CB$3+Safety_Stock/Avg_Dmd&gt;Plan_Shelf,(365/CB$3+Safety_Stock/Avg_Dmd-Plan_Shelf)*Avg_Dmd*Std_Cost*CB$3,0)+Avg_Dmd*365/CB$3/2*Std_Cost*Inv_Cost+CB$3*Setup</f>
        <v>30430.318443148171</v>
      </c>
      <c r="CC74" s="12">
        <f>(Sell_Price-Std_Cost)*(1-$D74)*Lost_Sale_Fact*Avg_Dmd*365+NORMSINV($D74)*SQRT(Dmd_StdDev^2*Leadtime+LT_StdDev^2*Avg_Dmd^2)*Std_Cost*Inv_Cost+IF(365/CC$3+Safety_Stock/Avg_Dmd&gt;Plan_Shelf,(365/CC$3+Safety_Stock/Avg_Dmd-Plan_Shelf)*Avg_Dmd*Std_Cost*CC$3,0)+Avg_Dmd*365/CC$3/2*Std_Cost*Inv_Cost+CC$3*Setup</f>
        <v>30545.390213483101</v>
      </c>
      <c r="CD74" s="12">
        <f>(Sell_Price-Std_Cost)*(1-$D74)*Lost_Sale_Fact*Avg_Dmd*365+NORMSINV($D74)*SQRT(Dmd_StdDev^2*Leadtime+LT_StdDev^2*Avg_Dmd^2)*Std_Cost*Inv_Cost+IF(365/CD$3+Safety_Stock/Avg_Dmd&gt;Plan_Shelf,(365/CD$3+Safety_Stock/Avg_Dmd-Plan_Shelf)*Avg_Dmd*Std_Cost*CD$3,0)+Avg_Dmd*365/CD$3/2*Std_Cost*Inv_Cost+CD$3*Setup</f>
        <v>30661.357579450465</v>
      </c>
      <c r="CE74" s="12">
        <f>(Sell_Price-Std_Cost)*(1-$D74)*Lost_Sale_Fact*Avg_Dmd*365+NORMSINV($D74)*SQRT(Dmd_StdDev^2*Leadtime+LT_StdDev^2*Avg_Dmd^2)*Std_Cost*Inv_Cost+IF(365/CE$3+Safety_Stock/Avg_Dmd&gt;Plan_Shelf,(365/CE$3+Safety_Stock/Avg_Dmd-Plan_Shelf)*Avg_Dmd*Std_Cost*CE$3,0)+Avg_Dmd*365/CE$3/2*Std_Cost*Inv_Cost+CE$3*Setup</f>
        <v>30778.186531089545</v>
      </c>
      <c r="CF74" s="12">
        <f>(Sell_Price-Std_Cost)*(1-$D74)*Lost_Sale_Fact*Avg_Dmd*365+NORMSINV($D74)*SQRT(Dmd_StdDev^2*Leadtime+LT_StdDev^2*Avg_Dmd^2)*Std_Cost*Inv_Cost+IF(365/CF$3+Safety_Stock/Avg_Dmd&gt;Plan_Shelf,(365/CF$3+Safety_Stock/Avg_Dmd-Plan_Shelf)*Avg_Dmd*Std_Cost*CF$3,0)+Avg_Dmd*365/CF$3/2*Std_Cost*Inv_Cost+CF$3*Setup</f>
        <v>30895.844758937645</v>
      </c>
      <c r="CG74" s="12">
        <f>(Sell_Price-Std_Cost)*(1-$D74)*Lost_Sale_Fact*Avg_Dmd*365+NORMSINV($D74)*SQRT(Dmd_StdDev^2*Leadtime+LT_StdDev^2*Avg_Dmd^2)*Std_Cost*Inv_Cost+IF(365/CG$3+Safety_Stock/Avg_Dmd&gt;Plan_Shelf,(365/CG$3+Safety_Stock/Avg_Dmd-Plan_Shelf)*Avg_Dmd*Std_Cost*CG$3,0)+Avg_Dmd*365/CG$3/2*Std_Cost*Inv_Cost+CG$3*Setup</f>
        <v>31014.3015490611</v>
      </c>
      <c r="CH74" s="12">
        <f>(Sell_Price-Std_Cost)*(1-$D74)*Lost_Sale_Fact*Avg_Dmd*365+NORMSINV($D74)*SQRT(Dmd_StdDev^2*Leadtime+LT_StdDev^2*Avg_Dmd^2)*Std_Cost*Inv_Cost+IF(365/CH$3+Safety_Stock/Avg_Dmd&gt;Plan_Shelf,(365/CH$3+Safety_Stock/Avg_Dmd-Plan_Shelf)*Avg_Dmd*Std_Cost*CH$3,0)+Avg_Dmd*365/CH$3/2*Std_Cost*Inv_Cost+CH$3*Setup</f>
        <v>31133.527685766912</v>
      </c>
      <c r="CI74" s="12">
        <f>(Sell_Price-Std_Cost)*(1-$D74)*Lost_Sale_Fact*Avg_Dmd*365+NORMSINV($D74)*SQRT(Dmd_StdDev^2*Leadtime+LT_StdDev^2*Avg_Dmd^2)*Std_Cost*Inv_Cost+IF(365/CI$3+Safety_Stock/Avg_Dmd&gt;Plan_Shelf,(365/CI$3+Safety_Stock/Avg_Dmd-Plan_Shelf)*Avg_Dmd*Std_Cost*CI$3,0)+Avg_Dmd*365/CI$3/2*Std_Cost*Inv_Cost+CI$3*Setup</f>
        <v>31253.495361347283</v>
      </c>
      <c r="CJ74" s="12">
        <f>(Sell_Price-Std_Cost)*(1-$D74)*Lost_Sale_Fact*Avg_Dmd*365+NORMSINV($D74)*SQRT(Dmd_StdDev^2*Leadtime+LT_StdDev^2*Avg_Dmd^2)*Std_Cost*Inv_Cost+IF(365/CJ$3+Safety_Stock/Avg_Dmd&gt;Plan_Shelf,(365/CJ$3+Safety_Stock/Avg_Dmd-Plan_Shelf)*Avg_Dmd*Std_Cost*CJ$3,0)+Avg_Dmd*365/CJ$3/2*Std_Cost*Inv_Cost+CJ$3*Setup</f>
        <v>31374.178092270977</v>
      </c>
      <c r="CK74" s="12">
        <f>(Sell_Price-Std_Cost)*(1-$D74)*Lost_Sale_Fact*Avg_Dmd*365+NORMSINV($D74)*SQRT(Dmd_StdDev^2*Leadtime+LT_StdDev^2*Avg_Dmd^2)*Std_Cost*Inv_Cost+IF(365/CK$3+Safety_Stock/Avg_Dmd&gt;Plan_Shelf,(365/CK$3+Safety_Stock/Avg_Dmd-Plan_Shelf)*Avg_Dmd*Std_Cost*CK$3,0)+Avg_Dmd*365/CK$3/2*Std_Cost*Inv_Cost+CK$3*Setup</f>
        <v>31495.550641290585</v>
      </c>
      <c r="CL74" s="12">
        <f>(Sell_Price-Std_Cost)*(1-$D74)*Lost_Sale_Fact*Avg_Dmd*365+NORMSINV($D74)*SQRT(Dmd_StdDev^2*Leadtime+LT_StdDev^2*Avg_Dmd^2)*Std_Cost*Inv_Cost+IF(365/CL$3+Safety_Stock/Avg_Dmd&gt;Plan_Shelf,(365/CL$3+Safety_Stock/Avg_Dmd-Plan_Shelf)*Avg_Dmd*Std_Cost*CL$3,0)+Avg_Dmd*365/CL$3/2*Std_Cost*Inv_Cost+CL$3*Setup</f>
        <v>31617.588944984156</v>
      </c>
      <c r="CM74" s="12">
        <f>(Sell_Price-Std_Cost)*(1-$D74)*Lost_Sale_Fact*Avg_Dmd*365+NORMSINV($D74)*SQRT(Dmd_StdDev^2*Leadtime+LT_StdDev^2*Avg_Dmd^2)*Std_Cost*Inv_Cost+IF(365/CM$3+Safety_Stock/Avg_Dmd&gt;Plan_Shelf,(365/CM$3+Safety_Stock/Avg_Dmd-Plan_Shelf)*Avg_Dmd*Std_Cost*CM$3,0)+Avg_Dmd*365/CM$3/2*Std_Cost*Inv_Cost+CM$3*Setup</f>
        <v>31740.270046293968</v>
      </c>
      <c r="CN74" s="12">
        <f>(Sell_Price-Std_Cost)*(1-$D74)*Lost_Sale_Fact*Avg_Dmd*365+NORMSINV($D74)*SQRT(Dmd_StdDev^2*Leadtime+LT_StdDev^2*Avg_Dmd^2)*Std_Cost*Inv_Cost+IF(365/CN$3+Safety_Stock/Avg_Dmd&gt;Plan_Shelf,(365/CN$3+Safety_Stock/Avg_Dmd-Plan_Shelf)*Avg_Dmd*Std_Cost*CN$3,0)+Avg_Dmd*365/CN$3/2*Std_Cost*Inv_Cost+CN$3*Setup</f>
        <v>31863.572031664917</v>
      </c>
      <c r="CO74" s="12">
        <f>(Sell_Price-Std_Cost)*(1-$D74)*Lost_Sale_Fact*Avg_Dmd*365+NORMSINV($D74)*SQRT(Dmd_StdDev^2*Leadtime+LT_StdDev^2*Avg_Dmd^2)*Std_Cost*Inv_Cost+IF(365/CO$3+Safety_Stock/Avg_Dmd&gt;Plan_Shelf,(365/CO$3+Safety_Stock/Avg_Dmd-Plan_Shelf)*Avg_Dmd*Std_Cost*CO$3,0)+Avg_Dmd*365/CO$3/2*Std_Cost*Inv_Cost+CO$3*Setup</f>
        <v>31987.47397242079</v>
      </c>
      <c r="CP74" s="12">
        <f>(Sell_Price-Std_Cost)*(1-$D74)*Lost_Sale_Fact*Avg_Dmd*365+NORMSINV($D74)*SQRT(Dmd_StdDev^2*Leadtime+LT_StdDev^2*Avg_Dmd^2)*Std_Cost*Inv_Cost+IF(365/CP$3+Safety_Stock/Avg_Dmd&gt;Plan_Shelf,(365/CP$3+Safety_Stock/Avg_Dmd-Plan_Shelf)*Avg_Dmd*Std_Cost*CP$3,0)+Avg_Dmd*365/CP$3/2*Std_Cost*Inv_Cost+CP$3*Setup</f>
        <v>32111.955870048754</v>
      </c>
      <c r="CQ74" s="12">
        <f>(Sell_Price-Std_Cost)*(1-$D74)*Lost_Sale_Fact*Avg_Dmd*365+NORMSINV($D74)*SQRT(Dmd_StdDev^2*Leadtime+LT_StdDev^2*Avg_Dmd^2)*Std_Cost*Inv_Cost+IF(365/CQ$3+Safety_Stock/Avg_Dmd&gt;Plan_Shelf,(365/CQ$3+Safety_Stock/Avg_Dmd-Plan_Shelf)*Avg_Dmd*Std_Cost*CQ$3,0)+Avg_Dmd*365/CQ$3/2*Std_Cost*Inv_Cost+CQ$3*Setup</f>
        <v>32236.998605091489</v>
      </c>
      <c r="CR74" s="12">
        <f>(Sell_Price-Std_Cost)*(1-$D74)*Lost_Sale_Fact*Avg_Dmd*365+NORMSINV($D74)*SQRT(Dmd_StdDev^2*Leadtime+LT_StdDev^2*Avg_Dmd^2)*Std_Cost*Inv_Cost+IF(365/CR$3+Safety_Stock/Avg_Dmd&gt;Plan_Shelf,(365/CR$3+Safety_Stock/Avg_Dmd-Plan_Shelf)*Avg_Dmd*Std_Cost*CR$3,0)+Avg_Dmd*365/CR$3/2*Std_Cost*Inv_Cost+CR$3*Setup</f>
        <v>32362.583889372429</v>
      </c>
      <c r="CS74" s="12">
        <f>(Sell_Price-Std_Cost)*(1-$D74)*Lost_Sale_Fact*Avg_Dmd*365+NORMSINV($D74)*SQRT(Dmd_StdDev^2*Leadtime+LT_StdDev^2*Avg_Dmd^2)*Std_Cost*Inv_Cost+IF(365/CS$3+Safety_Stock/Avg_Dmd&gt;Plan_Shelf,(365/CS$3+Safety_Stock/Avg_Dmd-Plan_Shelf)*Avg_Dmd*Std_Cost*CS$3,0)+Avg_Dmd*365/CS$3/2*Std_Cost*Inv_Cost+CS$3*Setup</f>
        <v>32488.694221303238</v>
      </c>
      <c r="CT74" s="12">
        <f>(Sell_Price-Std_Cost)*(1-$D74)*Lost_Sale_Fact*Avg_Dmd*365+NORMSINV($D74)*SQRT(Dmd_StdDev^2*Leadtime+LT_StdDev^2*Avg_Dmd^2)*Std_Cost*Inv_Cost+IF(365/CT$3+Safety_Stock/Avg_Dmd&gt;Plan_Shelf,(365/CT$3+Safety_Stock/Avg_Dmd-Plan_Shelf)*Avg_Dmd*Std_Cost*CT$3,0)+Avg_Dmd*365/CT$3/2*Std_Cost*Inv_Cost+CT$3*Setup</f>
        <v>32615.312844044027</v>
      </c>
      <c r="CU74" s="12">
        <f>(Sell_Price-Std_Cost)*(1-$D74)*Lost_Sale_Fact*Avg_Dmd*365+NORMSINV($D74)*SQRT(Dmd_StdDev^2*Leadtime+LT_StdDev^2*Avg_Dmd^2)*Std_Cost*Inv_Cost+IF(365/CU$3+Safety_Stock/Avg_Dmd&gt;Plan_Shelf,(365/CU$3+Safety_Stock/Avg_Dmd-Plan_Shelf)*Avg_Dmd*Std_Cost*CU$3,0)+Avg_Dmd*365/CU$3/2*Std_Cost*Inv_Cost+CU$3*Setup</f>
        <v>32742.423706306065</v>
      </c>
      <c r="CV74" s="12">
        <f>(Sell_Price-Std_Cost)*(1-$D74)*Lost_Sale_Fact*Avg_Dmd*365+NORMSINV($D74)*SQRT(Dmd_StdDev^2*Leadtime+LT_StdDev^2*Avg_Dmd^2)*Std_Cost*Inv_Cost+IF(365/CV$3+Safety_Stock/Avg_Dmd&gt;Plan_Shelf,(365/CV$3+Safety_Stock/Avg_Dmd-Plan_Shelf)*Avg_Dmd*Std_Cost*CV$3,0)+Avg_Dmd*365/CV$3/2*Std_Cost*Inv_Cost+CV$3*Setup</f>
        <v>32870.011425604316</v>
      </c>
      <c r="CW74" s="12">
        <f>(Sell_Price-Std_Cost)*(1-$D74)*Lost_Sale_Fact*Avg_Dmd*365+NORMSINV($D74)*SQRT(Dmd_StdDev^2*Leadtime+LT_StdDev^2*Avg_Dmd^2)*Std_Cost*Inv_Cost+IF(365/CW$3+Safety_Stock/Avg_Dmd&gt;Plan_Shelf,(365/CW$3+Safety_Stock/Avg_Dmd-Plan_Shelf)*Avg_Dmd*Std_Cost*CW$3,0)+Avg_Dmd*365/CW$3/2*Std_Cost*Inv_Cost+CW$3*Setup</f>
        <v>32998.061253783002</v>
      </c>
      <c r="CX74" s="12">
        <f>(Sell_Price-Std_Cost)*(1-$D74)*Lost_Sale_Fact*Avg_Dmd*365+NORMSINV($D74)*SQRT(Dmd_StdDev^2*Leadtime+LT_StdDev^2*Avg_Dmd^2)*Std_Cost*Inv_Cost+IF(365/CX$3+Safety_Stock/Avg_Dmd&gt;Plan_Shelf,(365/CX$3+Safety_Stock/Avg_Dmd-Plan_Shelf)*Avg_Dmd*Std_Cost*CX$3,0)+Avg_Dmd*365/CX$3/2*Std_Cost*Inv_Cost+CX$3*Setup</f>
        <v>33126.559044651935</v>
      </c>
      <c r="CY74" s="12">
        <f>(Sell_Price-Std_Cost)*(1-$D74)*Lost_Sale_Fact*Avg_Dmd*365+NORMSINV($D74)*SQRT(Dmd_StdDev^2*Leadtime+LT_StdDev^2*Avg_Dmd^2)*Std_Cost*Inv_Cost+IF(365/CY$3+Safety_Stock/Avg_Dmd&gt;Plan_Shelf,(365/CY$3+Safety_Stock/Avg_Dmd-Plan_Shelf)*Avg_Dmd*Std_Cost*CY$3,0)+Avg_Dmd*365/CY$3/2*Std_Cost*Inv_Cost+CY$3*Setup</f>
        <v>33255.491223584111</v>
      </c>
      <c r="CZ74" s="12">
        <f>(Sell_Price-Std_Cost)*(1-$D74)*Lost_Sale_Fact*Avg_Dmd*365+NORMSINV($D74)*SQRT(Dmd_StdDev^2*Leadtime+LT_StdDev^2*Avg_Dmd^2)*Std_Cost*Inv_Cost+IF(365/CZ$3+Safety_Stock/Avg_Dmd&gt;Plan_Shelf,(365/CZ$3+Safety_Stock/Avg_Dmd-Plan_Shelf)*Avg_Dmd*Std_Cost*CZ$3,0)+Avg_Dmd*365/CZ$3/2*Std_Cost*Inv_Cost+CZ$3*Setup</f>
        <v>33384.844758937645</v>
      </c>
      <c r="DA74" s="28">
        <f t="shared" si="2"/>
        <v>27415.169083261968</v>
      </c>
      <c r="DB74" s="43">
        <f t="shared" si="3"/>
        <v>0.92900000000000005</v>
      </c>
    </row>
    <row r="75" spans="1:106" ht="14.1" customHeight="1" x14ac:dyDescent="0.25">
      <c r="A75" s="53"/>
      <c r="B75" s="52"/>
      <c r="C75" s="52"/>
      <c r="D75" s="9">
        <v>0.92800000000000005</v>
      </c>
      <c r="E75" s="12">
        <f>(Sell_Price-Std_Cost)*(1-$D75)*Lost_Sale_Fact*Avg_Dmd*365+NORMSINV($D75)*SQRT(Dmd_StdDev^2*Leadtime+LT_StdDev^2*Avg_Dmd^2)*Std_Cost*Inv_Cost+IF(365/E$3+Safety_Stock/Avg_Dmd&gt;Plan_Shelf,(365/E$3+Safety_Stock/Avg_Dmd-Plan_Shelf)*Avg_Dmd*Std_Cost*E$3,0)+Avg_Dmd*365/E$3/2*Std_Cost*Inv_Cost+E$3*Setup</f>
        <v>1327824.1005557573</v>
      </c>
      <c r="F75" s="12">
        <f>(Sell_Price-Std_Cost)*(1-$D75)*Lost_Sale_Fact*Avg_Dmd*365+NORMSINV($D75)*SQRT(Dmd_StdDev^2*Leadtime+LT_StdDev^2*Avg_Dmd^2)*Std_Cost*Inv_Cost+IF(365/F$3+Safety_Stock/Avg_Dmd&gt;Plan_Shelf,(365/F$3+Safety_Stock/Avg_Dmd-Plan_Shelf)*Avg_Dmd*Std_Cost*F$3,0)+Avg_Dmd*365/F$3/2*Std_Cost*Inv_Cost+F$3*Setup</f>
        <v>1164670.2633897497</v>
      </c>
      <c r="G75" s="12">
        <f>(Sell_Price-Std_Cost)*(1-$D75)*Lost_Sale_Fact*Avg_Dmd*365+NORMSINV($D75)*SQRT(Dmd_StdDev^2*Leadtime+LT_StdDev^2*Avg_Dmd^2)*Std_Cost*Inv_Cost+IF(365/G$3+Safety_Stock/Avg_Dmd&gt;Plan_Shelf,(365/G$3+Safety_Stock/Avg_Dmd-Plan_Shelf)*Avg_Dmd*Std_Cost*G$3,0)+Avg_Dmd*365/G$3/2*Std_Cost*Inv_Cost+G$3*Setup</f>
        <v>1069649.7595570756</v>
      </c>
      <c r="H75" s="12">
        <f>(Sell_Price-Std_Cost)*(1-$D75)*Lost_Sale_Fact*Avg_Dmd*365+NORMSINV($D75)*SQRT(Dmd_StdDev^2*Leadtime+LT_StdDev^2*Avg_Dmd^2)*Std_Cost*Inv_Cost+IF(365/H$3+Safety_Stock/Avg_Dmd&gt;Plan_Shelf,(365/H$3+Safety_Stock/Avg_Dmd-Plan_Shelf)*Avg_Dmd*Std_Cost*H$3,0)+Avg_Dmd*365/H$3/2*Std_Cost*Inv_Cost+H$3*Setup</f>
        <v>991662.5890577347</v>
      </c>
      <c r="I75" s="12">
        <f>(Sell_Price-Std_Cost)*(1-$D75)*Lost_Sale_Fact*Avg_Dmd*365+NORMSINV($D75)*SQRT(Dmd_StdDev^2*Leadtime+LT_StdDev^2*Avg_Dmd^2)*Std_Cost*Inv_Cost+IF(365/I$3+Safety_Stock/Avg_Dmd&gt;Plan_Shelf,(365/I$3+Safety_Stock/Avg_Dmd-Plan_Shelf)*Avg_Dmd*Std_Cost*I$3,0)+Avg_Dmd*365/I$3/2*Std_Cost*Inv_Cost+I$3*Setup</f>
        <v>920488.75189172709</v>
      </c>
      <c r="J75" s="12">
        <f>(Sell_Price-Std_Cost)*(1-$D75)*Lost_Sale_Fact*Avg_Dmd*365+NORMSINV($D75)*SQRT(Dmd_StdDev^2*Leadtime+LT_StdDev^2*Avg_Dmd^2)*Std_Cost*Inv_Cost+IF(365/J$3+Safety_Stock/Avg_Dmd&gt;Plan_Shelf,(365/J$3+Safety_Stock/Avg_Dmd-Plan_Shelf)*Avg_Dmd*Std_Cost*J$3,0)+Avg_Dmd*365/J$3/2*Std_Cost*Inv_Cost+J$3*Setup</f>
        <v>852721.58139238611</v>
      </c>
      <c r="K75" s="12">
        <f>(Sell_Price-Std_Cost)*(1-$D75)*Lost_Sale_Fact*Avg_Dmd*365+NORMSINV($D75)*SQRT(Dmd_StdDev^2*Leadtime+LT_StdDev^2*Avg_Dmd^2)*Std_Cost*Inv_Cost+IF(365/K$3+Safety_Stock/Avg_Dmd&gt;Plan_Shelf,(365/K$3+Safety_Stock/Avg_Dmd-Plan_Shelf)*Avg_Dmd*Std_Cost*K$3,0)+Avg_Dmd*365/K$3/2*Std_Cost*Inv_Cost+K$3*Setup</f>
        <v>786901.07755971199</v>
      </c>
      <c r="L75" s="12">
        <f>(Sell_Price-Std_Cost)*(1-$D75)*Lost_Sale_Fact*Avg_Dmd*365+NORMSINV($D75)*SQRT(Dmd_StdDev^2*Leadtime+LT_StdDev^2*Avg_Dmd^2)*Std_Cost*Inv_Cost+IF(365/L$3+Safety_Stock/Avg_Dmd&gt;Plan_Shelf,(365/L$3+Safety_Stock/Avg_Dmd-Plan_Shelf)*Avg_Dmd*Std_Cost*L$3,0)+Avg_Dmd*365/L$3/2*Std_Cost*Inv_Cost+L$3*Setup</f>
        <v>722297.24039370439</v>
      </c>
      <c r="M75" s="12">
        <f>(Sell_Price-Std_Cost)*(1-$D75)*Lost_Sale_Fact*Avg_Dmd*365+NORMSINV($D75)*SQRT(Dmd_StdDev^2*Leadtime+LT_StdDev^2*Avg_Dmd^2)*Std_Cost*Inv_Cost+IF(365/M$3+Safety_Stock/Avg_Dmd&gt;Plan_Shelf,(365/M$3+Safety_Stock/Avg_Dmd-Plan_Shelf)*Avg_Dmd*Std_Cost*M$3,0)+Avg_Dmd*365/M$3/2*Std_Cost*Inv_Cost+M$3*Setup</f>
        <v>658504.51433880802</v>
      </c>
      <c r="N75" s="12">
        <f>(Sell_Price-Std_Cost)*(1-$D75)*Lost_Sale_Fact*Avg_Dmd*365+NORMSINV($D75)*SQRT(Dmd_StdDev^2*Leadtime+LT_StdDev^2*Avg_Dmd^2)*Std_Cost*Inv_Cost+IF(365/N$3+Safety_Stock/Avg_Dmd&gt;Plan_Shelf,(365/N$3+Safety_Stock/Avg_Dmd-Plan_Shelf)*Avg_Dmd*Std_Cost*N$3,0)+Avg_Dmd*365/N$3/2*Std_Cost*Inv_Cost+N$3*Setup</f>
        <v>595279.56606168929</v>
      </c>
      <c r="O75" s="12">
        <f>(Sell_Price-Std_Cost)*(1-$D75)*Lost_Sale_Fact*Avg_Dmd*365+NORMSINV($D75)*SQRT(Dmd_StdDev^2*Leadtime+LT_StdDev^2*Avg_Dmd^2)*Std_Cost*Inv_Cost+IF(365/O$3+Safety_Stock/Avg_Dmd&gt;Plan_Shelf,(365/O$3+Safety_Stock/Avg_Dmd-Plan_Shelf)*Avg_Dmd*Std_Cost*O$3,0)+Avg_Dmd*365/O$3/2*Std_Cost*Inv_Cost+O$3*Setup</f>
        <v>532467.5470774998</v>
      </c>
      <c r="P75" s="12">
        <f>(Sell_Price-Std_Cost)*(1-$D75)*Lost_Sale_Fact*Avg_Dmd*365+NORMSINV($D75)*SQRT(Dmd_StdDev^2*Leadtime+LT_StdDev^2*Avg_Dmd^2)*Std_Cost*Inv_Cost+IF(365/P$3+Safety_Stock/Avg_Dmd&gt;Plan_Shelf,(365/P$3+Safety_Stock/Avg_Dmd-Plan_Shelf)*Avg_Dmd*Std_Cost*P$3,0)+Avg_Dmd*365/P$3/2*Std_Cost*Inv_Cost+P$3*Setup</f>
        <v>469965.22506300762</v>
      </c>
      <c r="Q75" s="12">
        <f>(Sell_Price-Std_Cost)*(1-$D75)*Lost_Sale_Fact*Avg_Dmd*365+NORMSINV($D75)*SQRT(Dmd_StdDev^2*Leadtime+LT_StdDev^2*Avg_Dmd^2)*Std_Cost*Inv_Cost+IF(365/Q$3+Safety_Stock/Avg_Dmd&gt;Plan_Shelf,(365/Q$3+Safety_Stock/Avg_Dmd-Plan_Shelf)*Avg_Dmd*Std_Cost*Q$3,0)+Avg_Dmd*365/Q$3/2*Std_Cost*Inv_Cost+Q$3*Setup</f>
        <v>407701.13148674363</v>
      </c>
      <c r="R75" s="12">
        <f>(Sell_Price-Std_Cost)*(1-$D75)*Lost_Sale_Fact*Avg_Dmd*365+NORMSINV($D75)*SQRT(Dmd_StdDev^2*Leadtime+LT_StdDev^2*Avg_Dmd^2)*Std_Cost*Inv_Cost+IF(365/R$3+Safety_Stock/Avg_Dmd&gt;Plan_Shelf,(365/R$3+Safety_Stock/Avg_Dmd-Plan_Shelf)*Avg_Dmd*Std_Cost*R$3,0)+Avg_Dmd*365/R$3/2*Std_Cost*Inv_Cost+R$3*Setup</f>
        <v>345624.2173976592</v>
      </c>
      <c r="S75" s="12">
        <f>(Sell_Price-Std_Cost)*(1-$D75)*Lost_Sale_Fact*Avg_Dmd*365+NORMSINV($D75)*SQRT(Dmd_StdDev^2*Leadtime+LT_StdDev^2*Avg_Dmd^2)*Std_Cost*Inv_Cost+IF(365/S$3+Safety_Stock/Avg_Dmd&gt;Plan_Shelf,(365/S$3+Safety_Stock/Avg_Dmd-Plan_Shelf)*Avg_Dmd*Std_Cost*S$3,0)+Avg_Dmd*365/S$3/2*Std_Cost*Inv_Cost+S$3*Setup</f>
        <v>283697.04689831816</v>
      </c>
      <c r="T75" s="12">
        <f>(Sell_Price-Std_Cost)*(1-$D75)*Lost_Sale_Fact*Avg_Dmd*365+NORMSINV($D75)*SQRT(Dmd_StdDev^2*Leadtime+LT_StdDev^2*Avg_Dmd^2)*Std_Cost*Inv_Cost+IF(365/T$3+Safety_Stock/Avg_Dmd&gt;Plan_Shelf,(365/T$3+Safety_Stock/Avg_Dmd-Plan_Shelf)*Avg_Dmd*Std_Cost*T$3,0)+Avg_Dmd*365/T$3/2*Std_Cost*Inv_Cost+T$3*Setup</f>
        <v>221891.54306564384</v>
      </c>
      <c r="U75" s="12">
        <f>(Sell_Price-Std_Cost)*(1-$D75)*Lost_Sale_Fact*Avg_Dmd*365+NORMSINV($D75)*SQRT(Dmd_StdDev^2*Leadtime+LT_StdDev^2*Avg_Dmd^2)*Std_Cost*Inv_Cost+IF(365/U$3+Safety_Stock/Avg_Dmd&gt;Plan_Shelf,(365/U$3+Safety_Stock/Avg_Dmd-Plan_Shelf)*Avg_Dmd*Std_Cost*U$3,0)+Avg_Dmd*365/U$3/2*Std_Cost*Inv_Cost+U$3*Setup</f>
        <v>160186.23531140087</v>
      </c>
      <c r="V75" s="12">
        <f>(Sell_Price-Std_Cost)*(1-$D75)*Lost_Sale_Fact*Avg_Dmd*365+NORMSINV($D75)*SQRT(Dmd_StdDev^2*Leadtime+LT_StdDev^2*Avg_Dmd^2)*Std_Cost*Inv_Cost+IF(365/V$3+Safety_Stock/Avg_Dmd&gt;Plan_Shelf,(365/V$3+Safety_Stock/Avg_Dmd-Plan_Shelf)*Avg_Dmd*Std_Cost*V$3,0)+Avg_Dmd*365/V$3/2*Std_Cost*Inv_Cost+V$3*Setup</f>
        <v>98564.424289184302</v>
      </c>
      <c r="W75" s="12">
        <f>(Sell_Price-Std_Cost)*(1-$D75)*Lost_Sale_Fact*Avg_Dmd*365+NORMSINV($D75)*SQRT(Dmd_StdDev^2*Leadtime+LT_StdDev^2*Avg_Dmd^2)*Std_Cost*Inv_Cost+IF(365/W$3+Safety_Stock/Avg_Dmd&gt;Plan_Shelf,(365/W$3+Safety_Stock/Avg_Dmd-Plan_Shelf)*Avg_Dmd*Std_Cost*W$3,0)+Avg_Dmd*365/W$3/2*Std_Cost*Inv_Cost+W$3*Setup</f>
        <v>37012.926304463181</v>
      </c>
      <c r="X75" s="12">
        <f>(Sell_Price-Std_Cost)*(1-$D75)*Lost_Sale_Fact*Avg_Dmd*365+NORMSINV($D75)*SQRT(Dmd_StdDev^2*Leadtime+LT_StdDev^2*Avg_Dmd^2)*Std_Cost*Inv_Cost+IF(365/X$3+Safety_Stock/Avg_Dmd&gt;Plan_Shelf,(365/X$3+Safety_Stock/Avg_Dmd-Plan_Shelf)*Avg_Dmd*Std_Cost*X$3,0)+Avg_Dmd*365/X$3/2*Std_Cost*Inv_Cost+X$3*Setup</f>
        <v>29597.937721764883</v>
      </c>
      <c r="Y75" s="12">
        <f>(Sell_Price-Std_Cost)*(1-$D75)*Lost_Sale_Fact*Avg_Dmd*365+NORMSINV($D75)*SQRT(Dmd_StdDev^2*Leadtime+LT_StdDev^2*Avg_Dmd^2)*Std_Cost*Inv_Cost+IF(365/Y$3+Safety_Stock/Avg_Dmd&gt;Plan_Shelf,(365/Y$3+Safety_Stock/Avg_Dmd-Plan_Shelf)*Avg_Dmd*Std_Cost*Y$3,0)+Avg_Dmd*365/Y$3/2*Std_Cost*Inv_Cost+Y$3*Setup</f>
        <v>29261.271055098216</v>
      </c>
      <c r="Z75" s="12">
        <f>(Sell_Price-Std_Cost)*(1-$D75)*Lost_Sale_Fact*Avg_Dmd*365+NORMSINV($D75)*SQRT(Dmd_StdDev^2*Leadtime+LT_StdDev^2*Avg_Dmd^2)*Std_Cost*Inv_Cost+IF(365/Z$3+Safety_Stock/Avg_Dmd&gt;Plan_Shelf,(365/Z$3+Safety_Stock/Avg_Dmd-Plan_Shelf)*Avg_Dmd*Std_Cost*Z$3,0)+Avg_Dmd*365/Z$3/2*Std_Cost*Inv_Cost+Z$3*Setup</f>
        <v>28968.846812673975</v>
      </c>
      <c r="AA75" s="12">
        <f>(Sell_Price-Std_Cost)*(1-$D75)*Lost_Sale_Fact*Avg_Dmd*365+NORMSINV($D75)*SQRT(Dmd_StdDev^2*Leadtime+LT_StdDev^2*Avg_Dmd^2)*Std_Cost*Inv_Cost+IF(365/AA$3+Safety_Stock/Avg_Dmd&gt;Plan_Shelf,(365/AA$3+Safety_Stock/Avg_Dmd-Plan_Shelf)*Avg_Dmd*Std_Cost*AA$3,0)+Avg_Dmd*365/AA$3/2*Std_Cost*Inv_Cost+AA$3*Setup</f>
        <v>28714.894243504015</v>
      </c>
      <c r="AB75" s="12">
        <f>(Sell_Price-Std_Cost)*(1-$D75)*Lost_Sale_Fact*Avg_Dmd*365+NORMSINV($D75)*SQRT(Dmd_StdDev^2*Leadtime+LT_StdDev^2*Avg_Dmd^2)*Std_Cost*Inv_Cost+IF(365/AB$3+Safety_Stock/Avg_Dmd&gt;Plan_Shelf,(365/AB$3+Safety_Stock/Avg_Dmd-Plan_Shelf)*Avg_Dmd*Std_Cost*AB$3,0)+Avg_Dmd*365/AB$3/2*Std_Cost*Inv_Cost+AB$3*Setup</f>
        <v>28494.604388431551</v>
      </c>
      <c r="AC75" s="12">
        <f>(Sell_Price-Std_Cost)*(1-$D75)*Lost_Sale_Fact*Avg_Dmd*365+NORMSINV($D75)*SQRT(Dmd_StdDev^2*Leadtime+LT_StdDev^2*Avg_Dmd^2)*Std_Cost*Inv_Cost+IF(365/AC$3+Safety_Stock/Avg_Dmd&gt;Plan_Shelf,(365/AC$3+Safety_Stock/Avg_Dmd-Plan_Shelf)*Avg_Dmd*Std_Cost*AC$3,0)+Avg_Dmd*365/AC$3/2*Std_Cost*Inv_Cost+AC$3*Setup</f>
        <v>28303.937721764883</v>
      </c>
      <c r="AD75" s="12">
        <f>(Sell_Price-Std_Cost)*(1-$D75)*Lost_Sale_Fact*Avg_Dmd*365+NORMSINV($D75)*SQRT(Dmd_StdDev^2*Leadtime+LT_StdDev^2*Avg_Dmd^2)*Std_Cost*Inv_Cost+IF(365/AD$3+Safety_Stock/Avg_Dmd&gt;Plan_Shelf,(365/AD$3+Safety_Stock/Avg_Dmd-Plan_Shelf)*Avg_Dmd*Std_Cost*AD$3,0)+Avg_Dmd*365/AD$3/2*Std_Cost*Inv_Cost+AD$3*Setup</f>
        <v>28139.476183303344</v>
      </c>
      <c r="AE75" s="12">
        <f>(Sell_Price-Std_Cost)*(1-$D75)*Lost_Sale_Fact*Avg_Dmd*365+NORMSINV($D75)*SQRT(Dmd_StdDev^2*Leadtime+LT_StdDev^2*Avg_Dmd^2)*Std_Cost*Inv_Cost+IF(365/AE$3+Safety_Stock/Avg_Dmd&gt;Plan_Shelf,(365/AE$3+Safety_Stock/Avg_Dmd-Plan_Shelf)*Avg_Dmd*Std_Cost*AE$3,0)+Avg_Dmd*365/AE$3/2*Std_Cost*Inv_Cost+AE$3*Setup</f>
        <v>27998.308092135252</v>
      </c>
      <c r="AF75" s="12">
        <f>(Sell_Price-Std_Cost)*(1-$D75)*Lost_Sale_Fact*Avg_Dmd*365+NORMSINV($D75)*SQRT(Dmd_StdDev^2*Leadtime+LT_StdDev^2*Avg_Dmd^2)*Std_Cost*Inv_Cost+IF(365/AF$3+Safety_Stock/Avg_Dmd&gt;Plan_Shelf,(365/AF$3+Safety_Stock/Avg_Dmd-Plan_Shelf)*Avg_Dmd*Std_Cost*AF$3,0)+Avg_Dmd*365/AF$3/2*Std_Cost*Inv_Cost+AF$3*Setup</f>
        <v>27877.937721764883</v>
      </c>
      <c r="AG75" s="12">
        <f>(Sell_Price-Std_Cost)*(1-$D75)*Lost_Sale_Fact*Avg_Dmd*365+NORMSINV($D75)*SQRT(Dmd_StdDev^2*Leadtime+LT_StdDev^2*Avg_Dmd^2)*Std_Cost*Inv_Cost+IF(365/AG$3+Safety_Stock/Avg_Dmd&gt;Plan_Shelf,(365/AG$3+Safety_Stock/Avg_Dmd-Plan_Shelf)*Avg_Dmd*Std_Cost*AG$3,0)+Avg_Dmd*365/AG$3/2*Std_Cost*Inv_Cost+AG$3*Setup</f>
        <v>27776.213583833847</v>
      </c>
      <c r="AH75" s="12">
        <f>(Sell_Price-Std_Cost)*(1-$D75)*Lost_Sale_Fact*Avg_Dmd*365+NORMSINV($D75)*SQRT(Dmd_StdDev^2*Leadtime+LT_StdDev^2*Avg_Dmd^2)*Std_Cost*Inv_Cost+IF(365/AH$3+Safety_Stock/Avg_Dmd&gt;Plan_Shelf,(365/AH$3+Safety_Stock/Avg_Dmd-Plan_Shelf)*Avg_Dmd*Std_Cost*AH$3,0)+Avg_Dmd*365/AH$3/2*Std_Cost*Inv_Cost+AH$3*Setup</f>
        <v>27691.271055098216</v>
      </c>
      <c r="AI75" s="12">
        <f>(Sell_Price-Std_Cost)*(1-$D75)*Lost_Sale_Fact*Avg_Dmd*365+NORMSINV($D75)*SQRT(Dmd_StdDev^2*Leadtime+LT_StdDev^2*Avg_Dmd^2)*Std_Cost*Inv_Cost+IF(365/AI$3+Safety_Stock/Avg_Dmd&gt;Plan_Shelf,(365/AI$3+Safety_Stock/Avg_Dmd-Plan_Shelf)*Avg_Dmd*Std_Cost*AI$3,0)+Avg_Dmd*365/AI$3/2*Std_Cost*Inv_Cost+AI$3*Setup</f>
        <v>27621.48610886166</v>
      </c>
      <c r="AJ75" s="12">
        <f>(Sell_Price-Std_Cost)*(1-$D75)*Lost_Sale_Fact*Avg_Dmd*365+NORMSINV($D75)*SQRT(Dmd_StdDev^2*Leadtime+LT_StdDev^2*Avg_Dmd^2)*Std_Cost*Inv_Cost+IF(365/AJ$3+Safety_Stock/Avg_Dmd&gt;Plan_Shelf,(365/AJ$3+Safety_Stock/Avg_Dmd-Plan_Shelf)*Avg_Dmd*Std_Cost*AJ$3,0)+Avg_Dmd*365/AJ$3/2*Std_Cost*Inv_Cost+AJ$3*Setup</f>
        <v>27565.437721764883</v>
      </c>
      <c r="AK75" s="12">
        <f>(Sell_Price-Std_Cost)*(1-$D75)*Lost_Sale_Fact*Avg_Dmd*365+NORMSINV($D75)*SQRT(Dmd_StdDev^2*Leadtime+LT_StdDev^2*Avg_Dmd^2)*Std_Cost*Inv_Cost+IF(365/AK$3+Safety_Stock/Avg_Dmd&gt;Plan_Shelf,(365/AK$3+Safety_Stock/Avg_Dmd-Plan_Shelf)*Avg_Dmd*Std_Cost*AK$3,0)+Avg_Dmd*365/AK$3/2*Std_Cost*Inv_Cost+AK$3*Setup</f>
        <v>27521.877115704276</v>
      </c>
      <c r="AL75" s="12">
        <f>(Sell_Price-Std_Cost)*(1-$D75)*Lost_Sale_Fact*Avg_Dmd*365+NORMSINV($D75)*SQRT(Dmd_StdDev^2*Leadtime+LT_StdDev^2*Avg_Dmd^2)*Std_Cost*Inv_Cost+IF(365/AL$3+Safety_Stock/Avg_Dmd&gt;Plan_Shelf,(365/AL$3+Safety_Stock/Avg_Dmd-Plan_Shelf)*Avg_Dmd*Std_Cost*AL$3,0)+Avg_Dmd*365/AL$3/2*Std_Cost*Inv_Cost+AL$3*Setup</f>
        <v>27489.702427647237</v>
      </c>
      <c r="AM75" s="12">
        <f>(Sell_Price-Std_Cost)*(1-$D75)*Lost_Sale_Fact*Avg_Dmd*365+NORMSINV($D75)*SQRT(Dmd_StdDev^2*Leadtime+LT_StdDev^2*Avg_Dmd^2)*Std_Cost*Inv_Cost+IF(365/AM$3+Safety_Stock/Avg_Dmd&gt;Plan_Shelf,(365/AM$3+Safety_Stock/Avg_Dmd-Plan_Shelf)*Avg_Dmd*Std_Cost*AM$3,0)+Avg_Dmd*365/AM$3/2*Std_Cost*Inv_Cost+AM$3*Setup</f>
        <v>27467.937721764883</v>
      </c>
      <c r="AN75" s="12">
        <f>(Sell_Price-Std_Cost)*(1-$D75)*Lost_Sale_Fact*Avg_Dmd*365+NORMSINV($D75)*SQRT(Dmd_StdDev^2*Leadtime+LT_StdDev^2*Avg_Dmd^2)*Std_Cost*Inv_Cost+IF(365/AN$3+Safety_Stock/Avg_Dmd&gt;Plan_Shelf,(365/AN$3+Safety_Stock/Avg_Dmd-Plan_Shelf)*Avg_Dmd*Std_Cost*AN$3,0)+Avg_Dmd*365/AN$3/2*Std_Cost*Inv_Cost+AN$3*Setup</f>
        <v>27455.715499542661</v>
      </c>
      <c r="AO75" s="12">
        <f>(Sell_Price-Std_Cost)*(1-$D75)*Lost_Sale_Fact*Avg_Dmd*365+NORMSINV($D75)*SQRT(Dmd_StdDev^2*Leadtime+LT_StdDev^2*Avg_Dmd^2)*Std_Cost*Inv_Cost+IF(365/AO$3+Safety_Stock/Avg_Dmd&gt;Plan_Shelf,(365/AO$3+Safety_Stock/Avg_Dmd-Plan_Shelf)*Avg_Dmd*Std_Cost*AO$3,0)+Avg_Dmd*365/AO$3/2*Std_Cost*Inv_Cost+AO$3*Setup</f>
        <v>27452.262046089207</v>
      </c>
      <c r="AP75" s="12">
        <f>(Sell_Price-Std_Cost)*(1-$D75)*Lost_Sale_Fact*Avg_Dmd*365+NORMSINV($D75)*SQRT(Dmd_StdDev^2*Leadtime+LT_StdDev^2*Avg_Dmd^2)*Std_Cost*Inv_Cost+IF(365/AP$3+Safety_Stock/Avg_Dmd&gt;Plan_Shelf,(365/AP$3+Safety_Stock/Avg_Dmd-Plan_Shelf)*Avg_Dmd*Std_Cost*AP$3,0)+Avg_Dmd*365/AP$3/2*Std_Cost*Inv_Cost+AP$3*Setup</f>
        <v>27456.885090185937</v>
      </c>
      <c r="AQ75" s="12">
        <f>(Sell_Price-Std_Cost)*(1-$D75)*Lost_Sale_Fact*Avg_Dmd*365+NORMSINV($D75)*SQRT(Dmd_StdDev^2*Leadtime+LT_StdDev^2*Avg_Dmd^2)*Std_Cost*Inv_Cost+IF(365/AQ$3+Safety_Stock/Avg_Dmd&gt;Plan_Shelf,(365/AQ$3+Safety_Stock/Avg_Dmd-Plan_Shelf)*Avg_Dmd*Std_Cost*AQ$3,0)+Avg_Dmd*365/AQ$3/2*Std_Cost*Inv_Cost+AQ$3*Setup</f>
        <v>27468.963362790524</v>
      </c>
      <c r="AR75" s="12">
        <f>(Sell_Price-Std_Cost)*(1-$D75)*Lost_Sale_Fact*Avg_Dmd*365+NORMSINV($D75)*SQRT(Dmd_StdDev^2*Leadtime+LT_StdDev^2*Avg_Dmd^2)*Std_Cost*Inv_Cost+IF(365/AR$3+Safety_Stock/Avg_Dmd&gt;Plan_Shelf,(365/AR$3+Safety_Stock/Avg_Dmd-Plan_Shelf)*Avg_Dmd*Std_Cost*AR$3,0)+Avg_Dmd*365/AR$3/2*Std_Cost*Inv_Cost+AR$3*Setup</f>
        <v>27487.937721764883</v>
      </c>
      <c r="AS75" s="12">
        <f>(Sell_Price-Std_Cost)*(1-$D75)*Lost_Sale_Fact*Avg_Dmd*365+NORMSINV($D75)*SQRT(Dmd_StdDev^2*Leadtime+LT_StdDev^2*Avg_Dmd^2)*Std_Cost*Inv_Cost+IF(365/AS$3+Safety_Stock/Avg_Dmd&gt;Plan_Shelf,(365/AS$3+Safety_Stock/Avg_Dmd-Plan_Shelf)*Avg_Dmd*Std_Cost*AS$3,0)+Avg_Dmd*365/AS$3/2*Std_Cost*Inv_Cost+AS$3*Setup</f>
        <v>27513.303575423419</v>
      </c>
      <c r="AT75" s="12">
        <f>(Sell_Price-Std_Cost)*(1-$D75)*Lost_Sale_Fact*Avg_Dmd*365+NORMSINV($D75)*SQRT(Dmd_StdDev^2*Leadtime+LT_StdDev^2*Avg_Dmd^2)*Std_Cost*Inv_Cost+IF(365/AT$3+Safety_Stock/Avg_Dmd&gt;Plan_Shelf,(365/AT$3+Safety_Stock/Avg_Dmd-Plan_Shelf)*Avg_Dmd*Std_Cost*AT$3,0)+Avg_Dmd*365/AT$3/2*Std_Cost*Inv_Cost+AT$3*Setup</f>
        <v>27544.604388431551</v>
      </c>
      <c r="AU75" s="12">
        <f>(Sell_Price-Std_Cost)*(1-$D75)*Lost_Sale_Fact*Avg_Dmd*365+NORMSINV($D75)*SQRT(Dmd_StdDev^2*Leadtime+LT_StdDev^2*Avg_Dmd^2)*Std_Cost*Inv_Cost+IF(365/AU$3+Safety_Stock/Avg_Dmd&gt;Plan_Shelf,(365/AU$3+Safety_Stock/Avg_Dmd-Plan_Shelf)*Avg_Dmd*Std_Cost*AU$3,0)+Avg_Dmd*365/AU$3/2*Std_Cost*Inv_Cost+AU$3*Setup</f>
        <v>27581.426093857906</v>
      </c>
      <c r="AV75" s="12">
        <f>(Sell_Price-Std_Cost)*(1-$D75)*Lost_Sale_Fact*Avg_Dmd*365+NORMSINV($D75)*SQRT(Dmd_StdDev^2*Leadtime+LT_StdDev^2*Avg_Dmd^2)*Std_Cost*Inv_Cost+IF(365/AV$3+Safety_Stock/Avg_Dmd&gt;Plan_Shelf,(365/AV$3+Safety_Stock/Avg_Dmd-Plan_Shelf)*Avg_Dmd*Std_Cost*AV$3,0)+Avg_Dmd*365/AV$3/2*Std_Cost*Inv_Cost+AV$3*Setup</f>
        <v>27623.392267219428</v>
      </c>
      <c r="AW75" s="12">
        <f>(Sell_Price-Std_Cost)*(1-$D75)*Lost_Sale_Fact*Avg_Dmd*365+NORMSINV($D75)*SQRT(Dmd_StdDev^2*Leadtime+LT_StdDev^2*Avg_Dmd^2)*Std_Cost*Inv_Cost+IF(365/AW$3+Safety_Stock/Avg_Dmd&gt;Plan_Shelf,(365/AW$3+Safety_Stock/Avg_Dmd-Plan_Shelf)*Avg_Dmd*Std_Cost*AW$3,0)+Avg_Dmd*365/AW$3/2*Std_Cost*Inv_Cost+AW$3*Setup</f>
        <v>27670.159943987106</v>
      </c>
      <c r="AX75" s="12">
        <f>(Sell_Price-Std_Cost)*(1-$D75)*Lost_Sale_Fact*Avg_Dmd*365+NORMSINV($D75)*SQRT(Dmd_StdDev^2*Leadtime+LT_StdDev^2*Avg_Dmd^2)*Std_Cost*Inv_Cost+IF(365/AX$3+Safety_Stock/Avg_Dmd&gt;Plan_Shelf,(365/AX$3+Safety_Stock/Avg_Dmd-Plan_Shelf)*Avg_Dmd*Std_Cost*AX$3,0)+Avg_Dmd*365/AX$3/2*Std_Cost*Inv_Cost+AX$3*Setup</f>
        <v>27721.415982634448</v>
      </c>
      <c r="AY75" s="12">
        <f>(Sell_Price-Std_Cost)*(1-$D75)*Lost_Sale_Fact*Avg_Dmd*365+NORMSINV($D75)*SQRT(Dmd_StdDev^2*Leadtime+LT_StdDev^2*Avg_Dmd^2)*Std_Cost*Inv_Cost+IF(365/AY$3+Safety_Stock/Avg_Dmd&gt;Plan_Shelf,(365/AY$3+Safety_Stock/Avg_Dmd-Plan_Shelf)*Avg_Dmd*Std_Cost*AY$3,0)+Avg_Dmd*365/AY$3/2*Std_Cost*Inv_Cost+AY$3*Setup</f>
        <v>27776.873891977652</v>
      </c>
      <c r="AZ75" s="12">
        <f>(Sell_Price-Std_Cost)*(1-$D75)*Lost_Sale_Fact*Avg_Dmd*365+NORMSINV($D75)*SQRT(Dmd_StdDev^2*Leadtime+LT_StdDev^2*Avg_Dmd^2)*Std_Cost*Inv_Cost+IF(365/AZ$3+Safety_Stock/Avg_Dmd&gt;Plan_Shelf,(365/AZ$3+Safety_Stock/Avg_Dmd-Plan_Shelf)*Avg_Dmd*Std_Cost*AZ$3,0)+Avg_Dmd*365/AZ$3/2*Std_Cost*Inv_Cost+AZ$3*Setup</f>
        <v>27836.271055098216</v>
      </c>
      <c r="BA75" s="12">
        <f>(Sell_Price-Std_Cost)*(1-$D75)*Lost_Sale_Fact*Avg_Dmd*365+NORMSINV($D75)*SQRT(Dmd_StdDev^2*Leadtime+LT_StdDev^2*Avg_Dmd^2)*Std_Cost*Inv_Cost+IF(365/BA$3+Safety_Stock/Avg_Dmd&gt;Plan_Shelf,(365/BA$3+Safety_Stock/Avg_Dmd-Plan_Shelf)*Avg_Dmd*Std_Cost*BA$3,0)+Avg_Dmd*365/BA$3/2*Std_Cost*Inv_Cost+BA$3*Setup</f>
        <v>27899.366293193456</v>
      </c>
      <c r="BB75" s="12">
        <f>(Sell_Price-Std_Cost)*(1-$D75)*Lost_Sale_Fact*Avg_Dmd*365+NORMSINV($D75)*SQRT(Dmd_StdDev^2*Leadtime+LT_StdDev^2*Avg_Dmd^2)*Std_Cost*Inv_Cost+IF(365/BB$3+Safety_Stock/Avg_Dmd&gt;Plan_Shelf,(365/BB$3+Safety_Stock/Avg_Dmd-Plan_Shelf)*Avg_Dmd*Std_Cost*BB$3,0)+Avg_Dmd*365/BB$3/2*Std_Cost*Inv_Cost+BB$3*Setup</f>
        <v>27965.937721764883</v>
      </c>
      <c r="BC75" s="12">
        <f>(Sell_Price-Std_Cost)*(1-$D75)*Lost_Sale_Fact*Avg_Dmd*365+NORMSINV($D75)*SQRT(Dmd_StdDev^2*Leadtime+LT_StdDev^2*Avg_Dmd^2)*Std_Cost*Inv_Cost+IF(365/BC$3+Safety_Stock/Avg_Dmd&gt;Plan_Shelf,(365/BC$3+Safety_Stock/Avg_Dmd-Plan_Shelf)*Avg_Dmd*Std_Cost*BC$3,0)+Avg_Dmd*365/BC$3/2*Std_Cost*Inv_Cost+BC$3*Setup</f>
        <v>28035.780859019786</v>
      </c>
      <c r="BD75" s="12">
        <f>(Sell_Price-Std_Cost)*(1-$D75)*Lost_Sale_Fact*Avg_Dmd*365+NORMSINV($D75)*SQRT(Dmd_StdDev^2*Leadtime+LT_StdDev^2*Avg_Dmd^2)*Std_Cost*Inv_Cost+IF(365/BD$3+Safety_Stock/Avg_Dmd&gt;Plan_Shelf,(365/BD$3+Safety_Stock/Avg_Dmd-Plan_Shelf)*Avg_Dmd*Std_Cost*BD$3,0)+Avg_Dmd*365/BD$3/2*Std_Cost*Inv_Cost+BD$3*Setup</f>
        <v>28108.706952534114</v>
      </c>
      <c r="BE75" s="12">
        <f>(Sell_Price-Std_Cost)*(1-$D75)*Lost_Sale_Fact*Avg_Dmd*365+NORMSINV($D75)*SQRT(Dmd_StdDev^2*Leadtime+LT_StdDev^2*Avg_Dmd^2)*Std_Cost*Inv_Cost+IF(365/BE$3+Safety_Stock/Avg_Dmd&gt;Plan_Shelf,(365/BE$3+Safety_Stock/Avg_Dmd-Plan_Shelf)*Avg_Dmd*Std_Cost*BE$3,0)+Avg_Dmd*365/BE$3/2*Std_Cost*Inv_Cost+BE$3*Setup</f>
        <v>28184.541495349789</v>
      </c>
      <c r="BF75" s="12">
        <f>(Sell_Price-Std_Cost)*(1-$D75)*Lost_Sale_Fact*Avg_Dmd*365+NORMSINV($D75)*SQRT(Dmd_StdDev^2*Leadtime+LT_StdDev^2*Avg_Dmd^2)*Std_Cost*Inv_Cost+IF(365/BF$3+Safety_Stock/Avg_Dmd&gt;Plan_Shelf,(365/BF$3+Safety_Stock/Avg_Dmd-Plan_Shelf)*Avg_Dmd*Std_Cost*BF$3,0)+Avg_Dmd*365/BF$3/2*Std_Cost*Inv_Cost+BF$3*Setup</f>
        <v>28263.12290695007</v>
      </c>
      <c r="BG75" s="12">
        <f>(Sell_Price-Std_Cost)*(1-$D75)*Lost_Sale_Fact*Avg_Dmd*365+NORMSINV($D75)*SQRT(Dmd_StdDev^2*Leadtime+LT_StdDev^2*Avg_Dmd^2)*Std_Cost*Inv_Cost+IF(365/BG$3+Safety_Stock/Avg_Dmd&gt;Plan_Shelf,(365/BG$3+Safety_Stock/Avg_Dmd-Plan_Shelf)*Avg_Dmd*Std_Cost*BG$3,0)+Avg_Dmd*365/BG$3/2*Std_Cost*Inv_Cost+BG$3*Setup</f>
        <v>28344.301358128519</v>
      </c>
      <c r="BH75" s="12">
        <f>(Sell_Price-Std_Cost)*(1-$D75)*Lost_Sale_Fact*Avg_Dmd*365+NORMSINV($D75)*SQRT(Dmd_StdDev^2*Leadtime+LT_StdDev^2*Avg_Dmd^2)*Std_Cost*Inv_Cost+IF(365/BH$3+Safety_Stock/Avg_Dmd&gt;Plan_Shelf,(365/BH$3+Safety_Stock/Avg_Dmd-Plan_Shelf)*Avg_Dmd*Std_Cost*BH$3,0)+Avg_Dmd*365/BH$3/2*Std_Cost*Inv_Cost+BH$3*Setup</f>
        <v>28427.937721764883</v>
      </c>
      <c r="BI75" s="12">
        <f>(Sell_Price-Std_Cost)*(1-$D75)*Lost_Sale_Fact*Avg_Dmd*365+NORMSINV($D75)*SQRT(Dmd_StdDev^2*Leadtime+LT_StdDev^2*Avg_Dmd^2)*Std_Cost*Inv_Cost+IF(365/BI$3+Safety_Stock/Avg_Dmd&gt;Plan_Shelf,(365/BI$3+Safety_Stock/Avg_Dmd-Plan_Shelf)*Avg_Dmd*Std_Cost*BI$3,0)+Avg_Dmd*365/BI$3/2*Std_Cost*Inv_Cost+BI$3*Setup</f>
        <v>28513.902634045586</v>
      </c>
      <c r="BJ75" s="12">
        <f>(Sell_Price-Std_Cost)*(1-$D75)*Lost_Sale_Fact*Avg_Dmd*365+NORMSINV($D75)*SQRT(Dmd_StdDev^2*Leadtime+LT_StdDev^2*Avg_Dmd^2)*Std_Cost*Inv_Cost+IF(365/BJ$3+Safety_Stock/Avg_Dmd&gt;Plan_Shelf,(365/BJ$3+Safety_Stock/Avg_Dmd-Plan_Shelf)*Avg_Dmd*Std_Cost*BJ$3,0)+Avg_Dmd*365/BJ$3/2*Std_Cost*Inv_Cost+BJ$3*Setup</f>
        <v>28602.075652799365</v>
      </c>
      <c r="BK75" s="12">
        <f>(Sell_Price-Std_Cost)*(1-$D75)*Lost_Sale_Fact*Avg_Dmd*365+NORMSINV($D75)*SQRT(Dmd_StdDev^2*Leadtime+LT_StdDev^2*Avg_Dmd^2)*Std_Cost*Inv_Cost+IF(365/BK$3+Safety_Stock/Avg_Dmd&gt;Plan_Shelf,(365/BK$3+Safety_Stock/Avg_Dmd-Plan_Shelf)*Avg_Dmd*Std_Cost*BK$3,0)+Avg_Dmd*365/BK$3/2*Std_Cost*Inv_Cost+BK$3*Setup</f>
        <v>28692.344501425901</v>
      </c>
      <c r="BL75" s="12">
        <f>(Sell_Price-Std_Cost)*(1-$D75)*Lost_Sale_Fact*Avg_Dmd*365+NORMSINV($D75)*SQRT(Dmd_StdDev^2*Leadtime+LT_StdDev^2*Avg_Dmd^2)*Std_Cost*Inv_Cost+IF(365/BL$3+Safety_Stock/Avg_Dmd&gt;Plan_Shelf,(365/BL$3+Safety_Stock/Avg_Dmd-Plan_Shelf)*Avg_Dmd*Std_Cost*BL$3,0)+Avg_Dmd*365/BL$3/2*Std_Cost*Inv_Cost+BL$3*Setup</f>
        <v>28784.604388431551</v>
      </c>
      <c r="BM75" s="12">
        <f>(Sell_Price-Std_Cost)*(1-$D75)*Lost_Sale_Fact*Avg_Dmd*365+NORMSINV($D75)*SQRT(Dmd_StdDev^2*Leadtime+LT_StdDev^2*Avg_Dmd^2)*Std_Cost*Inv_Cost+IF(365/BM$3+Safety_Stock/Avg_Dmd&gt;Plan_Shelf,(365/BM$3+Safety_Stock/Avg_Dmd-Plan_Shelf)*Avg_Dmd*Std_Cost*BM$3,0)+Avg_Dmd*365/BM$3/2*Std_Cost*Inv_Cost+BM$3*Setup</f>
        <v>28878.75739389603</v>
      </c>
      <c r="BN75" s="12">
        <f>(Sell_Price-Std_Cost)*(1-$D75)*Lost_Sale_Fact*Avg_Dmd*365+NORMSINV($D75)*SQRT(Dmd_StdDev^2*Leadtime+LT_StdDev^2*Avg_Dmd^2)*Std_Cost*Inv_Cost+IF(365/BN$3+Safety_Stock/Avg_Dmd&gt;Plan_Shelf,(365/BN$3+Safety_Stock/Avg_Dmd-Plan_Shelf)*Avg_Dmd*Std_Cost*BN$3,0)+Avg_Dmd*365/BN$3/2*Std_Cost*Inv_Cost+BN$3*Setup</f>
        <v>28974.71191531327</v>
      </c>
      <c r="BO75" s="12">
        <f>(Sell_Price-Std_Cost)*(1-$D75)*Lost_Sale_Fact*Avg_Dmd*365+NORMSINV($D75)*SQRT(Dmd_StdDev^2*Leadtime+LT_StdDev^2*Avg_Dmd^2)*Std_Cost*Inv_Cost+IF(365/BO$3+Safety_Stock/Avg_Dmd&gt;Plan_Shelf,(365/BO$3+Safety_Stock/Avg_Dmd-Plan_Shelf)*Avg_Dmd*Std_Cost*BO$3,0)+Avg_Dmd*365/BO$3/2*Std_Cost*Inv_Cost+BO$3*Setup</f>
        <v>29072.382166209329</v>
      </c>
      <c r="BP75" s="12">
        <f>(Sell_Price-Std_Cost)*(1-$D75)*Lost_Sale_Fact*Avg_Dmd*365+NORMSINV($D75)*SQRT(Dmd_StdDev^2*Leadtime+LT_StdDev^2*Avg_Dmd^2)*Std_Cost*Inv_Cost+IF(365/BP$3+Safety_Stock/Avg_Dmd&gt;Plan_Shelf,(365/BP$3+Safety_Stock/Avg_Dmd-Plan_Shelf)*Avg_Dmd*Std_Cost*BP$3,0)+Avg_Dmd*365/BP$3/2*Std_Cost*Inv_Cost+BP$3*Setup</f>
        <v>29171.687721764883</v>
      </c>
      <c r="BQ75" s="12">
        <f>(Sell_Price-Std_Cost)*(1-$D75)*Lost_Sale_Fact*Avg_Dmd*365+NORMSINV($D75)*SQRT(Dmd_StdDev^2*Leadtime+LT_StdDev^2*Avg_Dmd^2)*Std_Cost*Inv_Cost+IF(365/BQ$3+Safety_Stock/Avg_Dmd&gt;Plan_Shelf,(365/BQ$3+Safety_Stock/Avg_Dmd-Plan_Shelf)*Avg_Dmd*Std_Cost*BQ$3,0)+Avg_Dmd*365/BQ$3/2*Std_Cost*Inv_Cost+BQ$3*Setup</f>
        <v>29272.553106380266</v>
      </c>
      <c r="BR75" s="12">
        <f>(Sell_Price-Std_Cost)*(1-$D75)*Lost_Sale_Fact*Avg_Dmd*365+NORMSINV($D75)*SQRT(Dmd_StdDev^2*Leadtime+LT_StdDev^2*Avg_Dmd^2)*Std_Cost*Inv_Cost+IF(365/BR$3+Safety_Stock/Avg_Dmd&gt;Plan_Shelf,(365/BR$3+Safety_Stock/Avg_Dmd-Plan_Shelf)*Avg_Dmd*Std_Cost*BR$3,0)+Avg_Dmd*365/BR$3/2*Std_Cost*Inv_Cost+BR$3*Setup</f>
        <v>29374.90741873458</v>
      </c>
      <c r="BS75" s="12">
        <f>(Sell_Price-Std_Cost)*(1-$D75)*Lost_Sale_Fact*Avg_Dmd*365+NORMSINV($D75)*SQRT(Dmd_StdDev^2*Leadtime+LT_StdDev^2*Avg_Dmd^2)*Std_Cost*Inv_Cost+IF(365/BS$3+Safety_Stock/Avg_Dmd&gt;Plan_Shelf,(365/BS$3+Safety_Stock/Avg_Dmd-Plan_Shelf)*Avg_Dmd*Std_Cost*BS$3,0)+Avg_Dmd*365/BS$3/2*Std_Cost*Inv_Cost+BS$3*Setup</f>
        <v>29478.683990421599</v>
      </c>
      <c r="BT75" s="12">
        <f>(Sell_Price-Std_Cost)*(1-$D75)*Lost_Sale_Fact*Avg_Dmd*365+NORMSINV($D75)*SQRT(Dmd_StdDev^2*Leadtime+LT_StdDev^2*Avg_Dmd^2)*Std_Cost*Inv_Cost+IF(365/BT$3+Safety_Stock/Avg_Dmd&gt;Plan_Shelf,(365/BT$3+Safety_Stock/Avg_Dmd-Plan_Shelf)*Avg_Dmd*Std_Cost*BT$3,0)+Avg_Dmd*365/BT$3/2*Std_Cost*Inv_Cost+BT$3*Setup</f>
        <v>29583.820074706058</v>
      </c>
      <c r="BU75" s="12">
        <f>(Sell_Price-Std_Cost)*(1-$D75)*Lost_Sale_Fact*Avg_Dmd*365+NORMSINV($D75)*SQRT(Dmd_StdDev^2*Leadtime+LT_StdDev^2*Avg_Dmd^2)*Std_Cost*Inv_Cost+IF(365/BU$3+Safety_Stock/Avg_Dmd&gt;Plan_Shelf,(365/BU$3+Safety_Stock/Avg_Dmd-Plan_Shelf)*Avg_Dmd*Std_Cost*BU$3,0)+Avg_Dmd*365/BU$3/2*Std_Cost*Inv_Cost+BU$3*Setup</f>
        <v>29690.256562344592</v>
      </c>
      <c r="BV75" s="12">
        <f>(Sell_Price-Std_Cost)*(1-$D75)*Lost_Sale_Fact*Avg_Dmd*365+NORMSINV($D75)*SQRT(Dmd_StdDev^2*Leadtime+LT_StdDev^2*Avg_Dmd^2)*Std_Cost*Inv_Cost+IF(365/BV$3+Safety_Stock/Avg_Dmd&gt;Plan_Shelf,(365/BV$3+Safety_Stock/Avg_Dmd-Plan_Shelf)*Avg_Dmd*Std_Cost*BV$3,0)+Avg_Dmd*365/BV$3/2*Std_Cost*Inv_Cost+BV$3*Setup</f>
        <v>29797.937721764883</v>
      </c>
      <c r="BW75" s="12">
        <f>(Sell_Price-Std_Cost)*(1-$D75)*Lost_Sale_Fact*Avg_Dmd*365+NORMSINV($D75)*SQRT(Dmd_StdDev^2*Leadtime+LT_StdDev^2*Avg_Dmd^2)*Std_Cost*Inv_Cost+IF(365/BW$3+Safety_Stock/Avg_Dmd&gt;Plan_Shelf,(365/BW$3+Safety_Stock/Avg_Dmd-Plan_Shelf)*Avg_Dmd*Std_Cost*BW$3,0)+Avg_Dmd*365/BW$3/2*Std_Cost*Inv_Cost+BW$3*Setup</f>
        <v>29906.810961201503</v>
      </c>
      <c r="BX75" s="12">
        <f>(Sell_Price-Std_Cost)*(1-$D75)*Lost_Sale_Fact*Avg_Dmd*365+NORMSINV($D75)*SQRT(Dmd_StdDev^2*Leadtime+LT_StdDev^2*Avg_Dmd^2)*Std_Cost*Inv_Cost+IF(365/BX$3+Safety_Stock/Avg_Dmd&gt;Plan_Shelf,(365/BX$3+Safety_Stock/Avg_Dmd-Plan_Shelf)*Avg_Dmd*Std_Cost*BX$3,0)+Avg_Dmd*365/BX$3/2*Std_Cost*Inv_Cost+BX$3*Setup</f>
        <v>30016.82661065377</v>
      </c>
      <c r="BY75" s="12">
        <f>(Sell_Price-Std_Cost)*(1-$D75)*Lost_Sale_Fact*Avg_Dmd*365+NORMSINV($D75)*SQRT(Dmd_StdDev^2*Leadtime+LT_StdDev^2*Avg_Dmd^2)*Std_Cost*Inv_Cost+IF(365/BY$3+Safety_Stock/Avg_Dmd&gt;Plan_Shelf,(365/BY$3+Safety_Stock/Avg_Dmd-Plan_Shelf)*Avg_Dmd*Std_Cost*BY$3,0)+Avg_Dmd*365/BY$3/2*Std_Cost*Inv_Cost+BY$3*Setup</f>
        <v>30127.937721764883</v>
      </c>
      <c r="BZ75" s="12">
        <f>(Sell_Price-Std_Cost)*(1-$D75)*Lost_Sale_Fact*Avg_Dmd*365+NORMSINV($D75)*SQRT(Dmd_StdDev^2*Leadtime+LT_StdDev^2*Avg_Dmd^2)*Std_Cost*Inv_Cost+IF(365/BZ$3+Safety_Stock/Avg_Dmd&gt;Plan_Shelf,(365/BZ$3+Safety_Stock/Avg_Dmd-Plan_Shelf)*Avg_Dmd*Std_Cost*BZ$3,0)+Avg_Dmd*365/BZ$3/2*Std_Cost*Inv_Cost+BZ$3*Setup</f>
        <v>30240.099883927047</v>
      </c>
      <c r="CA75" s="12">
        <f>(Sell_Price-Std_Cost)*(1-$D75)*Lost_Sale_Fact*Avg_Dmd*365+NORMSINV($D75)*SQRT(Dmd_StdDev^2*Leadtime+LT_StdDev^2*Avg_Dmd^2)*Std_Cost*Inv_Cost+IF(365/CA$3+Safety_Stock/Avg_Dmd&gt;Plan_Shelf,(365/CA$3+Safety_Stock/Avg_Dmd-Plan_Shelf)*Avg_Dmd*Std_Cost*CA$3,0)+Avg_Dmd*365/CA$3/2*Std_Cost*Inv_Cost+CA$3*Setup</f>
        <v>30353.271055098216</v>
      </c>
      <c r="CB75" s="12">
        <f>(Sell_Price-Std_Cost)*(1-$D75)*Lost_Sale_Fact*Avg_Dmd*365+NORMSINV($D75)*SQRT(Dmd_StdDev^2*Leadtime+LT_StdDev^2*Avg_Dmd^2)*Std_Cost*Inv_Cost+IF(365/CB$3+Safety_Stock/Avg_Dmd&gt;Plan_Shelf,(365/CB$3+Safety_Stock/Avg_Dmd-Plan_Shelf)*Avg_Dmd*Std_Cost*CB$3,0)+Avg_Dmd*365/CB$3/2*Std_Cost*Inv_Cost+CB$3*Setup</f>
        <v>30467.41140597541</v>
      </c>
      <c r="CC75" s="12">
        <f>(Sell_Price-Std_Cost)*(1-$D75)*Lost_Sale_Fact*Avg_Dmd*365+NORMSINV($D75)*SQRT(Dmd_StdDev^2*Leadtime+LT_StdDev^2*Avg_Dmd^2)*Std_Cost*Inv_Cost+IF(365/CC$3+Safety_Stock/Avg_Dmd&gt;Plan_Shelf,(365/CC$3+Safety_Stock/Avg_Dmd-Plan_Shelf)*Avg_Dmd*Std_Cost*CC$3,0)+Avg_Dmd*365/CC$3/2*Std_Cost*Inv_Cost+CC$3*Setup</f>
        <v>30582.483176310339</v>
      </c>
      <c r="CD75" s="12">
        <f>(Sell_Price-Std_Cost)*(1-$D75)*Lost_Sale_Fact*Avg_Dmd*365+NORMSINV($D75)*SQRT(Dmd_StdDev^2*Leadtime+LT_StdDev^2*Avg_Dmd^2)*Std_Cost*Inv_Cost+IF(365/CD$3+Safety_Stock/Avg_Dmd&gt;Plan_Shelf,(365/CD$3+Safety_Stock/Avg_Dmd-Plan_Shelf)*Avg_Dmd*Std_Cost*CD$3,0)+Avg_Dmd*365/CD$3/2*Std_Cost*Inv_Cost+CD$3*Setup</f>
        <v>30698.450542277704</v>
      </c>
      <c r="CE75" s="12">
        <f>(Sell_Price-Std_Cost)*(1-$D75)*Lost_Sale_Fact*Avg_Dmd*365+NORMSINV($D75)*SQRT(Dmd_StdDev^2*Leadtime+LT_StdDev^2*Avg_Dmd^2)*Std_Cost*Inv_Cost+IF(365/CE$3+Safety_Stock/Avg_Dmd&gt;Plan_Shelf,(365/CE$3+Safety_Stock/Avg_Dmd-Plan_Shelf)*Avg_Dmd*Std_Cost*CE$3,0)+Avg_Dmd*365/CE$3/2*Std_Cost*Inv_Cost+CE$3*Setup</f>
        <v>30815.279493916783</v>
      </c>
      <c r="CF75" s="12">
        <f>(Sell_Price-Std_Cost)*(1-$D75)*Lost_Sale_Fact*Avg_Dmd*365+NORMSINV($D75)*SQRT(Dmd_StdDev^2*Leadtime+LT_StdDev^2*Avg_Dmd^2)*Std_Cost*Inv_Cost+IF(365/CF$3+Safety_Stock/Avg_Dmd&gt;Plan_Shelf,(365/CF$3+Safety_Stock/Avg_Dmd-Plan_Shelf)*Avg_Dmd*Std_Cost*CF$3,0)+Avg_Dmd*365/CF$3/2*Std_Cost*Inv_Cost+CF$3*Setup</f>
        <v>30932.937721764883</v>
      </c>
      <c r="CG75" s="12">
        <f>(Sell_Price-Std_Cost)*(1-$D75)*Lost_Sale_Fact*Avg_Dmd*365+NORMSINV($D75)*SQRT(Dmd_StdDev^2*Leadtime+LT_StdDev^2*Avg_Dmd^2)*Std_Cost*Inv_Cost+IF(365/CG$3+Safety_Stock/Avg_Dmd&gt;Plan_Shelf,(365/CG$3+Safety_Stock/Avg_Dmd-Plan_Shelf)*Avg_Dmd*Std_Cost*CG$3,0)+Avg_Dmd*365/CG$3/2*Std_Cost*Inv_Cost+CG$3*Setup</f>
        <v>31051.394511888338</v>
      </c>
      <c r="CH75" s="12">
        <f>(Sell_Price-Std_Cost)*(1-$D75)*Lost_Sale_Fact*Avg_Dmd*365+NORMSINV($D75)*SQRT(Dmd_StdDev^2*Leadtime+LT_StdDev^2*Avg_Dmd^2)*Std_Cost*Inv_Cost+IF(365/CH$3+Safety_Stock/Avg_Dmd&gt;Plan_Shelf,(365/CH$3+Safety_Stock/Avg_Dmd-Plan_Shelf)*Avg_Dmd*Std_Cost*CH$3,0)+Avg_Dmd*365/CH$3/2*Std_Cost*Inv_Cost+CH$3*Setup</f>
        <v>31170.620648594151</v>
      </c>
      <c r="CI75" s="12">
        <f>(Sell_Price-Std_Cost)*(1-$D75)*Lost_Sale_Fact*Avg_Dmd*365+NORMSINV($D75)*SQRT(Dmd_StdDev^2*Leadtime+LT_StdDev^2*Avg_Dmd^2)*Std_Cost*Inv_Cost+IF(365/CI$3+Safety_Stock/Avg_Dmd&gt;Plan_Shelf,(365/CI$3+Safety_Stock/Avg_Dmd-Plan_Shelf)*Avg_Dmd*Std_Cost*CI$3,0)+Avg_Dmd*365/CI$3/2*Std_Cost*Inv_Cost+CI$3*Setup</f>
        <v>31290.588324174521</v>
      </c>
      <c r="CJ75" s="12">
        <f>(Sell_Price-Std_Cost)*(1-$D75)*Lost_Sale_Fact*Avg_Dmd*365+NORMSINV($D75)*SQRT(Dmd_StdDev^2*Leadtime+LT_StdDev^2*Avg_Dmd^2)*Std_Cost*Inv_Cost+IF(365/CJ$3+Safety_Stock/Avg_Dmd&gt;Plan_Shelf,(365/CJ$3+Safety_Stock/Avg_Dmd-Plan_Shelf)*Avg_Dmd*Std_Cost*CJ$3,0)+Avg_Dmd*365/CJ$3/2*Std_Cost*Inv_Cost+CJ$3*Setup</f>
        <v>31411.271055098216</v>
      </c>
      <c r="CK75" s="12">
        <f>(Sell_Price-Std_Cost)*(1-$D75)*Lost_Sale_Fact*Avg_Dmd*365+NORMSINV($D75)*SQRT(Dmd_StdDev^2*Leadtime+LT_StdDev^2*Avg_Dmd^2)*Std_Cost*Inv_Cost+IF(365/CK$3+Safety_Stock/Avg_Dmd&gt;Plan_Shelf,(365/CK$3+Safety_Stock/Avg_Dmd-Plan_Shelf)*Avg_Dmd*Std_Cost*CK$3,0)+Avg_Dmd*365/CK$3/2*Std_Cost*Inv_Cost+CK$3*Setup</f>
        <v>31532.643604117824</v>
      </c>
      <c r="CL75" s="12">
        <f>(Sell_Price-Std_Cost)*(1-$D75)*Lost_Sale_Fact*Avg_Dmd*365+NORMSINV($D75)*SQRT(Dmd_StdDev^2*Leadtime+LT_StdDev^2*Avg_Dmd^2)*Std_Cost*Inv_Cost+IF(365/CL$3+Safety_Stock/Avg_Dmd&gt;Plan_Shelf,(365/CL$3+Safety_Stock/Avg_Dmd-Plan_Shelf)*Avg_Dmd*Std_Cost*CL$3,0)+Avg_Dmd*365/CL$3/2*Std_Cost*Inv_Cost+CL$3*Setup</f>
        <v>31654.681907811395</v>
      </c>
      <c r="CM75" s="12">
        <f>(Sell_Price-Std_Cost)*(1-$D75)*Lost_Sale_Fact*Avg_Dmd*365+NORMSINV($D75)*SQRT(Dmd_StdDev^2*Leadtime+LT_StdDev^2*Avg_Dmd^2)*Std_Cost*Inv_Cost+IF(365/CM$3+Safety_Stock/Avg_Dmd&gt;Plan_Shelf,(365/CM$3+Safety_Stock/Avg_Dmd-Plan_Shelf)*Avg_Dmd*Std_Cost*CM$3,0)+Avg_Dmd*365/CM$3/2*Std_Cost*Inv_Cost+CM$3*Setup</f>
        <v>31777.363009121204</v>
      </c>
      <c r="CN75" s="12">
        <f>(Sell_Price-Std_Cost)*(1-$D75)*Lost_Sale_Fact*Avg_Dmd*365+NORMSINV($D75)*SQRT(Dmd_StdDev^2*Leadtime+LT_StdDev^2*Avg_Dmd^2)*Std_Cost*Inv_Cost+IF(365/CN$3+Safety_Stock/Avg_Dmd&gt;Plan_Shelf,(365/CN$3+Safety_Stock/Avg_Dmd-Plan_Shelf)*Avg_Dmd*Std_Cost*CN$3,0)+Avg_Dmd*365/CN$3/2*Std_Cost*Inv_Cost+CN$3*Setup</f>
        <v>31900.664994492156</v>
      </c>
      <c r="CO75" s="12">
        <f>(Sell_Price-Std_Cost)*(1-$D75)*Lost_Sale_Fact*Avg_Dmd*365+NORMSINV($D75)*SQRT(Dmd_StdDev^2*Leadtime+LT_StdDev^2*Avg_Dmd^2)*Std_Cost*Inv_Cost+IF(365/CO$3+Safety_Stock/Avg_Dmd&gt;Plan_Shelf,(365/CO$3+Safety_Stock/Avg_Dmd-Plan_Shelf)*Avg_Dmd*Std_Cost*CO$3,0)+Avg_Dmd*365/CO$3/2*Std_Cost*Inv_Cost+CO$3*Setup</f>
        <v>32024.566935248029</v>
      </c>
      <c r="CP75" s="12">
        <f>(Sell_Price-Std_Cost)*(1-$D75)*Lost_Sale_Fact*Avg_Dmd*365+NORMSINV($D75)*SQRT(Dmd_StdDev^2*Leadtime+LT_StdDev^2*Avg_Dmd^2)*Std_Cost*Inv_Cost+IF(365/CP$3+Safety_Stock/Avg_Dmd&gt;Plan_Shelf,(365/CP$3+Safety_Stock/Avg_Dmd-Plan_Shelf)*Avg_Dmd*Std_Cost*CP$3,0)+Avg_Dmd*365/CP$3/2*Std_Cost*Inv_Cost+CP$3*Setup</f>
        <v>32149.048832875993</v>
      </c>
      <c r="CQ75" s="12">
        <f>(Sell_Price-Std_Cost)*(1-$D75)*Lost_Sale_Fact*Avg_Dmd*365+NORMSINV($D75)*SQRT(Dmd_StdDev^2*Leadtime+LT_StdDev^2*Avg_Dmd^2)*Std_Cost*Inv_Cost+IF(365/CQ$3+Safety_Stock/Avg_Dmd&gt;Plan_Shelf,(365/CQ$3+Safety_Stock/Avg_Dmd-Plan_Shelf)*Avg_Dmd*Std_Cost*CQ$3,0)+Avg_Dmd*365/CQ$3/2*Std_Cost*Inv_Cost+CQ$3*Setup</f>
        <v>32274.091567918731</v>
      </c>
      <c r="CR75" s="12">
        <f>(Sell_Price-Std_Cost)*(1-$D75)*Lost_Sale_Fact*Avg_Dmd*365+NORMSINV($D75)*SQRT(Dmd_StdDev^2*Leadtime+LT_StdDev^2*Avg_Dmd^2)*Std_Cost*Inv_Cost+IF(365/CR$3+Safety_Stock/Avg_Dmd&gt;Plan_Shelf,(365/CR$3+Safety_Stock/Avg_Dmd-Plan_Shelf)*Avg_Dmd*Std_Cost*CR$3,0)+Avg_Dmd*365/CR$3/2*Std_Cost*Inv_Cost+CR$3*Setup</f>
        <v>32399.676852199667</v>
      </c>
      <c r="CS75" s="12">
        <f>(Sell_Price-Std_Cost)*(1-$D75)*Lost_Sale_Fact*Avg_Dmd*365+NORMSINV($D75)*SQRT(Dmd_StdDev^2*Leadtime+LT_StdDev^2*Avg_Dmd^2)*Std_Cost*Inv_Cost+IF(365/CS$3+Safety_Stock/Avg_Dmd&gt;Plan_Shelf,(365/CS$3+Safety_Stock/Avg_Dmd-Plan_Shelf)*Avg_Dmd*Std_Cost*CS$3,0)+Avg_Dmd*365/CS$3/2*Std_Cost*Inv_Cost+CS$3*Setup</f>
        <v>32525.787184130473</v>
      </c>
      <c r="CT75" s="12">
        <f>(Sell_Price-Std_Cost)*(1-$D75)*Lost_Sale_Fact*Avg_Dmd*365+NORMSINV($D75)*SQRT(Dmd_StdDev^2*Leadtime+LT_StdDev^2*Avg_Dmd^2)*Std_Cost*Inv_Cost+IF(365/CT$3+Safety_Stock/Avg_Dmd&gt;Plan_Shelf,(365/CT$3+Safety_Stock/Avg_Dmd-Plan_Shelf)*Avg_Dmd*Std_Cost*CT$3,0)+Avg_Dmd*365/CT$3/2*Std_Cost*Inv_Cost+CT$3*Setup</f>
        <v>32652.405806871266</v>
      </c>
      <c r="CU75" s="12">
        <f>(Sell_Price-Std_Cost)*(1-$D75)*Lost_Sale_Fact*Avg_Dmd*365+NORMSINV($D75)*SQRT(Dmd_StdDev^2*Leadtime+LT_StdDev^2*Avg_Dmd^2)*Std_Cost*Inv_Cost+IF(365/CU$3+Safety_Stock/Avg_Dmd&gt;Plan_Shelf,(365/CU$3+Safety_Stock/Avg_Dmd-Plan_Shelf)*Avg_Dmd*Std_Cost*CU$3,0)+Avg_Dmd*365/CU$3/2*Std_Cost*Inv_Cost+CU$3*Setup</f>
        <v>32779.5166691333</v>
      </c>
      <c r="CV75" s="12">
        <f>(Sell_Price-Std_Cost)*(1-$D75)*Lost_Sale_Fact*Avg_Dmd*365+NORMSINV($D75)*SQRT(Dmd_StdDev^2*Leadtime+LT_StdDev^2*Avg_Dmd^2)*Std_Cost*Inv_Cost+IF(365/CV$3+Safety_Stock/Avg_Dmd&gt;Plan_Shelf,(365/CV$3+Safety_Stock/Avg_Dmd-Plan_Shelf)*Avg_Dmd*Std_Cost*CV$3,0)+Avg_Dmd*365/CV$3/2*Std_Cost*Inv_Cost+CV$3*Setup</f>
        <v>32907.104388431551</v>
      </c>
      <c r="CW75" s="12">
        <f>(Sell_Price-Std_Cost)*(1-$D75)*Lost_Sale_Fact*Avg_Dmd*365+NORMSINV($D75)*SQRT(Dmd_StdDev^2*Leadtime+LT_StdDev^2*Avg_Dmd^2)*Std_Cost*Inv_Cost+IF(365/CW$3+Safety_Stock/Avg_Dmd&gt;Plan_Shelf,(365/CW$3+Safety_Stock/Avg_Dmd-Plan_Shelf)*Avg_Dmd*Std_Cost*CW$3,0)+Avg_Dmd*365/CW$3/2*Std_Cost*Inv_Cost+CW$3*Setup</f>
        <v>33035.154216610244</v>
      </c>
      <c r="CX75" s="12">
        <f>(Sell_Price-Std_Cost)*(1-$D75)*Lost_Sale_Fact*Avg_Dmd*365+NORMSINV($D75)*SQRT(Dmd_StdDev^2*Leadtime+LT_StdDev^2*Avg_Dmd^2)*Std_Cost*Inv_Cost+IF(365/CX$3+Safety_Stock/Avg_Dmd&gt;Plan_Shelf,(365/CX$3+Safety_Stock/Avg_Dmd-Plan_Shelf)*Avg_Dmd*Std_Cost*CX$3,0)+Avg_Dmd*365/CX$3/2*Std_Cost*Inv_Cost+CX$3*Setup</f>
        <v>33163.65200747917</v>
      </c>
      <c r="CY75" s="12">
        <f>(Sell_Price-Std_Cost)*(1-$D75)*Lost_Sale_Fact*Avg_Dmd*365+NORMSINV($D75)*SQRT(Dmd_StdDev^2*Leadtime+LT_StdDev^2*Avg_Dmd^2)*Std_Cost*Inv_Cost+IF(365/CY$3+Safety_Stock/Avg_Dmd&gt;Plan_Shelf,(365/CY$3+Safety_Stock/Avg_Dmd-Plan_Shelf)*Avg_Dmd*Std_Cost*CY$3,0)+Avg_Dmd*365/CY$3/2*Std_Cost*Inv_Cost+CY$3*Setup</f>
        <v>33292.584186411346</v>
      </c>
      <c r="CZ75" s="12">
        <f>(Sell_Price-Std_Cost)*(1-$D75)*Lost_Sale_Fact*Avg_Dmd*365+NORMSINV($D75)*SQRT(Dmd_StdDev^2*Leadtime+LT_StdDev^2*Avg_Dmd^2)*Std_Cost*Inv_Cost+IF(365/CZ$3+Safety_Stock/Avg_Dmd&gt;Plan_Shelf,(365/CZ$3+Safety_Stock/Avg_Dmd-Plan_Shelf)*Avg_Dmd*Std_Cost*CZ$3,0)+Avg_Dmd*365/CZ$3/2*Std_Cost*Inv_Cost+CZ$3*Setup</f>
        <v>33421.937721764887</v>
      </c>
      <c r="DA75" s="28">
        <f t="shared" si="2"/>
        <v>27452.262046089207</v>
      </c>
      <c r="DB75" s="43">
        <f t="shared" si="3"/>
        <v>0.92800000000000005</v>
      </c>
    </row>
    <row r="76" spans="1:106" ht="14.1" customHeight="1" x14ac:dyDescent="0.25">
      <c r="A76" s="53"/>
      <c r="B76" s="52"/>
      <c r="C76" s="52"/>
      <c r="D76" s="9">
        <v>0.92700000000000005</v>
      </c>
      <c r="E76" s="12">
        <f>(Sell_Price-Std_Cost)*(1-$D76)*Lost_Sale_Fact*Avg_Dmd*365+NORMSINV($D76)*SQRT(Dmd_StdDev^2*Leadtime+LT_StdDev^2*Avg_Dmd^2)*Std_Cost*Inv_Cost+IF(365/E$3+Safety_Stock/Avg_Dmd&gt;Plan_Shelf,(365/E$3+Safety_Stock/Avg_Dmd-Plan_Shelf)*Avg_Dmd*Std_Cost*E$3,0)+Avg_Dmd*365/E$3/2*Std_Cost*Inv_Cost+E$3*Setup</f>
        <v>1327861.7285278917</v>
      </c>
      <c r="F76" s="12">
        <f>(Sell_Price-Std_Cost)*(1-$D76)*Lost_Sale_Fact*Avg_Dmd*365+NORMSINV($D76)*SQRT(Dmd_StdDev^2*Leadtime+LT_StdDev^2*Avg_Dmd^2)*Std_Cost*Inv_Cost+IF(365/F$3+Safety_Stock/Avg_Dmd&gt;Plan_Shelf,(365/F$3+Safety_Stock/Avg_Dmd-Plan_Shelf)*Avg_Dmd*Std_Cost*F$3,0)+Avg_Dmd*365/F$3/2*Std_Cost*Inv_Cost+F$3*Setup</f>
        <v>1164707.8913618841</v>
      </c>
      <c r="G76" s="12">
        <f>(Sell_Price-Std_Cost)*(1-$D76)*Lost_Sale_Fact*Avg_Dmd*365+NORMSINV($D76)*SQRT(Dmd_StdDev^2*Leadtime+LT_StdDev^2*Avg_Dmd^2)*Std_Cost*Inv_Cost+IF(365/G$3+Safety_Stock/Avg_Dmd&gt;Plan_Shelf,(365/G$3+Safety_Stock/Avg_Dmd-Plan_Shelf)*Avg_Dmd*Std_Cost*G$3,0)+Avg_Dmd*365/G$3/2*Std_Cost*Inv_Cost+G$3*Setup</f>
        <v>1069687.3875292097</v>
      </c>
      <c r="H76" s="12">
        <f>(Sell_Price-Std_Cost)*(1-$D76)*Lost_Sale_Fact*Avg_Dmd*365+NORMSINV($D76)*SQRT(Dmd_StdDev^2*Leadtime+LT_StdDev^2*Avg_Dmd^2)*Std_Cost*Inv_Cost+IF(365/H$3+Safety_Stock/Avg_Dmd&gt;Plan_Shelf,(365/H$3+Safety_Stock/Avg_Dmd-Plan_Shelf)*Avg_Dmd*Std_Cost*H$3,0)+Avg_Dmd*365/H$3/2*Std_Cost*Inv_Cost+H$3*Setup</f>
        <v>991700.21702986897</v>
      </c>
      <c r="I76" s="12">
        <f>(Sell_Price-Std_Cost)*(1-$D76)*Lost_Sale_Fact*Avg_Dmd*365+NORMSINV($D76)*SQRT(Dmd_StdDev^2*Leadtime+LT_StdDev^2*Avg_Dmd^2)*Std_Cost*Inv_Cost+IF(365/I$3+Safety_Stock/Avg_Dmd&gt;Plan_Shelf,(365/I$3+Safety_Stock/Avg_Dmd-Plan_Shelf)*Avg_Dmd*Std_Cost*I$3,0)+Avg_Dmd*365/I$3/2*Std_Cost*Inv_Cost+I$3*Setup</f>
        <v>920526.37986386137</v>
      </c>
      <c r="J76" s="12">
        <f>(Sell_Price-Std_Cost)*(1-$D76)*Lost_Sale_Fact*Avg_Dmd*365+NORMSINV($D76)*SQRT(Dmd_StdDev^2*Leadtime+LT_StdDev^2*Avg_Dmd^2)*Std_Cost*Inv_Cost+IF(365/J$3+Safety_Stock/Avg_Dmd&gt;Plan_Shelf,(365/J$3+Safety_Stock/Avg_Dmd-Plan_Shelf)*Avg_Dmd*Std_Cost*J$3,0)+Avg_Dmd*365/J$3/2*Std_Cost*Inv_Cost+J$3*Setup</f>
        <v>852759.20936452039</v>
      </c>
      <c r="K76" s="12">
        <f>(Sell_Price-Std_Cost)*(1-$D76)*Lost_Sale_Fact*Avg_Dmd*365+NORMSINV($D76)*SQRT(Dmd_StdDev^2*Leadtime+LT_StdDev^2*Avg_Dmd^2)*Std_Cost*Inv_Cost+IF(365/K$3+Safety_Stock/Avg_Dmd&gt;Plan_Shelf,(365/K$3+Safety_Stock/Avg_Dmd-Plan_Shelf)*Avg_Dmd*Std_Cost*K$3,0)+Avg_Dmd*365/K$3/2*Std_Cost*Inv_Cost+K$3*Setup</f>
        <v>786938.70553184627</v>
      </c>
      <c r="L76" s="12">
        <f>(Sell_Price-Std_Cost)*(1-$D76)*Lost_Sale_Fact*Avg_Dmd*365+NORMSINV($D76)*SQRT(Dmd_StdDev^2*Leadtime+LT_StdDev^2*Avg_Dmd^2)*Std_Cost*Inv_Cost+IF(365/L$3+Safety_Stock/Avg_Dmd&gt;Plan_Shelf,(365/L$3+Safety_Stock/Avg_Dmd-Plan_Shelf)*Avg_Dmd*Std_Cost*L$3,0)+Avg_Dmd*365/L$3/2*Std_Cost*Inv_Cost+L$3*Setup</f>
        <v>722334.86836583866</v>
      </c>
      <c r="M76" s="12">
        <f>(Sell_Price-Std_Cost)*(1-$D76)*Lost_Sale_Fact*Avg_Dmd*365+NORMSINV($D76)*SQRT(Dmd_StdDev^2*Leadtime+LT_StdDev^2*Avg_Dmd^2)*Std_Cost*Inv_Cost+IF(365/M$3+Safety_Stock/Avg_Dmd&gt;Plan_Shelf,(365/M$3+Safety_Stock/Avg_Dmd-Plan_Shelf)*Avg_Dmd*Std_Cost*M$3,0)+Avg_Dmd*365/M$3/2*Std_Cost*Inv_Cost+M$3*Setup</f>
        <v>658542.14231094229</v>
      </c>
      <c r="N76" s="12">
        <f>(Sell_Price-Std_Cost)*(1-$D76)*Lost_Sale_Fact*Avg_Dmd*365+NORMSINV($D76)*SQRT(Dmd_StdDev^2*Leadtime+LT_StdDev^2*Avg_Dmd^2)*Std_Cost*Inv_Cost+IF(365/N$3+Safety_Stock/Avg_Dmd&gt;Plan_Shelf,(365/N$3+Safety_Stock/Avg_Dmd-Plan_Shelf)*Avg_Dmd*Std_Cost*N$3,0)+Avg_Dmd*365/N$3/2*Std_Cost*Inv_Cost+N$3*Setup</f>
        <v>595317.19403382356</v>
      </c>
      <c r="O76" s="12">
        <f>(Sell_Price-Std_Cost)*(1-$D76)*Lost_Sale_Fact*Avg_Dmd*365+NORMSINV($D76)*SQRT(Dmd_StdDev^2*Leadtime+LT_StdDev^2*Avg_Dmd^2)*Std_Cost*Inv_Cost+IF(365/O$3+Safety_Stock/Avg_Dmd&gt;Plan_Shelf,(365/O$3+Safety_Stock/Avg_Dmd-Plan_Shelf)*Avg_Dmd*Std_Cost*O$3,0)+Avg_Dmd*365/O$3/2*Std_Cost*Inv_Cost+O$3*Setup</f>
        <v>532505.17504963407</v>
      </c>
      <c r="P76" s="12">
        <f>(Sell_Price-Std_Cost)*(1-$D76)*Lost_Sale_Fact*Avg_Dmd*365+NORMSINV($D76)*SQRT(Dmd_StdDev^2*Leadtime+LT_StdDev^2*Avg_Dmd^2)*Std_Cost*Inv_Cost+IF(365/P$3+Safety_Stock/Avg_Dmd&gt;Plan_Shelf,(365/P$3+Safety_Stock/Avg_Dmd-Plan_Shelf)*Avg_Dmd*Std_Cost*P$3,0)+Avg_Dmd*365/P$3/2*Std_Cost*Inv_Cost+P$3*Setup</f>
        <v>470002.85303514189</v>
      </c>
      <c r="Q76" s="12">
        <f>(Sell_Price-Std_Cost)*(1-$D76)*Lost_Sale_Fact*Avg_Dmd*365+NORMSINV($D76)*SQRT(Dmd_StdDev^2*Leadtime+LT_StdDev^2*Avg_Dmd^2)*Std_Cost*Inv_Cost+IF(365/Q$3+Safety_Stock/Avg_Dmd&gt;Plan_Shelf,(365/Q$3+Safety_Stock/Avg_Dmd-Plan_Shelf)*Avg_Dmd*Std_Cost*Q$3,0)+Avg_Dmd*365/Q$3/2*Std_Cost*Inv_Cost+Q$3*Setup</f>
        <v>407738.7594588779</v>
      </c>
      <c r="R76" s="12">
        <f>(Sell_Price-Std_Cost)*(1-$D76)*Lost_Sale_Fact*Avg_Dmd*365+NORMSINV($D76)*SQRT(Dmd_StdDev^2*Leadtime+LT_StdDev^2*Avg_Dmd^2)*Std_Cost*Inv_Cost+IF(365/R$3+Safety_Stock/Avg_Dmd&gt;Plan_Shelf,(365/R$3+Safety_Stock/Avg_Dmd-Plan_Shelf)*Avg_Dmd*Std_Cost*R$3,0)+Avg_Dmd*365/R$3/2*Std_Cost*Inv_Cost+R$3*Setup</f>
        <v>345661.84536979347</v>
      </c>
      <c r="S76" s="12">
        <f>(Sell_Price-Std_Cost)*(1-$D76)*Lost_Sale_Fact*Avg_Dmd*365+NORMSINV($D76)*SQRT(Dmd_StdDev^2*Leadtime+LT_StdDev^2*Avg_Dmd^2)*Std_Cost*Inv_Cost+IF(365/S$3+Safety_Stock/Avg_Dmd&gt;Plan_Shelf,(365/S$3+Safety_Stock/Avg_Dmd-Plan_Shelf)*Avg_Dmd*Std_Cost*S$3,0)+Avg_Dmd*365/S$3/2*Std_Cost*Inv_Cost+S$3*Setup</f>
        <v>283734.67487045249</v>
      </c>
      <c r="T76" s="12">
        <f>(Sell_Price-Std_Cost)*(1-$D76)*Lost_Sale_Fact*Avg_Dmd*365+NORMSINV($D76)*SQRT(Dmd_StdDev^2*Leadtime+LT_StdDev^2*Avg_Dmd^2)*Std_Cost*Inv_Cost+IF(365/T$3+Safety_Stock/Avg_Dmd&gt;Plan_Shelf,(365/T$3+Safety_Stock/Avg_Dmd-Plan_Shelf)*Avg_Dmd*Std_Cost*T$3,0)+Avg_Dmd*365/T$3/2*Std_Cost*Inv_Cost+T$3*Setup</f>
        <v>221929.17103777817</v>
      </c>
      <c r="U76" s="12">
        <f>(Sell_Price-Std_Cost)*(1-$D76)*Lost_Sale_Fact*Avg_Dmd*365+NORMSINV($D76)*SQRT(Dmd_StdDev^2*Leadtime+LT_StdDev^2*Avg_Dmd^2)*Std_Cost*Inv_Cost+IF(365/U$3+Safety_Stock/Avg_Dmd&gt;Plan_Shelf,(365/U$3+Safety_Stock/Avg_Dmd-Plan_Shelf)*Avg_Dmd*Std_Cost*U$3,0)+Avg_Dmd*365/U$3/2*Std_Cost*Inv_Cost+U$3*Setup</f>
        <v>160223.8632835352</v>
      </c>
      <c r="V76" s="12">
        <f>(Sell_Price-Std_Cost)*(1-$D76)*Lost_Sale_Fact*Avg_Dmd*365+NORMSINV($D76)*SQRT(Dmd_StdDev^2*Leadtime+LT_StdDev^2*Avg_Dmd^2)*Std_Cost*Inv_Cost+IF(365/V$3+Safety_Stock/Avg_Dmd&gt;Plan_Shelf,(365/V$3+Safety_Stock/Avg_Dmd-Plan_Shelf)*Avg_Dmd*Std_Cost*V$3,0)+Avg_Dmd*365/V$3/2*Std_Cost*Inv_Cost+V$3*Setup</f>
        <v>98602.052261318633</v>
      </c>
      <c r="W76" s="12">
        <f>(Sell_Price-Std_Cost)*(1-$D76)*Lost_Sale_Fact*Avg_Dmd*365+NORMSINV($D76)*SQRT(Dmd_StdDev^2*Leadtime+LT_StdDev^2*Avg_Dmd^2)*Std_Cost*Inv_Cost+IF(365/W$3+Safety_Stock/Avg_Dmd&gt;Plan_Shelf,(365/W$3+Safety_Stock/Avg_Dmd-Plan_Shelf)*Avg_Dmd*Std_Cost*W$3,0)+Avg_Dmd*365/W$3/2*Std_Cost*Inv_Cost+W$3*Setup</f>
        <v>37050.55427659749</v>
      </c>
      <c r="X76" s="12">
        <f>(Sell_Price-Std_Cost)*(1-$D76)*Lost_Sale_Fact*Avg_Dmd*365+NORMSINV($D76)*SQRT(Dmd_StdDev^2*Leadtime+LT_StdDev^2*Avg_Dmd^2)*Std_Cost*Inv_Cost+IF(365/X$3+Safety_Stock/Avg_Dmd&gt;Plan_Shelf,(365/X$3+Safety_Stock/Avg_Dmd-Plan_Shelf)*Avg_Dmd*Std_Cost*X$3,0)+Avg_Dmd*365/X$3/2*Std_Cost*Inv_Cost+X$3*Setup</f>
        <v>29635.565693899196</v>
      </c>
      <c r="Y76" s="12">
        <f>(Sell_Price-Std_Cost)*(1-$D76)*Lost_Sale_Fact*Avg_Dmd*365+NORMSINV($D76)*SQRT(Dmd_StdDev^2*Leadtime+LT_StdDev^2*Avg_Dmd^2)*Std_Cost*Inv_Cost+IF(365/Y$3+Safety_Stock/Avg_Dmd&gt;Plan_Shelf,(365/Y$3+Safety_Stock/Avg_Dmd-Plan_Shelf)*Avg_Dmd*Std_Cost*Y$3,0)+Avg_Dmd*365/Y$3/2*Std_Cost*Inv_Cost+Y$3*Setup</f>
        <v>29298.899027232528</v>
      </c>
      <c r="Z76" s="12">
        <f>(Sell_Price-Std_Cost)*(1-$D76)*Lost_Sale_Fact*Avg_Dmd*365+NORMSINV($D76)*SQRT(Dmd_StdDev^2*Leadtime+LT_StdDev^2*Avg_Dmd^2)*Std_Cost*Inv_Cost+IF(365/Z$3+Safety_Stock/Avg_Dmd&gt;Plan_Shelf,(365/Z$3+Safety_Stock/Avg_Dmd-Plan_Shelf)*Avg_Dmd*Std_Cost*Z$3,0)+Avg_Dmd*365/Z$3/2*Std_Cost*Inv_Cost+Z$3*Setup</f>
        <v>29006.474784808284</v>
      </c>
      <c r="AA76" s="12">
        <f>(Sell_Price-Std_Cost)*(1-$D76)*Lost_Sale_Fact*Avg_Dmd*365+NORMSINV($D76)*SQRT(Dmd_StdDev^2*Leadtime+LT_StdDev^2*Avg_Dmd^2)*Std_Cost*Inv_Cost+IF(365/AA$3+Safety_Stock/Avg_Dmd&gt;Plan_Shelf,(365/AA$3+Safety_Stock/Avg_Dmd-Plan_Shelf)*Avg_Dmd*Std_Cost*AA$3,0)+Avg_Dmd*365/AA$3/2*Std_Cost*Inv_Cost+AA$3*Setup</f>
        <v>28752.522215638324</v>
      </c>
      <c r="AB76" s="12">
        <f>(Sell_Price-Std_Cost)*(1-$D76)*Lost_Sale_Fact*Avg_Dmd*365+NORMSINV($D76)*SQRT(Dmd_StdDev^2*Leadtime+LT_StdDev^2*Avg_Dmd^2)*Std_Cost*Inv_Cost+IF(365/AB$3+Safety_Stock/Avg_Dmd&gt;Plan_Shelf,(365/AB$3+Safety_Stock/Avg_Dmd-Plan_Shelf)*Avg_Dmd*Std_Cost*AB$3,0)+Avg_Dmd*365/AB$3/2*Std_Cost*Inv_Cost+AB$3*Setup</f>
        <v>28532.23236056586</v>
      </c>
      <c r="AC76" s="12">
        <f>(Sell_Price-Std_Cost)*(1-$D76)*Lost_Sale_Fact*Avg_Dmd*365+NORMSINV($D76)*SQRT(Dmd_StdDev^2*Leadtime+LT_StdDev^2*Avg_Dmd^2)*Std_Cost*Inv_Cost+IF(365/AC$3+Safety_Stock/Avg_Dmd&gt;Plan_Shelf,(365/AC$3+Safety_Stock/Avg_Dmd-Plan_Shelf)*Avg_Dmd*Std_Cost*AC$3,0)+Avg_Dmd*365/AC$3/2*Std_Cost*Inv_Cost+AC$3*Setup</f>
        <v>28341.565693899196</v>
      </c>
      <c r="AD76" s="12">
        <f>(Sell_Price-Std_Cost)*(1-$D76)*Lost_Sale_Fact*Avg_Dmd*365+NORMSINV($D76)*SQRT(Dmd_StdDev^2*Leadtime+LT_StdDev^2*Avg_Dmd^2)*Std_Cost*Inv_Cost+IF(365/AD$3+Safety_Stock/Avg_Dmd&gt;Plan_Shelf,(365/AD$3+Safety_Stock/Avg_Dmd-Plan_Shelf)*Avg_Dmd*Std_Cost*AD$3,0)+Avg_Dmd*365/AD$3/2*Std_Cost*Inv_Cost+AD$3*Setup</f>
        <v>28177.104155437657</v>
      </c>
      <c r="AE76" s="12">
        <f>(Sell_Price-Std_Cost)*(1-$D76)*Lost_Sale_Fact*Avg_Dmd*365+NORMSINV($D76)*SQRT(Dmd_StdDev^2*Leadtime+LT_StdDev^2*Avg_Dmd^2)*Std_Cost*Inv_Cost+IF(365/AE$3+Safety_Stock/Avg_Dmd&gt;Plan_Shelf,(365/AE$3+Safety_Stock/Avg_Dmd-Plan_Shelf)*Avg_Dmd*Std_Cost*AE$3,0)+Avg_Dmd*365/AE$3/2*Std_Cost*Inv_Cost+AE$3*Setup</f>
        <v>28035.936064269568</v>
      </c>
      <c r="AF76" s="12">
        <f>(Sell_Price-Std_Cost)*(1-$D76)*Lost_Sale_Fact*Avg_Dmd*365+NORMSINV($D76)*SQRT(Dmd_StdDev^2*Leadtime+LT_StdDev^2*Avg_Dmd^2)*Std_Cost*Inv_Cost+IF(365/AF$3+Safety_Stock/Avg_Dmd&gt;Plan_Shelf,(365/AF$3+Safety_Stock/Avg_Dmd-Plan_Shelf)*Avg_Dmd*Std_Cost*AF$3,0)+Avg_Dmd*365/AF$3/2*Std_Cost*Inv_Cost+AF$3*Setup</f>
        <v>27915.565693899196</v>
      </c>
      <c r="AG76" s="12">
        <f>(Sell_Price-Std_Cost)*(1-$D76)*Lost_Sale_Fact*Avg_Dmd*365+NORMSINV($D76)*SQRT(Dmd_StdDev^2*Leadtime+LT_StdDev^2*Avg_Dmd^2)*Std_Cost*Inv_Cost+IF(365/AG$3+Safety_Stock/Avg_Dmd&gt;Plan_Shelf,(365/AG$3+Safety_Stock/Avg_Dmd-Plan_Shelf)*Avg_Dmd*Std_Cost*AG$3,0)+Avg_Dmd*365/AG$3/2*Std_Cost*Inv_Cost+AG$3*Setup</f>
        <v>27813.84155596816</v>
      </c>
      <c r="AH76" s="12">
        <f>(Sell_Price-Std_Cost)*(1-$D76)*Lost_Sale_Fact*Avg_Dmd*365+NORMSINV($D76)*SQRT(Dmd_StdDev^2*Leadtime+LT_StdDev^2*Avg_Dmd^2)*Std_Cost*Inv_Cost+IF(365/AH$3+Safety_Stock/Avg_Dmd&gt;Plan_Shelf,(365/AH$3+Safety_Stock/Avg_Dmd-Plan_Shelf)*Avg_Dmd*Std_Cost*AH$3,0)+Avg_Dmd*365/AH$3/2*Std_Cost*Inv_Cost+AH$3*Setup</f>
        <v>27728.899027232528</v>
      </c>
      <c r="AI76" s="12">
        <f>(Sell_Price-Std_Cost)*(1-$D76)*Lost_Sale_Fact*Avg_Dmd*365+NORMSINV($D76)*SQRT(Dmd_StdDev^2*Leadtime+LT_StdDev^2*Avg_Dmd^2)*Std_Cost*Inv_Cost+IF(365/AI$3+Safety_Stock/Avg_Dmd&gt;Plan_Shelf,(365/AI$3+Safety_Stock/Avg_Dmd-Plan_Shelf)*Avg_Dmd*Std_Cost*AI$3,0)+Avg_Dmd*365/AI$3/2*Std_Cost*Inv_Cost+AI$3*Setup</f>
        <v>27659.114080995969</v>
      </c>
      <c r="AJ76" s="12">
        <f>(Sell_Price-Std_Cost)*(1-$D76)*Lost_Sale_Fact*Avg_Dmd*365+NORMSINV($D76)*SQRT(Dmd_StdDev^2*Leadtime+LT_StdDev^2*Avg_Dmd^2)*Std_Cost*Inv_Cost+IF(365/AJ$3+Safety_Stock/Avg_Dmd&gt;Plan_Shelf,(365/AJ$3+Safety_Stock/Avg_Dmd-Plan_Shelf)*Avg_Dmd*Std_Cost*AJ$3,0)+Avg_Dmd*365/AJ$3/2*Std_Cost*Inv_Cost+AJ$3*Setup</f>
        <v>27603.065693899196</v>
      </c>
      <c r="AK76" s="12">
        <f>(Sell_Price-Std_Cost)*(1-$D76)*Lost_Sale_Fact*Avg_Dmd*365+NORMSINV($D76)*SQRT(Dmd_StdDev^2*Leadtime+LT_StdDev^2*Avg_Dmd^2)*Std_Cost*Inv_Cost+IF(365/AK$3+Safety_Stock/Avg_Dmd&gt;Plan_Shelf,(365/AK$3+Safety_Stock/Avg_Dmd-Plan_Shelf)*Avg_Dmd*Std_Cost*AK$3,0)+Avg_Dmd*365/AK$3/2*Std_Cost*Inv_Cost+AK$3*Setup</f>
        <v>27559.505087838588</v>
      </c>
      <c r="AL76" s="12">
        <f>(Sell_Price-Std_Cost)*(1-$D76)*Lost_Sale_Fact*Avg_Dmd*365+NORMSINV($D76)*SQRT(Dmd_StdDev^2*Leadtime+LT_StdDev^2*Avg_Dmd^2)*Std_Cost*Inv_Cost+IF(365/AL$3+Safety_Stock/Avg_Dmd&gt;Plan_Shelf,(365/AL$3+Safety_Stock/Avg_Dmd-Plan_Shelf)*Avg_Dmd*Std_Cost*AL$3,0)+Avg_Dmd*365/AL$3/2*Std_Cost*Inv_Cost+AL$3*Setup</f>
        <v>27527.330399781549</v>
      </c>
      <c r="AM76" s="12">
        <f>(Sell_Price-Std_Cost)*(1-$D76)*Lost_Sale_Fact*Avg_Dmd*365+NORMSINV($D76)*SQRT(Dmd_StdDev^2*Leadtime+LT_StdDev^2*Avg_Dmd^2)*Std_Cost*Inv_Cost+IF(365/AM$3+Safety_Stock/Avg_Dmd&gt;Plan_Shelf,(365/AM$3+Safety_Stock/Avg_Dmd-Plan_Shelf)*Avg_Dmd*Std_Cost*AM$3,0)+Avg_Dmd*365/AM$3/2*Std_Cost*Inv_Cost+AM$3*Setup</f>
        <v>27505.565693899196</v>
      </c>
      <c r="AN76" s="12">
        <f>(Sell_Price-Std_Cost)*(1-$D76)*Lost_Sale_Fact*Avg_Dmd*365+NORMSINV($D76)*SQRT(Dmd_StdDev^2*Leadtime+LT_StdDev^2*Avg_Dmd^2)*Std_Cost*Inv_Cost+IF(365/AN$3+Safety_Stock/Avg_Dmd&gt;Plan_Shelf,(365/AN$3+Safety_Stock/Avg_Dmd-Plan_Shelf)*Avg_Dmd*Std_Cost*AN$3,0)+Avg_Dmd*365/AN$3/2*Std_Cost*Inv_Cost+AN$3*Setup</f>
        <v>27493.343471676973</v>
      </c>
      <c r="AO76" s="12">
        <f>(Sell_Price-Std_Cost)*(1-$D76)*Lost_Sale_Fact*Avg_Dmd*365+NORMSINV($D76)*SQRT(Dmd_StdDev^2*Leadtime+LT_StdDev^2*Avg_Dmd^2)*Std_Cost*Inv_Cost+IF(365/AO$3+Safety_Stock/Avg_Dmd&gt;Plan_Shelf,(365/AO$3+Safety_Stock/Avg_Dmd-Plan_Shelf)*Avg_Dmd*Std_Cost*AO$3,0)+Avg_Dmd*365/AO$3/2*Std_Cost*Inv_Cost+AO$3*Setup</f>
        <v>27489.890018223519</v>
      </c>
      <c r="AP76" s="12">
        <f>(Sell_Price-Std_Cost)*(1-$D76)*Lost_Sale_Fact*Avg_Dmd*365+NORMSINV($D76)*SQRT(Dmd_StdDev^2*Leadtime+LT_StdDev^2*Avg_Dmd^2)*Std_Cost*Inv_Cost+IF(365/AP$3+Safety_Stock/Avg_Dmd&gt;Plan_Shelf,(365/AP$3+Safety_Stock/Avg_Dmd-Plan_Shelf)*Avg_Dmd*Std_Cost*AP$3,0)+Avg_Dmd*365/AP$3/2*Std_Cost*Inv_Cost+AP$3*Setup</f>
        <v>27494.513062320249</v>
      </c>
      <c r="AQ76" s="12">
        <f>(Sell_Price-Std_Cost)*(1-$D76)*Lost_Sale_Fact*Avg_Dmd*365+NORMSINV($D76)*SQRT(Dmd_StdDev^2*Leadtime+LT_StdDev^2*Avg_Dmd^2)*Std_Cost*Inv_Cost+IF(365/AQ$3+Safety_Stock/Avg_Dmd&gt;Plan_Shelf,(365/AQ$3+Safety_Stock/Avg_Dmd-Plan_Shelf)*Avg_Dmd*Std_Cost*AQ$3,0)+Avg_Dmd*365/AQ$3/2*Std_Cost*Inv_Cost+AQ$3*Setup</f>
        <v>27506.591334924837</v>
      </c>
      <c r="AR76" s="12">
        <f>(Sell_Price-Std_Cost)*(1-$D76)*Lost_Sale_Fact*Avg_Dmd*365+NORMSINV($D76)*SQRT(Dmd_StdDev^2*Leadtime+LT_StdDev^2*Avg_Dmd^2)*Std_Cost*Inv_Cost+IF(365/AR$3+Safety_Stock/Avg_Dmd&gt;Plan_Shelf,(365/AR$3+Safety_Stock/Avg_Dmd-Plan_Shelf)*Avg_Dmd*Std_Cost*AR$3,0)+Avg_Dmd*365/AR$3/2*Std_Cost*Inv_Cost+AR$3*Setup</f>
        <v>27525.565693899196</v>
      </c>
      <c r="AS76" s="12">
        <f>(Sell_Price-Std_Cost)*(1-$D76)*Lost_Sale_Fact*Avg_Dmd*365+NORMSINV($D76)*SQRT(Dmd_StdDev^2*Leadtime+LT_StdDev^2*Avg_Dmd^2)*Std_Cost*Inv_Cost+IF(365/AS$3+Safety_Stock/Avg_Dmd&gt;Plan_Shelf,(365/AS$3+Safety_Stock/Avg_Dmd-Plan_Shelf)*Avg_Dmd*Std_Cost*AS$3,0)+Avg_Dmd*365/AS$3/2*Std_Cost*Inv_Cost+AS$3*Setup</f>
        <v>27550.931547557731</v>
      </c>
      <c r="AT76" s="12">
        <f>(Sell_Price-Std_Cost)*(1-$D76)*Lost_Sale_Fact*Avg_Dmd*365+NORMSINV($D76)*SQRT(Dmd_StdDev^2*Leadtime+LT_StdDev^2*Avg_Dmd^2)*Std_Cost*Inv_Cost+IF(365/AT$3+Safety_Stock/Avg_Dmd&gt;Plan_Shelf,(365/AT$3+Safety_Stock/Avg_Dmd-Plan_Shelf)*Avg_Dmd*Std_Cost*AT$3,0)+Avg_Dmd*365/AT$3/2*Std_Cost*Inv_Cost+AT$3*Setup</f>
        <v>27582.23236056586</v>
      </c>
      <c r="AU76" s="12">
        <f>(Sell_Price-Std_Cost)*(1-$D76)*Lost_Sale_Fact*Avg_Dmd*365+NORMSINV($D76)*SQRT(Dmd_StdDev^2*Leadtime+LT_StdDev^2*Avg_Dmd^2)*Std_Cost*Inv_Cost+IF(365/AU$3+Safety_Stock/Avg_Dmd&gt;Plan_Shelf,(365/AU$3+Safety_Stock/Avg_Dmd-Plan_Shelf)*Avg_Dmd*Std_Cost*AU$3,0)+Avg_Dmd*365/AU$3/2*Std_Cost*Inv_Cost+AU$3*Setup</f>
        <v>27619.054065992219</v>
      </c>
      <c r="AV76" s="12">
        <f>(Sell_Price-Std_Cost)*(1-$D76)*Lost_Sale_Fact*Avg_Dmd*365+NORMSINV($D76)*SQRT(Dmd_StdDev^2*Leadtime+LT_StdDev^2*Avg_Dmd^2)*Std_Cost*Inv_Cost+IF(365/AV$3+Safety_Stock/Avg_Dmd&gt;Plan_Shelf,(365/AV$3+Safety_Stock/Avg_Dmd-Plan_Shelf)*Avg_Dmd*Std_Cost*AV$3,0)+Avg_Dmd*365/AV$3/2*Std_Cost*Inv_Cost+AV$3*Setup</f>
        <v>27661.02023935374</v>
      </c>
      <c r="AW76" s="12">
        <f>(Sell_Price-Std_Cost)*(1-$D76)*Lost_Sale_Fact*Avg_Dmd*365+NORMSINV($D76)*SQRT(Dmd_StdDev^2*Leadtime+LT_StdDev^2*Avg_Dmd^2)*Std_Cost*Inv_Cost+IF(365/AW$3+Safety_Stock/Avg_Dmd&gt;Plan_Shelf,(365/AW$3+Safety_Stock/Avg_Dmd-Plan_Shelf)*Avg_Dmd*Std_Cost*AW$3,0)+Avg_Dmd*365/AW$3/2*Std_Cost*Inv_Cost+AW$3*Setup</f>
        <v>27707.787916121419</v>
      </c>
      <c r="AX76" s="12">
        <f>(Sell_Price-Std_Cost)*(1-$D76)*Lost_Sale_Fact*Avg_Dmd*365+NORMSINV($D76)*SQRT(Dmd_StdDev^2*Leadtime+LT_StdDev^2*Avg_Dmd^2)*Std_Cost*Inv_Cost+IF(365/AX$3+Safety_Stock/Avg_Dmd&gt;Plan_Shelf,(365/AX$3+Safety_Stock/Avg_Dmd-Plan_Shelf)*Avg_Dmd*Std_Cost*AX$3,0)+Avg_Dmd*365/AX$3/2*Std_Cost*Inv_Cost+AX$3*Setup</f>
        <v>27759.04395476876</v>
      </c>
      <c r="AY76" s="12">
        <f>(Sell_Price-Std_Cost)*(1-$D76)*Lost_Sale_Fact*Avg_Dmd*365+NORMSINV($D76)*SQRT(Dmd_StdDev^2*Leadtime+LT_StdDev^2*Avg_Dmd^2)*Std_Cost*Inv_Cost+IF(365/AY$3+Safety_Stock/Avg_Dmd&gt;Plan_Shelf,(365/AY$3+Safety_Stock/Avg_Dmd-Plan_Shelf)*Avg_Dmd*Std_Cost*AY$3,0)+Avg_Dmd*365/AY$3/2*Std_Cost*Inv_Cost+AY$3*Setup</f>
        <v>27814.50186411196</v>
      </c>
      <c r="AZ76" s="12">
        <f>(Sell_Price-Std_Cost)*(1-$D76)*Lost_Sale_Fact*Avg_Dmd*365+NORMSINV($D76)*SQRT(Dmd_StdDev^2*Leadtime+LT_StdDev^2*Avg_Dmd^2)*Std_Cost*Inv_Cost+IF(365/AZ$3+Safety_Stock/Avg_Dmd&gt;Plan_Shelf,(365/AZ$3+Safety_Stock/Avg_Dmd-Plan_Shelf)*Avg_Dmd*Std_Cost*AZ$3,0)+Avg_Dmd*365/AZ$3/2*Std_Cost*Inv_Cost+AZ$3*Setup</f>
        <v>27873.899027232528</v>
      </c>
      <c r="BA76" s="12">
        <f>(Sell_Price-Std_Cost)*(1-$D76)*Lost_Sale_Fact*Avg_Dmd*365+NORMSINV($D76)*SQRT(Dmd_StdDev^2*Leadtime+LT_StdDev^2*Avg_Dmd^2)*Std_Cost*Inv_Cost+IF(365/BA$3+Safety_Stock/Avg_Dmd&gt;Plan_Shelf,(365/BA$3+Safety_Stock/Avg_Dmd-Plan_Shelf)*Avg_Dmd*Std_Cost*BA$3,0)+Avg_Dmd*365/BA$3/2*Std_Cost*Inv_Cost+BA$3*Setup</f>
        <v>27936.994265327769</v>
      </c>
      <c r="BB76" s="12">
        <f>(Sell_Price-Std_Cost)*(1-$D76)*Lost_Sale_Fact*Avg_Dmd*365+NORMSINV($D76)*SQRT(Dmd_StdDev^2*Leadtime+LT_StdDev^2*Avg_Dmd^2)*Std_Cost*Inv_Cost+IF(365/BB$3+Safety_Stock/Avg_Dmd&gt;Plan_Shelf,(365/BB$3+Safety_Stock/Avg_Dmd-Plan_Shelf)*Avg_Dmd*Std_Cost*BB$3,0)+Avg_Dmd*365/BB$3/2*Std_Cost*Inv_Cost+BB$3*Setup</f>
        <v>28003.565693899196</v>
      </c>
      <c r="BC76" s="12">
        <f>(Sell_Price-Std_Cost)*(1-$D76)*Lost_Sale_Fact*Avg_Dmd*365+NORMSINV($D76)*SQRT(Dmd_StdDev^2*Leadtime+LT_StdDev^2*Avg_Dmd^2)*Std_Cost*Inv_Cost+IF(365/BC$3+Safety_Stock/Avg_Dmd&gt;Plan_Shelf,(365/BC$3+Safety_Stock/Avg_Dmd-Plan_Shelf)*Avg_Dmd*Std_Cost*BC$3,0)+Avg_Dmd*365/BC$3/2*Std_Cost*Inv_Cost+BC$3*Setup</f>
        <v>28073.408831154098</v>
      </c>
      <c r="BD76" s="12">
        <f>(Sell_Price-Std_Cost)*(1-$D76)*Lost_Sale_Fact*Avg_Dmd*365+NORMSINV($D76)*SQRT(Dmd_StdDev^2*Leadtime+LT_StdDev^2*Avg_Dmd^2)*Std_Cost*Inv_Cost+IF(365/BD$3+Safety_Stock/Avg_Dmd&gt;Plan_Shelf,(365/BD$3+Safety_Stock/Avg_Dmd-Plan_Shelf)*Avg_Dmd*Std_Cost*BD$3,0)+Avg_Dmd*365/BD$3/2*Std_Cost*Inv_Cost+BD$3*Setup</f>
        <v>28146.334924668427</v>
      </c>
      <c r="BE76" s="12">
        <f>(Sell_Price-Std_Cost)*(1-$D76)*Lost_Sale_Fact*Avg_Dmd*365+NORMSINV($D76)*SQRT(Dmd_StdDev^2*Leadtime+LT_StdDev^2*Avg_Dmd^2)*Std_Cost*Inv_Cost+IF(365/BE$3+Safety_Stock/Avg_Dmd&gt;Plan_Shelf,(365/BE$3+Safety_Stock/Avg_Dmd-Plan_Shelf)*Avg_Dmd*Std_Cost*BE$3,0)+Avg_Dmd*365/BE$3/2*Std_Cost*Inv_Cost+BE$3*Setup</f>
        <v>28222.169467484102</v>
      </c>
      <c r="BF76" s="12">
        <f>(Sell_Price-Std_Cost)*(1-$D76)*Lost_Sale_Fact*Avg_Dmd*365+NORMSINV($D76)*SQRT(Dmd_StdDev^2*Leadtime+LT_StdDev^2*Avg_Dmd^2)*Std_Cost*Inv_Cost+IF(365/BF$3+Safety_Stock/Avg_Dmd&gt;Plan_Shelf,(365/BF$3+Safety_Stock/Avg_Dmd-Plan_Shelf)*Avg_Dmd*Std_Cost*BF$3,0)+Avg_Dmd*365/BF$3/2*Std_Cost*Inv_Cost+BF$3*Setup</f>
        <v>28300.750879084382</v>
      </c>
      <c r="BG76" s="12">
        <f>(Sell_Price-Std_Cost)*(1-$D76)*Lost_Sale_Fact*Avg_Dmd*365+NORMSINV($D76)*SQRT(Dmd_StdDev^2*Leadtime+LT_StdDev^2*Avg_Dmd^2)*Std_Cost*Inv_Cost+IF(365/BG$3+Safety_Stock/Avg_Dmd&gt;Plan_Shelf,(365/BG$3+Safety_Stock/Avg_Dmd-Plan_Shelf)*Avg_Dmd*Std_Cost*BG$3,0)+Avg_Dmd*365/BG$3/2*Std_Cost*Inv_Cost+BG$3*Setup</f>
        <v>28381.929330262832</v>
      </c>
      <c r="BH76" s="12">
        <f>(Sell_Price-Std_Cost)*(1-$D76)*Lost_Sale_Fact*Avg_Dmd*365+NORMSINV($D76)*SQRT(Dmd_StdDev^2*Leadtime+LT_StdDev^2*Avg_Dmd^2)*Std_Cost*Inv_Cost+IF(365/BH$3+Safety_Stock/Avg_Dmd&gt;Plan_Shelf,(365/BH$3+Safety_Stock/Avg_Dmd-Plan_Shelf)*Avg_Dmd*Std_Cost*BH$3,0)+Avg_Dmd*365/BH$3/2*Std_Cost*Inv_Cost+BH$3*Setup</f>
        <v>28465.565693899196</v>
      </c>
      <c r="BI76" s="12">
        <f>(Sell_Price-Std_Cost)*(1-$D76)*Lost_Sale_Fact*Avg_Dmd*365+NORMSINV($D76)*SQRT(Dmd_StdDev^2*Leadtime+LT_StdDev^2*Avg_Dmd^2)*Std_Cost*Inv_Cost+IF(365/BI$3+Safety_Stock/Avg_Dmd&gt;Plan_Shelf,(365/BI$3+Safety_Stock/Avg_Dmd-Plan_Shelf)*Avg_Dmd*Std_Cost*BI$3,0)+Avg_Dmd*365/BI$3/2*Std_Cost*Inv_Cost+BI$3*Setup</f>
        <v>28551.530606179898</v>
      </c>
      <c r="BJ76" s="12">
        <f>(Sell_Price-Std_Cost)*(1-$D76)*Lost_Sale_Fact*Avg_Dmd*365+NORMSINV($D76)*SQRT(Dmd_StdDev^2*Leadtime+LT_StdDev^2*Avg_Dmd^2)*Std_Cost*Inv_Cost+IF(365/BJ$3+Safety_Stock/Avg_Dmd&gt;Plan_Shelf,(365/BJ$3+Safety_Stock/Avg_Dmd-Plan_Shelf)*Avg_Dmd*Std_Cost*BJ$3,0)+Avg_Dmd*365/BJ$3/2*Std_Cost*Inv_Cost+BJ$3*Setup</f>
        <v>28639.703624933678</v>
      </c>
      <c r="BK76" s="12">
        <f>(Sell_Price-Std_Cost)*(1-$D76)*Lost_Sale_Fact*Avg_Dmd*365+NORMSINV($D76)*SQRT(Dmd_StdDev^2*Leadtime+LT_StdDev^2*Avg_Dmd^2)*Std_Cost*Inv_Cost+IF(365/BK$3+Safety_Stock/Avg_Dmd&gt;Plan_Shelf,(365/BK$3+Safety_Stock/Avg_Dmd-Plan_Shelf)*Avg_Dmd*Std_Cost*BK$3,0)+Avg_Dmd*365/BK$3/2*Std_Cost*Inv_Cost+BK$3*Setup</f>
        <v>28729.972473560214</v>
      </c>
      <c r="BL76" s="12">
        <f>(Sell_Price-Std_Cost)*(1-$D76)*Lost_Sale_Fact*Avg_Dmd*365+NORMSINV($D76)*SQRT(Dmd_StdDev^2*Leadtime+LT_StdDev^2*Avg_Dmd^2)*Std_Cost*Inv_Cost+IF(365/BL$3+Safety_Stock/Avg_Dmd&gt;Plan_Shelf,(365/BL$3+Safety_Stock/Avg_Dmd-Plan_Shelf)*Avg_Dmd*Std_Cost*BL$3,0)+Avg_Dmd*365/BL$3/2*Std_Cost*Inv_Cost+BL$3*Setup</f>
        <v>28822.232360565864</v>
      </c>
      <c r="BM76" s="12">
        <f>(Sell_Price-Std_Cost)*(1-$D76)*Lost_Sale_Fact*Avg_Dmd*365+NORMSINV($D76)*SQRT(Dmd_StdDev^2*Leadtime+LT_StdDev^2*Avg_Dmd^2)*Std_Cost*Inv_Cost+IF(365/BM$3+Safety_Stock/Avg_Dmd&gt;Plan_Shelf,(365/BM$3+Safety_Stock/Avg_Dmd-Plan_Shelf)*Avg_Dmd*Std_Cost*BM$3,0)+Avg_Dmd*365/BM$3/2*Std_Cost*Inv_Cost+BM$3*Setup</f>
        <v>28916.385366030343</v>
      </c>
      <c r="BN76" s="12">
        <f>(Sell_Price-Std_Cost)*(1-$D76)*Lost_Sale_Fact*Avg_Dmd*365+NORMSINV($D76)*SQRT(Dmd_StdDev^2*Leadtime+LT_StdDev^2*Avg_Dmd^2)*Std_Cost*Inv_Cost+IF(365/BN$3+Safety_Stock/Avg_Dmd&gt;Plan_Shelf,(365/BN$3+Safety_Stock/Avg_Dmd-Plan_Shelf)*Avg_Dmd*Std_Cost*BN$3,0)+Avg_Dmd*365/BN$3/2*Std_Cost*Inv_Cost+BN$3*Setup</f>
        <v>29012.339887447582</v>
      </c>
      <c r="BO76" s="12">
        <f>(Sell_Price-Std_Cost)*(1-$D76)*Lost_Sale_Fact*Avg_Dmd*365+NORMSINV($D76)*SQRT(Dmd_StdDev^2*Leadtime+LT_StdDev^2*Avg_Dmd^2)*Std_Cost*Inv_Cost+IF(365/BO$3+Safety_Stock/Avg_Dmd&gt;Plan_Shelf,(365/BO$3+Safety_Stock/Avg_Dmd-Plan_Shelf)*Avg_Dmd*Std_Cost*BO$3,0)+Avg_Dmd*365/BO$3/2*Std_Cost*Inv_Cost+BO$3*Setup</f>
        <v>29110.010138343641</v>
      </c>
      <c r="BP76" s="12">
        <f>(Sell_Price-Std_Cost)*(1-$D76)*Lost_Sale_Fact*Avg_Dmd*365+NORMSINV($D76)*SQRT(Dmd_StdDev^2*Leadtime+LT_StdDev^2*Avg_Dmd^2)*Std_Cost*Inv_Cost+IF(365/BP$3+Safety_Stock/Avg_Dmd&gt;Plan_Shelf,(365/BP$3+Safety_Stock/Avg_Dmd-Plan_Shelf)*Avg_Dmd*Std_Cost*BP$3,0)+Avg_Dmd*365/BP$3/2*Std_Cost*Inv_Cost+BP$3*Setup</f>
        <v>29209.315693899196</v>
      </c>
      <c r="BQ76" s="12">
        <f>(Sell_Price-Std_Cost)*(1-$D76)*Lost_Sale_Fact*Avg_Dmd*365+NORMSINV($D76)*SQRT(Dmd_StdDev^2*Leadtime+LT_StdDev^2*Avg_Dmd^2)*Std_Cost*Inv_Cost+IF(365/BQ$3+Safety_Stock/Avg_Dmd&gt;Plan_Shelf,(365/BQ$3+Safety_Stock/Avg_Dmd-Plan_Shelf)*Avg_Dmd*Std_Cost*BQ$3,0)+Avg_Dmd*365/BQ$3/2*Std_Cost*Inv_Cost+BQ$3*Setup</f>
        <v>29310.181078514579</v>
      </c>
      <c r="BR76" s="12">
        <f>(Sell_Price-Std_Cost)*(1-$D76)*Lost_Sale_Fact*Avg_Dmd*365+NORMSINV($D76)*SQRT(Dmd_StdDev^2*Leadtime+LT_StdDev^2*Avg_Dmd^2)*Std_Cost*Inv_Cost+IF(365/BR$3+Safety_Stock/Avg_Dmd&gt;Plan_Shelf,(365/BR$3+Safety_Stock/Avg_Dmd-Plan_Shelf)*Avg_Dmd*Std_Cost*BR$3,0)+Avg_Dmd*365/BR$3/2*Std_Cost*Inv_Cost+BR$3*Setup</f>
        <v>29412.535390868892</v>
      </c>
      <c r="BS76" s="12">
        <f>(Sell_Price-Std_Cost)*(1-$D76)*Lost_Sale_Fact*Avg_Dmd*365+NORMSINV($D76)*SQRT(Dmd_StdDev^2*Leadtime+LT_StdDev^2*Avg_Dmd^2)*Std_Cost*Inv_Cost+IF(365/BS$3+Safety_Stock/Avg_Dmd&gt;Plan_Shelf,(365/BS$3+Safety_Stock/Avg_Dmd-Plan_Shelf)*Avg_Dmd*Std_Cost*BS$3,0)+Avg_Dmd*365/BS$3/2*Std_Cost*Inv_Cost+BS$3*Setup</f>
        <v>29516.311962555912</v>
      </c>
      <c r="BT76" s="12">
        <f>(Sell_Price-Std_Cost)*(1-$D76)*Lost_Sale_Fact*Avg_Dmd*365+NORMSINV($D76)*SQRT(Dmd_StdDev^2*Leadtime+LT_StdDev^2*Avg_Dmd^2)*Std_Cost*Inv_Cost+IF(365/BT$3+Safety_Stock/Avg_Dmd&gt;Plan_Shelf,(365/BT$3+Safety_Stock/Avg_Dmd-Plan_Shelf)*Avg_Dmd*Std_Cost*BT$3,0)+Avg_Dmd*365/BT$3/2*Std_Cost*Inv_Cost+BT$3*Setup</f>
        <v>29621.448046840371</v>
      </c>
      <c r="BU76" s="12">
        <f>(Sell_Price-Std_Cost)*(1-$D76)*Lost_Sale_Fact*Avg_Dmd*365+NORMSINV($D76)*SQRT(Dmd_StdDev^2*Leadtime+LT_StdDev^2*Avg_Dmd^2)*Std_Cost*Inv_Cost+IF(365/BU$3+Safety_Stock/Avg_Dmd&gt;Plan_Shelf,(365/BU$3+Safety_Stock/Avg_Dmd-Plan_Shelf)*Avg_Dmd*Std_Cost*BU$3,0)+Avg_Dmd*365/BU$3/2*Std_Cost*Inv_Cost+BU$3*Setup</f>
        <v>29727.884534478904</v>
      </c>
      <c r="BV76" s="12">
        <f>(Sell_Price-Std_Cost)*(1-$D76)*Lost_Sale_Fact*Avg_Dmd*365+NORMSINV($D76)*SQRT(Dmd_StdDev^2*Leadtime+LT_StdDev^2*Avg_Dmd^2)*Std_Cost*Inv_Cost+IF(365/BV$3+Safety_Stock/Avg_Dmd&gt;Plan_Shelf,(365/BV$3+Safety_Stock/Avg_Dmd-Plan_Shelf)*Avg_Dmd*Std_Cost*BV$3,0)+Avg_Dmd*365/BV$3/2*Std_Cost*Inv_Cost+BV$3*Setup</f>
        <v>29835.565693899196</v>
      </c>
      <c r="BW76" s="12">
        <f>(Sell_Price-Std_Cost)*(1-$D76)*Lost_Sale_Fact*Avg_Dmd*365+NORMSINV($D76)*SQRT(Dmd_StdDev^2*Leadtime+LT_StdDev^2*Avg_Dmd^2)*Std_Cost*Inv_Cost+IF(365/BW$3+Safety_Stock/Avg_Dmd&gt;Plan_Shelf,(365/BW$3+Safety_Stock/Avg_Dmd-Plan_Shelf)*Avg_Dmd*Std_Cost*BW$3,0)+Avg_Dmd*365/BW$3/2*Std_Cost*Inv_Cost+BW$3*Setup</f>
        <v>29944.438933335816</v>
      </c>
      <c r="BX76" s="12">
        <f>(Sell_Price-Std_Cost)*(1-$D76)*Lost_Sale_Fact*Avg_Dmd*365+NORMSINV($D76)*SQRT(Dmd_StdDev^2*Leadtime+LT_StdDev^2*Avg_Dmd^2)*Std_Cost*Inv_Cost+IF(365/BX$3+Safety_Stock/Avg_Dmd&gt;Plan_Shelf,(365/BX$3+Safety_Stock/Avg_Dmd-Plan_Shelf)*Avg_Dmd*Std_Cost*BX$3,0)+Avg_Dmd*365/BX$3/2*Std_Cost*Inv_Cost+BX$3*Setup</f>
        <v>30054.454582788087</v>
      </c>
      <c r="BY76" s="12">
        <f>(Sell_Price-Std_Cost)*(1-$D76)*Lost_Sale_Fact*Avg_Dmd*365+NORMSINV($D76)*SQRT(Dmd_StdDev^2*Leadtime+LT_StdDev^2*Avg_Dmd^2)*Std_Cost*Inv_Cost+IF(365/BY$3+Safety_Stock/Avg_Dmd&gt;Plan_Shelf,(365/BY$3+Safety_Stock/Avg_Dmd-Plan_Shelf)*Avg_Dmd*Std_Cost*BY$3,0)+Avg_Dmd*365/BY$3/2*Std_Cost*Inv_Cost+BY$3*Setup</f>
        <v>30165.565693899196</v>
      </c>
      <c r="BZ76" s="12">
        <f>(Sell_Price-Std_Cost)*(1-$D76)*Lost_Sale_Fact*Avg_Dmd*365+NORMSINV($D76)*SQRT(Dmd_StdDev^2*Leadtime+LT_StdDev^2*Avg_Dmd^2)*Std_Cost*Inv_Cost+IF(365/BZ$3+Safety_Stock/Avg_Dmd&gt;Plan_Shelf,(365/BZ$3+Safety_Stock/Avg_Dmd-Plan_Shelf)*Avg_Dmd*Std_Cost*BZ$3,0)+Avg_Dmd*365/BZ$3/2*Std_Cost*Inv_Cost+BZ$3*Setup</f>
        <v>30277.727856061359</v>
      </c>
      <c r="CA76" s="12">
        <f>(Sell_Price-Std_Cost)*(1-$D76)*Lost_Sale_Fact*Avg_Dmd*365+NORMSINV($D76)*SQRT(Dmd_StdDev^2*Leadtime+LT_StdDev^2*Avg_Dmd^2)*Std_Cost*Inv_Cost+IF(365/CA$3+Safety_Stock/Avg_Dmd&gt;Plan_Shelf,(365/CA$3+Safety_Stock/Avg_Dmd-Plan_Shelf)*Avg_Dmd*Std_Cost*CA$3,0)+Avg_Dmd*365/CA$3/2*Std_Cost*Inv_Cost+CA$3*Setup</f>
        <v>30390.899027232528</v>
      </c>
      <c r="CB76" s="12">
        <f>(Sell_Price-Std_Cost)*(1-$D76)*Lost_Sale_Fact*Avg_Dmd*365+NORMSINV($D76)*SQRT(Dmd_StdDev^2*Leadtime+LT_StdDev^2*Avg_Dmd^2)*Std_Cost*Inv_Cost+IF(365/CB$3+Safety_Stock/Avg_Dmd&gt;Plan_Shelf,(365/CB$3+Safety_Stock/Avg_Dmd-Plan_Shelf)*Avg_Dmd*Std_Cost*CB$3,0)+Avg_Dmd*365/CB$3/2*Std_Cost*Inv_Cost+CB$3*Setup</f>
        <v>30505.039378109723</v>
      </c>
      <c r="CC76" s="12">
        <f>(Sell_Price-Std_Cost)*(1-$D76)*Lost_Sale_Fact*Avg_Dmd*365+NORMSINV($D76)*SQRT(Dmd_StdDev^2*Leadtime+LT_StdDev^2*Avg_Dmd^2)*Std_Cost*Inv_Cost+IF(365/CC$3+Safety_Stock/Avg_Dmd&gt;Plan_Shelf,(365/CC$3+Safety_Stock/Avg_Dmd-Plan_Shelf)*Avg_Dmd*Std_Cost*CC$3,0)+Avg_Dmd*365/CC$3/2*Std_Cost*Inv_Cost+CC$3*Setup</f>
        <v>30620.111148444652</v>
      </c>
      <c r="CD76" s="12">
        <f>(Sell_Price-Std_Cost)*(1-$D76)*Lost_Sale_Fact*Avg_Dmd*365+NORMSINV($D76)*SQRT(Dmd_StdDev^2*Leadtime+LT_StdDev^2*Avg_Dmd^2)*Std_Cost*Inv_Cost+IF(365/CD$3+Safety_Stock/Avg_Dmd&gt;Plan_Shelf,(365/CD$3+Safety_Stock/Avg_Dmd-Plan_Shelf)*Avg_Dmd*Std_Cost*CD$3,0)+Avg_Dmd*365/CD$3/2*Std_Cost*Inv_Cost+CD$3*Setup</f>
        <v>30736.078514412016</v>
      </c>
      <c r="CE76" s="12">
        <f>(Sell_Price-Std_Cost)*(1-$D76)*Lost_Sale_Fact*Avg_Dmd*365+NORMSINV($D76)*SQRT(Dmd_StdDev^2*Leadtime+LT_StdDev^2*Avg_Dmd^2)*Std_Cost*Inv_Cost+IF(365/CE$3+Safety_Stock/Avg_Dmd&gt;Plan_Shelf,(365/CE$3+Safety_Stock/Avg_Dmd-Plan_Shelf)*Avg_Dmd*Std_Cost*CE$3,0)+Avg_Dmd*365/CE$3/2*Std_Cost*Inv_Cost+CE$3*Setup</f>
        <v>30852.907466051096</v>
      </c>
      <c r="CF76" s="12">
        <f>(Sell_Price-Std_Cost)*(1-$D76)*Lost_Sale_Fact*Avg_Dmd*365+NORMSINV($D76)*SQRT(Dmd_StdDev^2*Leadtime+LT_StdDev^2*Avg_Dmd^2)*Std_Cost*Inv_Cost+IF(365/CF$3+Safety_Stock/Avg_Dmd&gt;Plan_Shelf,(365/CF$3+Safety_Stock/Avg_Dmd-Plan_Shelf)*Avg_Dmd*Std_Cost*CF$3,0)+Avg_Dmd*365/CF$3/2*Std_Cost*Inv_Cost+CF$3*Setup</f>
        <v>30970.565693899196</v>
      </c>
      <c r="CG76" s="12">
        <f>(Sell_Price-Std_Cost)*(1-$D76)*Lost_Sale_Fact*Avg_Dmd*365+NORMSINV($D76)*SQRT(Dmd_StdDev^2*Leadtime+LT_StdDev^2*Avg_Dmd^2)*Std_Cost*Inv_Cost+IF(365/CG$3+Safety_Stock/Avg_Dmd&gt;Plan_Shelf,(365/CG$3+Safety_Stock/Avg_Dmd-Plan_Shelf)*Avg_Dmd*Std_Cost*CG$3,0)+Avg_Dmd*365/CG$3/2*Std_Cost*Inv_Cost+CG$3*Setup</f>
        <v>31089.022484022651</v>
      </c>
      <c r="CH76" s="12">
        <f>(Sell_Price-Std_Cost)*(1-$D76)*Lost_Sale_Fact*Avg_Dmd*365+NORMSINV($D76)*SQRT(Dmd_StdDev^2*Leadtime+LT_StdDev^2*Avg_Dmd^2)*Std_Cost*Inv_Cost+IF(365/CH$3+Safety_Stock/Avg_Dmd&gt;Plan_Shelf,(365/CH$3+Safety_Stock/Avg_Dmd-Plan_Shelf)*Avg_Dmd*Std_Cost*CH$3,0)+Avg_Dmd*365/CH$3/2*Std_Cost*Inv_Cost+CH$3*Setup</f>
        <v>31208.248620728464</v>
      </c>
      <c r="CI76" s="12">
        <f>(Sell_Price-Std_Cost)*(1-$D76)*Lost_Sale_Fact*Avg_Dmd*365+NORMSINV($D76)*SQRT(Dmd_StdDev^2*Leadtime+LT_StdDev^2*Avg_Dmd^2)*Std_Cost*Inv_Cost+IF(365/CI$3+Safety_Stock/Avg_Dmd&gt;Plan_Shelf,(365/CI$3+Safety_Stock/Avg_Dmd-Plan_Shelf)*Avg_Dmd*Std_Cost*CI$3,0)+Avg_Dmd*365/CI$3/2*Std_Cost*Inv_Cost+CI$3*Setup</f>
        <v>31328.216296308834</v>
      </c>
      <c r="CJ76" s="12">
        <f>(Sell_Price-Std_Cost)*(1-$D76)*Lost_Sale_Fact*Avg_Dmd*365+NORMSINV($D76)*SQRT(Dmd_StdDev^2*Leadtime+LT_StdDev^2*Avg_Dmd^2)*Std_Cost*Inv_Cost+IF(365/CJ$3+Safety_Stock/Avg_Dmd&gt;Plan_Shelf,(365/CJ$3+Safety_Stock/Avg_Dmd-Plan_Shelf)*Avg_Dmd*Std_Cost*CJ$3,0)+Avg_Dmd*365/CJ$3/2*Std_Cost*Inv_Cost+CJ$3*Setup</f>
        <v>31448.899027232528</v>
      </c>
      <c r="CK76" s="12">
        <f>(Sell_Price-Std_Cost)*(1-$D76)*Lost_Sale_Fact*Avg_Dmd*365+NORMSINV($D76)*SQRT(Dmd_StdDev^2*Leadtime+LT_StdDev^2*Avg_Dmd^2)*Std_Cost*Inv_Cost+IF(365/CK$3+Safety_Stock/Avg_Dmd&gt;Plan_Shelf,(365/CK$3+Safety_Stock/Avg_Dmd-Plan_Shelf)*Avg_Dmd*Std_Cost*CK$3,0)+Avg_Dmd*365/CK$3/2*Std_Cost*Inv_Cost+CK$3*Setup</f>
        <v>31570.271576252137</v>
      </c>
      <c r="CL76" s="12">
        <f>(Sell_Price-Std_Cost)*(1-$D76)*Lost_Sale_Fact*Avg_Dmd*365+NORMSINV($D76)*SQRT(Dmd_StdDev^2*Leadtime+LT_StdDev^2*Avg_Dmd^2)*Std_Cost*Inv_Cost+IF(365/CL$3+Safety_Stock/Avg_Dmd&gt;Plan_Shelf,(365/CL$3+Safety_Stock/Avg_Dmd-Plan_Shelf)*Avg_Dmd*Std_Cost*CL$3,0)+Avg_Dmd*365/CL$3/2*Std_Cost*Inv_Cost+CL$3*Setup</f>
        <v>31692.309879945708</v>
      </c>
      <c r="CM76" s="12">
        <f>(Sell_Price-Std_Cost)*(1-$D76)*Lost_Sale_Fact*Avg_Dmd*365+NORMSINV($D76)*SQRT(Dmd_StdDev^2*Leadtime+LT_StdDev^2*Avg_Dmd^2)*Std_Cost*Inv_Cost+IF(365/CM$3+Safety_Stock/Avg_Dmd&gt;Plan_Shelf,(365/CM$3+Safety_Stock/Avg_Dmd-Plan_Shelf)*Avg_Dmd*Std_Cost*CM$3,0)+Avg_Dmd*365/CM$3/2*Std_Cost*Inv_Cost+CM$3*Setup</f>
        <v>31814.99098125552</v>
      </c>
      <c r="CN76" s="12">
        <f>(Sell_Price-Std_Cost)*(1-$D76)*Lost_Sale_Fact*Avg_Dmd*365+NORMSINV($D76)*SQRT(Dmd_StdDev^2*Leadtime+LT_StdDev^2*Avg_Dmd^2)*Std_Cost*Inv_Cost+IF(365/CN$3+Safety_Stock/Avg_Dmd&gt;Plan_Shelf,(365/CN$3+Safety_Stock/Avg_Dmd-Plan_Shelf)*Avg_Dmd*Std_Cost*CN$3,0)+Avg_Dmd*365/CN$3/2*Std_Cost*Inv_Cost+CN$3*Setup</f>
        <v>31938.292966626468</v>
      </c>
      <c r="CO76" s="12">
        <f>(Sell_Price-Std_Cost)*(1-$D76)*Lost_Sale_Fact*Avg_Dmd*365+NORMSINV($D76)*SQRT(Dmd_StdDev^2*Leadtime+LT_StdDev^2*Avg_Dmd^2)*Std_Cost*Inv_Cost+IF(365/CO$3+Safety_Stock/Avg_Dmd&gt;Plan_Shelf,(365/CO$3+Safety_Stock/Avg_Dmd-Plan_Shelf)*Avg_Dmd*Std_Cost*CO$3,0)+Avg_Dmd*365/CO$3/2*Std_Cost*Inv_Cost+CO$3*Setup</f>
        <v>32062.194907382342</v>
      </c>
      <c r="CP76" s="12">
        <f>(Sell_Price-Std_Cost)*(1-$D76)*Lost_Sale_Fact*Avg_Dmd*365+NORMSINV($D76)*SQRT(Dmd_StdDev^2*Leadtime+LT_StdDev^2*Avg_Dmd^2)*Std_Cost*Inv_Cost+IF(365/CP$3+Safety_Stock/Avg_Dmd&gt;Plan_Shelf,(365/CP$3+Safety_Stock/Avg_Dmd-Plan_Shelf)*Avg_Dmd*Std_Cost*CP$3,0)+Avg_Dmd*365/CP$3/2*Std_Cost*Inv_Cost+CP$3*Setup</f>
        <v>32186.676805010306</v>
      </c>
      <c r="CQ76" s="12">
        <f>(Sell_Price-Std_Cost)*(1-$D76)*Lost_Sale_Fact*Avg_Dmd*365+NORMSINV($D76)*SQRT(Dmd_StdDev^2*Leadtime+LT_StdDev^2*Avg_Dmd^2)*Std_Cost*Inv_Cost+IF(365/CQ$3+Safety_Stock/Avg_Dmd&gt;Plan_Shelf,(365/CQ$3+Safety_Stock/Avg_Dmd-Plan_Shelf)*Avg_Dmd*Std_Cost*CQ$3,0)+Avg_Dmd*365/CQ$3/2*Std_Cost*Inv_Cost+CQ$3*Setup</f>
        <v>32311.71954005304</v>
      </c>
      <c r="CR76" s="12">
        <f>(Sell_Price-Std_Cost)*(1-$D76)*Lost_Sale_Fact*Avg_Dmd*365+NORMSINV($D76)*SQRT(Dmd_StdDev^2*Leadtime+LT_StdDev^2*Avg_Dmd^2)*Std_Cost*Inv_Cost+IF(365/CR$3+Safety_Stock/Avg_Dmd&gt;Plan_Shelf,(365/CR$3+Safety_Stock/Avg_Dmd-Plan_Shelf)*Avg_Dmd*Std_Cost*CR$3,0)+Avg_Dmd*365/CR$3/2*Std_Cost*Inv_Cost+CR$3*Setup</f>
        <v>32437.30482433398</v>
      </c>
      <c r="CS76" s="12">
        <f>(Sell_Price-Std_Cost)*(1-$D76)*Lost_Sale_Fact*Avg_Dmd*365+NORMSINV($D76)*SQRT(Dmd_StdDev^2*Leadtime+LT_StdDev^2*Avg_Dmd^2)*Std_Cost*Inv_Cost+IF(365/CS$3+Safety_Stock/Avg_Dmd&gt;Plan_Shelf,(365/CS$3+Safety_Stock/Avg_Dmd-Plan_Shelf)*Avg_Dmd*Std_Cost*CS$3,0)+Avg_Dmd*365/CS$3/2*Std_Cost*Inv_Cost+CS$3*Setup</f>
        <v>32563.415156264789</v>
      </c>
      <c r="CT76" s="12">
        <f>(Sell_Price-Std_Cost)*(1-$D76)*Lost_Sale_Fact*Avg_Dmd*365+NORMSINV($D76)*SQRT(Dmd_StdDev^2*Leadtime+LT_StdDev^2*Avg_Dmd^2)*Std_Cost*Inv_Cost+IF(365/CT$3+Safety_Stock/Avg_Dmd&gt;Plan_Shelf,(365/CT$3+Safety_Stock/Avg_Dmd-Plan_Shelf)*Avg_Dmd*Std_Cost*CT$3,0)+Avg_Dmd*365/CT$3/2*Std_Cost*Inv_Cost+CT$3*Setup</f>
        <v>32690.033779005578</v>
      </c>
      <c r="CU76" s="12">
        <f>(Sell_Price-Std_Cost)*(1-$D76)*Lost_Sale_Fact*Avg_Dmd*365+NORMSINV($D76)*SQRT(Dmd_StdDev^2*Leadtime+LT_StdDev^2*Avg_Dmd^2)*Std_Cost*Inv_Cost+IF(365/CU$3+Safety_Stock/Avg_Dmd&gt;Plan_Shelf,(365/CU$3+Safety_Stock/Avg_Dmd-Plan_Shelf)*Avg_Dmd*Std_Cost*CU$3,0)+Avg_Dmd*365/CU$3/2*Std_Cost*Inv_Cost+CU$3*Setup</f>
        <v>32817.144641267616</v>
      </c>
      <c r="CV76" s="12">
        <f>(Sell_Price-Std_Cost)*(1-$D76)*Lost_Sale_Fact*Avg_Dmd*365+NORMSINV($D76)*SQRT(Dmd_StdDev^2*Leadtime+LT_StdDev^2*Avg_Dmd^2)*Std_Cost*Inv_Cost+IF(365/CV$3+Safety_Stock/Avg_Dmd&gt;Plan_Shelf,(365/CV$3+Safety_Stock/Avg_Dmd-Plan_Shelf)*Avg_Dmd*Std_Cost*CV$3,0)+Avg_Dmd*365/CV$3/2*Std_Cost*Inv_Cost+CV$3*Setup</f>
        <v>32944.73236056586</v>
      </c>
      <c r="CW76" s="12">
        <f>(Sell_Price-Std_Cost)*(1-$D76)*Lost_Sale_Fact*Avg_Dmd*365+NORMSINV($D76)*SQRT(Dmd_StdDev^2*Leadtime+LT_StdDev^2*Avg_Dmd^2)*Std_Cost*Inv_Cost+IF(365/CW$3+Safety_Stock/Avg_Dmd&gt;Plan_Shelf,(365/CW$3+Safety_Stock/Avg_Dmd-Plan_Shelf)*Avg_Dmd*Std_Cost*CW$3,0)+Avg_Dmd*365/CW$3/2*Std_Cost*Inv_Cost+CW$3*Setup</f>
        <v>33072.782188744561</v>
      </c>
      <c r="CX76" s="12">
        <f>(Sell_Price-Std_Cost)*(1-$D76)*Lost_Sale_Fact*Avg_Dmd*365+NORMSINV($D76)*SQRT(Dmd_StdDev^2*Leadtime+LT_StdDev^2*Avg_Dmd^2)*Std_Cost*Inv_Cost+IF(365/CX$3+Safety_Stock/Avg_Dmd&gt;Plan_Shelf,(365/CX$3+Safety_Stock/Avg_Dmd-Plan_Shelf)*Avg_Dmd*Std_Cost*CX$3,0)+Avg_Dmd*365/CX$3/2*Std_Cost*Inv_Cost+CX$3*Setup</f>
        <v>33201.279979613479</v>
      </c>
      <c r="CY76" s="12">
        <f>(Sell_Price-Std_Cost)*(1-$D76)*Lost_Sale_Fact*Avg_Dmd*365+NORMSINV($D76)*SQRT(Dmd_StdDev^2*Leadtime+LT_StdDev^2*Avg_Dmd^2)*Std_Cost*Inv_Cost+IF(365/CY$3+Safety_Stock/Avg_Dmd&gt;Plan_Shelf,(365/CY$3+Safety_Stock/Avg_Dmd-Plan_Shelf)*Avg_Dmd*Std_Cost*CY$3,0)+Avg_Dmd*365/CY$3/2*Std_Cost*Inv_Cost+CY$3*Setup</f>
        <v>33330.212158545663</v>
      </c>
      <c r="CZ76" s="12">
        <f>(Sell_Price-Std_Cost)*(1-$D76)*Lost_Sale_Fact*Avg_Dmd*365+NORMSINV($D76)*SQRT(Dmd_StdDev^2*Leadtime+LT_StdDev^2*Avg_Dmd^2)*Std_Cost*Inv_Cost+IF(365/CZ$3+Safety_Stock/Avg_Dmd&gt;Plan_Shelf,(365/CZ$3+Safety_Stock/Avg_Dmd-Plan_Shelf)*Avg_Dmd*Std_Cost*CZ$3,0)+Avg_Dmd*365/CZ$3/2*Std_Cost*Inv_Cost+CZ$3*Setup</f>
        <v>33459.565693899196</v>
      </c>
      <c r="DA76" s="28">
        <f t="shared" si="2"/>
        <v>27489.890018223519</v>
      </c>
      <c r="DB76" s="43">
        <f t="shared" si="3"/>
        <v>0.92700000000000005</v>
      </c>
    </row>
    <row r="77" spans="1:106" ht="14.1" customHeight="1" x14ac:dyDescent="0.25">
      <c r="A77" s="53"/>
      <c r="B77" s="52"/>
      <c r="C77" s="52"/>
      <c r="D77" s="9">
        <v>0.92600000000000005</v>
      </c>
      <c r="E77" s="12">
        <f>(Sell_Price-Std_Cost)*(1-$D77)*Lost_Sale_Fact*Avg_Dmd*365+NORMSINV($D77)*SQRT(Dmd_StdDev^2*Leadtime+LT_StdDev^2*Avg_Dmd^2)*Std_Cost*Inv_Cost+IF(365/E$3+Safety_Stock/Avg_Dmd&gt;Plan_Shelf,(365/E$3+Safety_Stock/Avg_Dmd-Plan_Shelf)*Avg_Dmd*Std_Cost*E$3,0)+Avg_Dmd*365/E$3/2*Std_Cost*Inv_Cost+E$3*Setup</f>
        <v>1327899.8777213788</v>
      </c>
      <c r="F77" s="12">
        <f>(Sell_Price-Std_Cost)*(1-$D77)*Lost_Sale_Fact*Avg_Dmd*365+NORMSINV($D77)*SQRT(Dmd_StdDev^2*Leadtime+LT_StdDev^2*Avg_Dmd^2)*Std_Cost*Inv_Cost+IF(365/F$3+Safety_Stock/Avg_Dmd&gt;Plan_Shelf,(365/F$3+Safety_Stock/Avg_Dmd-Plan_Shelf)*Avg_Dmd*Std_Cost*F$3,0)+Avg_Dmd*365/F$3/2*Std_Cost*Inv_Cost+F$3*Setup</f>
        <v>1164746.0405553712</v>
      </c>
      <c r="G77" s="12">
        <f>(Sell_Price-Std_Cost)*(1-$D77)*Lost_Sale_Fact*Avg_Dmd*365+NORMSINV($D77)*SQRT(Dmd_StdDev^2*Leadtime+LT_StdDev^2*Avg_Dmd^2)*Std_Cost*Inv_Cost+IF(365/G$3+Safety_Stock/Avg_Dmd&gt;Plan_Shelf,(365/G$3+Safety_Stock/Avg_Dmd-Plan_Shelf)*Avg_Dmd*Std_Cost*G$3,0)+Avg_Dmd*365/G$3/2*Std_Cost*Inv_Cost+G$3*Setup</f>
        <v>1069725.5367226971</v>
      </c>
      <c r="H77" s="12">
        <f>(Sell_Price-Std_Cost)*(1-$D77)*Lost_Sale_Fact*Avg_Dmd*365+NORMSINV($D77)*SQRT(Dmd_StdDev^2*Leadtime+LT_StdDev^2*Avg_Dmd^2)*Std_Cost*Inv_Cost+IF(365/H$3+Safety_Stock/Avg_Dmd&gt;Plan_Shelf,(365/H$3+Safety_Stock/Avg_Dmd-Plan_Shelf)*Avg_Dmd*Std_Cost*H$3,0)+Avg_Dmd*365/H$3/2*Std_Cost*Inv_Cost+H$3*Setup</f>
        <v>991738.36622335622</v>
      </c>
      <c r="I77" s="12">
        <f>(Sell_Price-Std_Cost)*(1-$D77)*Lost_Sale_Fact*Avg_Dmd*365+NORMSINV($D77)*SQRT(Dmd_StdDev^2*Leadtime+LT_StdDev^2*Avg_Dmd^2)*Std_Cost*Inv_Cost+IF(365/I$3+Safety_Stock/Avg_Dmd&gt;Plan_Shelf,(365/I$3+Safety_Stock/Avg_Dmd-Plan_Shelf)*Avg_Dmd*Std_Cost*I$3,0)+Avg_Dmd*365/I$3/2*Std_Cost*Inv_Cost+I$3*Setup</f>
        <v>920564.52905734861</v>
      </c>
      <c r="J77" s="12">
        <f>(Sell_Price-Std_Cost)*(1-$D77)*Lost_Sale_Fact*Avg_Dmd*365+NORMSINV($D77)*SQRT(Dmd_StdDev^2*Leadtime+LT_StdDev^2*Avg_Dmd^2)*Std_Cost*Inv_Cost+IF(365/J$3+Safety_Stock/Avg_Dmd&gt;Plan_Shelf,(365/J$3+Safety_Stock/Avg_Dmd-Plan_Shelf)*Avg_Dmd*Std_Cost*J$3,0)+Avg_Dmd*365/J$3/2*Std_Cost*Inv_Cost+J$3*Setup</f>
        <v>852797.35855800763</v>
      </c>
      <c r="K77" s="12">
        <f>(Sell_Price-Std_Cost)*(1-$D77)*Lost_Sale_Fact*Avg_Dmd*365+NORMSINV($D77)*SQRT(Dmd_StdDev^2*Leadtime+LT_StdDev^2*Avg_Dmd^2)*Std_Cost*Inv_Cost+IF(365/K$3+Safety_Stock/Avg_Dmd&gt;Plan_Shelf,(365/K$3+Safety_Stock/Avg_Dmd-Plan_Shelf)*Avg_Dmd*Std_Cost*K$3,0)+Avg_Dmd*365/K$3/2*Std_Cost*Inv_Cost+K$3*Setup</f>
        <v>786976.85472533351</v>
      </c>
      <c r="L77" s="12">
        <f>(Sell_Price-Std_Cost)*(1-$D77)*Lost_Sale_Fact*Avg_Dmd*365+NORMSINV($D77)*SQRT(Dmd_StdDev^2*Leadtime+LT_StdDev^2*Avg_Dmd^2)*Std_Cost*Inv_Cost+IF(365/L$3+Safety_Stock/Avg_Dmd&gt;Plan_Shelf,(365/L$3+Safety_Stock/Avg_Dmd-Plan_Shelf)*Avg_Dmd*Std_Cost*L$3,0)+Avg_Dmd*365/L$3/2*Std_Cost*Inv_Cost+L$3*Setup</f>
        <v>722373.0175593259</v>
      </c>
      <c r="M77" s="12">
        <f>(Sell_Price-Std_Cost)*(1-$D77)*Lost_Sale_Fact*Avg_Dmd*365+NORMSINV($D77)*SQRT(Dmd_StdDev^2*Leadtime+LT_StdDev^2*Avg_Dmd^2)*Std_Cost*Inv_Cost+IF(365/M$3+Safety_Stock/Avg_Dmd&gt;Plan_Shelf,(365/M$3+Safety_Stock/Avg_Dmd-Plan_Shelf)*Avg_Dmd*Std_Cost*M$3,0)+Avg_Dmd*365/M$3/2*Std_Cost*Inv_Cost+M$3*Setup</f>
        <v>658580.29150442954</v>
      </c>
      <c r="N77" s="12">
        <f>(Sell_Price-Std_Cost)*(1-$D77)*Lost_Sale_Fact*Avg_Dmd*365+NORMSINV($D77)*SQRT(Dmd_StdDev^2*Leadtime+LT_StdDev^2*Avg_Dmd^2)*Std_Cost*Inv_Cost+IF(365/N$3+Safety_Stock/Avg_Dmd&gt;Plan_Shelf,(365/N$3+Safety_Stock/Avg_Dmd-Plan_Shelf)*Avg_Dmd*Std_Cost*N$3,0)+Avg_Dmd*365/N$3/2*Std_Cost*Inv_Cost+N$3*Setup</f>
        <v>595355.3432273108</v>
      </c>
      <c r="O77" s="12">
        <f>(Sell_Price-Std_Cost)*(1-$D77)*Lost_Sale_Fact*Avg_Dmd*365+NORMSINV($D77)*SQRT(Dmd_StdDev^2*Leadtime+LT_StdDev^2*Avg_Dmd^2)*Std_Cost*Inv_Cost+IF(365/O$3+Safety_Stock/Avg_Dmd&gt;Plan_Shelf,(365/O$3+Safety_Stock/Avg_Dmd-Plan_Shelf)*Avg_Dmd*Std_Cost*O$3,0)+Avg_Dmd*365/O$3/2*Std_Cost*Inv_Cost+O$3*Setup</f>
        <v>532543.32424312131</v>
      </c>
      <c r="P77" s="12">
        <f>(Sell_Price-Std_Cost)*(1-$D77)*Lost_Sale_Fact*Avg_Dmd*365+NORMSINV($D77)*SQRT(Dmd_StdDev^2*Leadtime+LT_StdDev^2*Avg_Dmd^2)*Std_Cost*Inv_Cost+IF(365/P$3+Safety_Stock/Avg_Dmd&gt;Plan_Shelf,(365/P$3+Safety_Stock/Avg_Dmd-Plan_Shelf)*Avg_Dmd*Std_Cost*P$3,0)+Avg_Dmd*365/P$3/2*Std_Cost*Inv_Cost+P$3*Setup</f>
        <v>470041.00222862914</v>
      </c>
      <c r="Q77" s="12">
        <f>(Sell_Price-Std_Cost)*(1-$D77)*Lost_Sale_Fact*Avg_Dmd*365+NORMSINV($D77)*SQRT(Dmd_StdDev^2*Leadtime+LT_StdDev^2*Avg_Dmd^2)*Std_Cost*Inv_Cost+IF(365/Q$3+Safety_Stock/Avg_Dmd&gt;Plan_Shelf,(365/Q$3+Safety_Stock/Avg_Dmd-Plan_Shelf)*Avg_Dmd*Std_Cost*Q$3,0)+Avg_Dmd*365/Q$3/2*Std_Cost*Inv_Cost+Q$3*Setup</f>
        <v>407776.90865236515</v>
      </c>
      <c r="R77" s="12">
        <f>(Sell_Price-Std_Cost)*(1-$D77)*Lost_Sale_Fact*Avg_Dmd*365+NORMSINV($D77)*SQRT(Dmd_StdDev^2*Leadtime+LT_StdDev^2*Avg_Dmd^2)*Std_Cost*Inv_Cost+IF(365/R$3+Safety_Stock/Avg_Dmd&gt;Plan_Shelf,(365/R$3+Safety_Stock/Avg_Dmd-Plan_Shelf)*Avg_Dmd*Std_Cost*R$3,0)+Avg_Dmd*365/R$3/2*Std_Cost*Inv_Cost+R$3*Setup</f>
        <v>345699.99456328072</v>
      </c>
      <c r="S77" s="12">
        <f>(Sell_Price-Std_Cost)*(1-$D77)*Lost_Sale_Fact*Avg_Dmd*365+NORMSINV($D77)*SQRT(Dmd_StdDev^2*Leadtime+LT_StdDev^2*Avg_Dmd^2)*Std_Cost*Inv_Cost+IF(365/S$3+Safety_Stock/Avg_Dmd&gt;Plan_Shelf,(365/S$3+Safety_Stock/Avg_Dmd-Plan_Shelf)*Avg_Dmd*Std_Cost*S$3,0)+Avg_Dmd*365/S$3/2*Std_Cost*Inv_Cost+S$3*Setup</f>
        <v>283772.82406393968</v>
      </c>
      <c r="T77" s="12">
        <f>(Sell_Price-Std_Cost)*(1-$D77)*Lost_Sale_Fact*Avg_Dmd*365+NORMSINV($D77)*SQRT(Dmd_StdDev^2*Leadtime+LT_StdDev^2*Avg_Dmd^2)*Std_Cost*Inv_Cost+IF(365/T$3+Safety_Stock/Avg_Dmd&gt;Plan_Shelf,(365/T$3+Safety_Stock/Avg_Dmd-Plan_Shelf)*Avg_Dmd*Std_Cost*T$3,0)+Avg_Dmd*365/T$3/2*Std_Cost*Inv_Cost+T$3*Setup</f>
        <v>221967.32023126536</v>
      </c>
      <c r="U77" s="12">
        <f>(Sell_Price-Std_Cost)*(1-$D77)*Lost_Sale_Fact*Avg_Dmd*365+NORMSINV($D77)*SQRT(Dmd_StdDev^2*Leadtime+LT_StdDev^2*Avg_Dmd^2)*Std_Cost*Inv_Cost+IF(365/U$3+Safety_Stock/Avg_Dmd&gt;Plan_Shelf,(365/U$3+Safety_Stock/Avg_Dmd-Plan_Shelf)*Avg_Dmd*Std_Cost*U$3,0)+Avg_Dmd*365/U$3/2*Std_Cost*Inv_Cost+U$3*Setup</f>
        <v>160262.01247702239</v>
      </c>
      <c r="V77" s="12">
        <f>(Sell_Price-Std_Cost)*(1-$D77)*Lost_Sale_Fact*Avg_Dmd*365+NORMSINV($D77)*SQRT(Dmd_StdDev^2*Leadtime+LT_StdDev^2*Avg_Dmd^2)*Std_Cost*Inv_Cost+IF(365/V$3+Safety_Stock/Avg_Dmd&gt;Plan_Shelf,(365/V$3+Safety_Stock/Avg_Dmd-Plan_Shelf)*Avg_Dmd*Std_Cost*V$3,0)+Avg_Dmd*365/V$3/2*Std_Cost*Inv_Cost+V$3*Setup</f>
        <v>98640.201454805821</v>
      </c>
      <c r="W77" s="12">
        <f>(Sell_Price-Std_Cost)*(1-$D77)*Lost_Sale_Fact*Avg_Dmd*365+NORMSINV($D77)*SQRT(Dmd_StdDev^2*Leadtime+LT_StdDev^2*Avg_Dmd^2)*Std_Cost*Inv_Cost+IF(365/W$3+Safety_Stock/Avg_Dmd&gt;Plan_Shelf,(365/W$3+Safety_Stock/Avg_Dmd-Plan_Shelf)*Avg_Dmd*Std_Cost*W$3,0)+Avg_Dmd*365/W$3/2*Std_Cost*Inv_Cost+W$3*Setup</f>
        <v>37088.7034700847</v>
      </c>
      <c r="X77" s="12">
        <f>(Sell_Price-Std_Cost)*(1-$D77)*Lost_Sale_Fact*Avg_Dmd*365+NORMSINV($D77)*SQRT(Dmd_StdDev^2*Leadtime+LT_StdDev^2*Avg_Dmd^2)*Std_Cost*Inv_Cost+IF(365/X$3+Safety_Stock/Avg_Dmd&gt;Plan_Shelf,(365/X$3+Safety_Stock/Avg_Dmd-Plan_Shelf)*Avg_Dmd*Std_Cost*X$3,0)+Avg_Dmd*365/X$3/2*Std_Cost*Inv_Cost+X$3*Setup</f>
        <v>29673.714887386403</v>
      </c>
      <c r="Y77" s="12">
        <f>(Sell_Price-Std_Cost)*(1-$D77)*Lost_Sale_Fact*Avg_Dmd*365+NORMSINV($D77)*SQRT(Dmd_StdDev^2*Leadtime+LT_StdDev^2*Avg_Dmd^2)*Std_Cost*Inv_Cost+IF(365/Y$3+Safety_Stock/Avg_Dmd&gt;Plan_Shelf,(365/Y$3+Safety_Stock/Avg_Dmd-Plan_Shelf)*Avg_Dmd*Std_Cost*Y$3,0)+Avg_Dmd*365/Y$3/2*Std_Cost*Inv_Cost+Y$3*Setup</f>
        <v>29337.048220719735</v>
      </c>
      <c r="Z77" s="12">
        <f>(Sell_Price-Std_Cost)*(1-$D77)*Lost_Sale_Fact*Avg_Dmd*365+NORMSINV($D77)*SQRT(Dmd_StdDev^2*Leadtime+LT_StdDev^2*Avg_Dmd^2)*Std_Cost*Inv_Cost+IF(365/Z$3+Safety_Stock/Avg_Dmd&gt;Plan_Shelf,(365/Z$3+Safety_Stock/Avg_Dmd-Plan_Shelf)*Avg_Dmd*Std_Cost*Z$3,0)+Avg_Dmd*365/Z$3/2*Std_Cost*Inv_Cost+Z$3*Setup</f>
        <v>29044.623978295494</v>
      </c>
      <c r="AA77" s="12">
        <f>(Sell_Price-Std_Cost)*(1-$D77)*Lost_Sale_Fact*Avg_Dmd*365+NORMSINV($D77)*SQRT(Dmd_StdDev^2*Leadtime+LT_StdDev^2*Avg_Dmd^2)*Std_Cost*Inv_Cost+IF(365/AA$3+Safety_Stock/Avg_Dmd&gt;Plan_Shelf,(365/AA$3+Safety_Stock/Avg_Dmd-Plan_Shelf)*Avg_Dmd*Std_Cost*AA$3,0)+Avg_Dmd*365/AA$3/2*Std_Cost*Inv_Cost+AA$3*Setup</f>
        <v>28790.671409125534</v>
      </c>
      <c r="AB77" s="12">
        <f>(Sell_Price-Std_Cost)*(1-$D77)*Lost_Sale_Fact*Avg_Dmd*365+NORMSINV($D77)*SQRT(Dmd_StdDev^2*Leadtime+LT_StdDev^2*Avg_Dmd^2)*Std_Cost*Inv_Cost+IF(365/AB$3+Safety_Stock/Avg_Dmd&gt;Plan_Shelf,(365/AB$3+Safety_Stock/Avg_Dmd-Plan_Shelf)*Avg_Dmd*Std_Cost*AB$3,0)+Avg_Dmd*365/AB$3/2*Std_Cost*Inv_Cost+AB$3*Setup</f>
        <v>28570.38155405307</v>
      </c>
      <c r="AC77" s="12">
        <f>(Sell_Price-Std_Cost)*(1-$D77)*Lost_Sale_Fact*Avg_Dmd*365+NORMSINV($D77)*SQRT(Dmd_StdDev^2*Leadtime+LT_StdDev^2*Avg_Dmd^2)*Std_Cost*Inv_Cost+IF(365/AC$3+Safety_Stock/Avg_Dmd&gt;Plan_Shelf,(365/AC$3+Safety_Stock/Avg_Dmd-Plan_Shelf)*Avg_Dmd*Std_Cost*AC$3,0)+Avg_Dmd*365/AC$3/2*Std_Cost*Inv_Cost+AC$3*Setup</f>
        <v>28379.714887386403</v>
      </c>
      <c r="AD77" s="12">
        <f>(Sell_Price-Std_Cost)*(1-$D77)*Lost_Sale_Fact*Avg_Dmd*365+NORMSINV($D77)*SQRT(Dmd_StdDev^2*Leadtime+LT_StdDev^2*Avg_Dmd^2)*Std_Cost*Inv_Cost+IF(365/AD$3+Safety_Stock/Avg_Dmd&gt;Plan_Shelf,(365/AD$3+Safety_Stock/Avg_Dmd-Plan_Shelf)*Avg_Dmd*Std_Cost*AD$3,0)+Avg_Dmd*365/AD$3/2*Std_Cost*Inv_Cost+AD$3*Setup</f>
        <v>28215.253348924864</v>
      </c>
      <c r="AE77" s="12">
        <f>(Sell_Price-Std_Cost)*(1-$D77)*Lost_Sale_Fact*Avg_Dmd*365+NORMSINV($D77)*SQRT(Dmd_StdDev^2*Leadtime+LT_StdDev^2*Avg_Dmd^2)*Std_Cost*Inv_Cost+IF(365/AE$3+Safety_Stock/Avg_Dmd&gt;Plan_Shelf,(365/AE$3+Safety_Stock/Avg_Dmd-Plan_Shelf)*Avg_Dmd*Std_Cost*AE$3,0)+Avg_Dmd*365/AE$3/2*Std_Cost*Inv_Cost+AE$3*Setup</f>
        <v>28074.085257756771</v>
      </c>
      <c r="AF77" s="12">
        <f>(Sell_Price-Std_Cost)*(1-$D77)*Lost_Sale_Fact*Avg_Dmd*365+NORMSINV($D77)*SQRT(Dmd_StdDev^2*Leadtime+LT_StdDev^2*Avg_Dmd^2)*Std_Cost*Inv_Cost+IF(365/AF$3+Safety_Stock/Avg_Dmd&gt;Plan_Shelf,(365/AF$3+Safety_Stock/Avg_Dmd-Plan_Shelf)*Avg_Dmd*Std_Cost*AF$3,0)+Avg_Dmd*365/AF$3/2*Std_Cost*Inv_Cost+AF$3*Setup</f>
        <v>27953.714887386403</v>
      </c>
      <c r="AG77" s="12">
        <f>(Sell_Price-Std_Cost)*(1-$D77)*Lost_Sale_Fact*Avg_Dmd*365+NORMSINV($D77)*SQRT(Dmd_StdDev^2*Leadtime+LT_StdDev^2*Avg_Dmd^2)*Std_Cost*Inv_Cost+IF(365/AG$3+Safety_Stock/Avg_Dmd&gt;Plan_Shelf,(365/AG$3+Safety_Stock/Avg_Dmd-Plan_Shelf)*Avg_Dmd*Std_Cost*AG$3,0)+Avg_Dmd*365/AG$3/2*Std_Cost*Inv_Cost+AG$3*Setup</f>
        <v>27851.990749455366</v>
      </c>
      <c r="AH77" s="12">
        <f>(Sell_Price-Std_Cost)*(1-$D77)*Lost_Sale_Fact*Avg_Dmd*365+NORMSINV($D77)*SQRT(Dmd_StdDev^2*Leadtime+LT_StdDev^2*Avg_Dmd^2)*Std_Cost*Inv_Cost+IF(365/AH$3+Safety_Stock/Avg_Dmd&gt;Plan_Shelf,(365/AH$3+Safety_Stock/Avg_Dmd-Plan_Shelf)*Avg_Dmd*Std_Cost*AH$3,0)+Avg_Dmd*365/AH$3/2*Std_Cost*Inv_Cost+AH$3*Setup</f>
        <v>27767.048220719735</v>
      </c>
      <c r="AI77" s="12">
        <f>(Sell_Price-Std_Cost)*(1-$D77)*Lost_Sale_Fact*Avg_Dmd*365+NORMSINV($D77)*SQRT(Dmd_StdDev^2*Leadtime+LT_StdDev^2*Avg_Dmd^2)*Std_Cost*Inv_Cost+IF(365/AI$3+Safety_Stock/Avg_Dmd&gt;Plan_Shelf,(365/AI$3+Safety_Stock/Avg_Dmd-Plan_Shelf)*Avg_Dmd*Std_Cost*AI$3,0)+Avg_Dmd*365/AI$3/2*Std_Cost*Inv_Cost+AI$3*Setup</f>
        <v>27697.263274483179</v>
      </c>
      <c r="AJ77" s="12">
        <f>(Sell_Price-Std_Cost)*(1-$D77)*Lost_Sale_Fact*Avg_Dmd*365+NORMSINV($D77)*SQRT(Dmd_StdDev^2*Leadtime+LT_StdDev^2*Avg_Dmd^2)*Std_Cost*Inv_Cost+IF(365/AJ$3+Safety_Stock/Avg_Dmd&gt;Plan_Shelf,(365/AJ$3+Safety_Stock/Avg_Dmd-Plan_Shelf)*Avg_Dmd*Std_Cost*AJ$3,0)+Avg_Dmd*365/AJ$3/2*Std_Cost*Inv_Cost+AJ$3*Setup</f>
        <v>27641.214887386403</v>
      </c>
      <c r="AK77" s="12">
        <f>(Sell_Price-Std_Cost)*(1-$D77)*Lost_Sale_Fact*Avg_Dmd*365+NORMSINV($D77)*SQRT(Dmd_StdDev^2*Leadtime+LT_StdDev^2*Avg_Dmd^2)*Std_Cost*Inv_Cost+IF(365/AK$3+Safety_Stock/Avg_Dmd&gt;Plan_Shelf,(365/AK$3+Safety_Stock/Avg_Dmd-Plan_Shelf)*Avg_Dmd*Std_Cost*AK$3,0)+Avg_Dmd*365/AK$3/2*Std_Cost*Inv_Cost+AK$3*Setup</f>
        <v>27597.654281325795</v>
      </c>
      <c r="AL77" s="12">
        <f>(Sell_Price-Std_Cost)*(1-$D77)*Lost_Sale_Fact*Avg_Dmd*365+NORMSINV($D77)*SQRT(Dmd_StdDev^2*Leadtime+LT_StdDev^2*Avg_Dmd^2)*Std_Cost*Inv_Cost+IF(365/AL$3+Safety_Stock/Avg_Dmd&gt;Plan_Shelf,(365/AL$3+Safety_Stock/Avg_Dmd-Plan_Shelf)*Avg_Dmd*Std_Cost*AL$3,0)+Avg_Dmd*365/AL$3/2*Std_Cost*Inv_Cost+AL$3*Setup</f>
        <v>27565.479593268756</v>
      </c>
      <c r="AM77" s="12">
        <f>(Sell_Price-Std_Cost)*(1-$D77)*Lost_Sale_Fact*Avg_Dmd*365+NORMSINV($D77)*SQRT(Dmd_StdDev^2*Leadtime+LT_StdDev^2*Avg_Dmd^2)*Std_Cost*Inv_Cost+IF(365/AM$3+Safety_Stock/Avg_Dmd&gt;Plan_Shelf,(365/AM$3+Safety_Stock/Avg_Dmd-Plan_Shelf)*Avg_Dmd*Std_Cost*AM$3,0)+Avg_Dmd*365/AM$3/2*Std_Cost*Inv_Cost+AM$3*Setup</f>
        <v>27543.714887386403</v>
      </c>
      <c r="AN77" s="12">
        <f>(Sell_Price-Std_Cost)*(1-$D77)*Lost_Sale_Fact*Avg_Dmd*365+NORMSINV($D77)*SQRT(Dmd_StdDev^2*Leadtime+LT_StdDev^2*Avg_Dmd^2)*Std_Cost*Inv_Cost+IF(365/AN$3+Safety_Stock/Avg_Dmd&gt;Plan_Shelf,(365/AN$3+Safety_Stock/Avg_Dmd-Plan_Shelf)*Avg_Dmd*Std_Cost*AN$3,0)+Avg_Dmd*365/AN$3/2*Std_Cost*Inv_Cost+AN$3*Setup</f>
        <v>27531.49266516418</v>
      </c>
      <c r="AO77" s="12">
        <f>(Sell_Price-Std_Cost)*(1-$D77)*Lost_Sale_Fact*Avg_Dmd*365+NORMSINV($D77)*SQRT(Dmd_StdDev^2*Leadtime+LT_StdDev^2*Avg_Dmd^2)*Std_Cost*Inv_Cost+IF(365/AO$3+Safety_Stock/Avg_Dmd&gt;Plan_Shelf,(365/AO$3+Safety_Stock/Avg_Dmd-Plan_Shelf)*Avg_Dmd*Std_Cost*AO$3,0)+Avg_Dmd*365/AO$3/2*Std_Cost*Inv_Cost+AO$3*Setup</f>
        <v>27528.039211710726</v>
      </c>
      <c r="AP77" s="12">
        <f>(Sell_Price-Std_Cost)*(1-$D77)*Lost_Sale_Fact*Avg_Dmd*365+NORMSINV($D77)*SQRT(Dmd_StdDev^2*Leadtime+LT_StdDev^2*Avg_Dmd^2)*Std_Cost*Inv_Cost+IF(365/AP$3+Safety_Stock/Avg_Dmd&gt;Plan_Shelf,(365/AP$3+Safety_Stock/Avg_Dmd-Plan_Shelf)*Avg_Dmd*Std_Cost*AP$3,0)+Avg_Dmd*365/AP$3/2*Std_Cost*Inv_Cost+AP$3*Setup</f>
        <v>27532.662255807456</v>
      </c>
      <c r="AQ77" s="12">
        <f>(Sell_Price-Std_Cost)*(1-$D77)*Lost_Sale_Fact*Avg_Dmd*365+NORMSINV($D77)*SQRT(Dmd_StdDev^2*Leadtime+LT_StdDev^2*Avg_Dmd^2)*Std_Cost*Inv_Cost+IF(365/AQ$3+Safety_Stock/Avg_Dmd&gt;Plan_Shelf,(365/AQ$3+Safety_Stock/Avg_Dmd-Plan_Shelf)*Avg_Dmd*Std_Cost*AQ$3,0)+Avg_Dmd*365/AQ$3/2*Std_Cost*Inv_Cost+AQ$3*Setup</f>
        <v>27544.740528412043</v>
      </c>
      <c r="AR77" s="12">
        <f>(Sell_Price-Std_Cost)*(1-$D77)*Lost_Sale_Fact*Avg_Dmd*365+NORMSINV($D77)*SQRT(Dmd_StdDev^2*Leadtime+LT_StdDev^2*Avg_Dmd^2)*Std_Cost*Inv_Cost+IF(365/AR$3+Safety_Stock/Avg_Dmd&gt;Plan_Shelf,(365/AR$3+Safety_Stock/Avg_Dmd-Plan_Shelf)*Avg_Dmd*Std_Cost*AR$3,0)+Avg_Dmd*365/AR$3/2*Std_Cost*Inv_Cost+AR$3*Setup</f>
        <v>27563.714887386403</v>
      </c>
      <c r="AS77" s="12">
        <f>(Sell_Price-Std_Cost)*(1-$D77)*Lost_Sale_Fact*Avg_Dmd*365+NORMSINV($D77)*SQRT(Dmd_StdDev^2*Leadtime+LT_StdDev^2*Avg_Dmd^2)*Std_Cost*Inv_Cost+IF(365/AS$3+Safety_Stock/Avg_Dmd&gt;Plan_Shelf,(365/AS$3+Safety_Stock/Avg_Dmd-Plan_Shelf)*Avg_Dmd*Std_Cost*AS$3,0)+Avg_Dmd*365/AS$3/2*Std_Cost*Inv_Cost+AS$3*Setup</f>
        <v>27589.080741044938</v>
      </c>
      <c r="AT77" s="12">
        <f>(Sell_Price-Std_Cost)*(1-$D77)*Lost_Sale_Fact*Avg_Dmd*365+NORMSINV($D77)*SQRT(Dmd_StdDev^2*Leadtime+LT_StdDev^2*Avg_Dmd^2)*Std_Cost*Inv_Cost+IF(365/AT$3+Safety_Stock/Avg_Dmd&gt;Plan_Shelf,(365/AT$3+Safety_Stock/Avg_Dmd-Plan_Shelf)*Avg_Dmd*Std_Cost*AT$3,0)+Avg_Dmd*365/AT$3/2*Std_Cost*Inv_Cost+AT$3*Setup</f>
        <v>27620.38155405307</v>
      </c>
      <c r="AU77" s="12">
        <f>(Sell_Price-Std_Cost)*(1-$D77)*Lost_Sale_Fact*Avg_Dmd*365+NORMSINV($D77)*SQRT(Dmd_StdDev^2*Leadtime+LT_StdDev^2*Avg_Dmd^2)*Std_Cost*Inv_Cost+IF(365/AU$3+Safety_Stock/Avg_Dmd&gt;Plan_Shelf,(365/AU$3+Safety_Stock/Avg_Dmd-Plan_Shelf)*Avg_Dmd*Std_Cost*AU$3,0)+Avg_Dmd*365/AU$3/2*Std_Cost*Inv_Cost+AU$3*Setup</f>
        <v>27657.203259479425</v>
      </c>
      <c r="AV77" s="12">
        <f>(Sell_Price-Std_Cost)*(1-$D77)*Lost_Sale_Fact*Avg_Dmd*365+NORMSINV($D77)*SQRT(Dmd_StdDev^2*Leadtime+LT_StdDev^2*Avg_Dmd^2)*Std_Cost*Inv_Cost+IF(365/AV$3+Safety_Stock/Avg_Dmd&gt;Plan_Shelf,(365/AV$3+Safety_Stock/Avg_Dmd-Plan_Shelf)*Avg_Dmd*Std_Cost*AV$3,0)+Avg_Dmd*365/AV$3/2*Std_Cost*Inv_Cost+AV$3*Setup</f>
        <v>27699.169432840947</v>
      </c>
      <c r="AW77" s="12">
        <f>(Sell_Price-Std_Cost)*(1-$D77)*Lost_Sale_Fact*Avg_Dmd*365+NORMSINV($D77)*SQRT(Dmd_StdDev^2*Leadtime+LT_StdDev^2*Avg_Dmd^2)*Std_Cost*Inv_Cost+IF(365/AW$3+Safety_Stock/Avg_Dmd&gt;Plan_Shelf,(365/AW$3+Safety_Stock/Avg_Dmd-Plan_Shelf)*Avg_Dmd*Std_Cost*AW$3,0)+Avg_Dmd*365/AW$3/2*Std_Cost*Inv_Cost+AW$3*Setup</f>
        <v>27745.937109608625</v>
      </c>
      <c r="AX77" s="12">
        <f>(Sell_Price-Std_Cost)*(1-$D77)*Lost_Sale_Fact*Avg_Dmd*365+NORMSINV($D77)*SQRT(Dmd_StdDev^2*Leadtime+LT_StdDev^2*Avg_Dmd^2)*Std_Cost*Inv_Cost+IF(365/AX$3+Safety_Stock/Avg_Dmd&gt;Plan_Shelf,(365/AX$3+Safety_Stock/Avg_Dmd-Plan_Shelf)*Avg_Dmd*Std_Cost*AX$3,0)+Avg_Dmd*365/AX$3/2*Std_Cost*Inv_Cost+AX$3*Setup</f>
        <v>27797.193148255967</v>
      </c>
      <c r="AY77" s="12">
        <f>(Sell_Price-Std_Cost)*(1-$D77)*Lost_Sale_Fact*Avg_Dmd*365+NORMSINV($D77)*SQRT(Dmd_StdDev^2*Leadtime+LT_StdDev^2*Avg_Dmd^2)*Std_Cost*Inv_Cost+IF(365/AY$3+Safety_Stock/Avg_Dmd&gt;Plan_Shelf,(365/AY$3+Safety_Stock/Avg_Dmd-Plan_Shelf)*Avg_Dmd*Std_Cost*AY$3,0)+Avg_Dmd*365/AY$3/2*Std_Cost*Inv_Cost+AY$3*Setup</f>
        <v>27852.651057599171</v>
      </c>
      <c r="AZ77" s="12">
        <f>(Sell_Price-Std_Cost)*(1-$D77)*Lost_Sale_Fact*Avg_Dmd*365+NORMSINV($D77)*SQRT(Dmd_StdDev^2*Leadtime+LT_StdDev^2*Avg_Dmd^2)*Std_Cost*Inv_Cost+IF(365/AZ$3+Safety_Stock/Avg_Dmd&gt;Plan_Shelf,(365/AZ$3+Safety_Stock/Avg_Dmd-Plan_Shelf)*Avg_Dmd*Std_Cost*AZ$3,0)+Avg_Dmd*365/AZ$3/2*Std_Cost*Inv_Cost+AZ$3*Setup</f>
        <v>27912.048220719735</v>
      </c>
      <c r="BA77" s="12">
        <f>(Sell_Price-Std_Cost)*(1-$D77)*Lost_Sale_Fact*Avg_Dmd*365+NORMSINV($D77)*SQRT(Dmd_StdDev^2*Leadtime+LT_StdDev^2*Avg_Dmd^2)*Std_Cost*Inv_Cost+IF(365/BA$3+Safety_Stock/Avg_Dmd&gt;Plan_Shelf,(365/BA$3+Safety_Stock/Avg_Dmd-Plan_Shelf)*Avg_Dmd*Std_Cost*BA$3,0)+Avg_Dmd*365/BA$3/2*Std_Cost*Inv_Cost+BA$3*Setup</f>
        <v>27975.143458814975</v>
      </c>
      <c r="BB77" s="12">
        <f>(Sell_Price-Std_Cost)*(1-$D77)*Lost_Sale_Fact*Avg_Dmd*365+NORMSINV($D77)*SQRT(Dmd_StdDev^2*Leadtime+LT_StdDev^2*Avg_Dmd^2)*Std_Cost*Inv_Cost+IF(365/BB$3+Safety_Stock/Avg_Dmd&gt;Plan_Shelf,(365/BB$3+Safety_Stock/Avg_Dmd-Plan_Shelf)*Avg_Dmd*Std_Cost*BB$3,0)+Avg_Dmd*365/BB$3/2*Std_Cost*Inv_Cost+BB$3*Setup</f>
        <v>28041.714887386403</v>
      </c>
      <c r="BC77" s="12">
        <f>(Sell_Price-Std_Cost)*(1-$D77)*Lost_Sale_Fact*Avg_Dmd*365+NORMSINV($D77)*SQRT(Dmd_StdDev^2*Leadtime+LT_StdDev^2*Avg_Dmd^2)*Std_Cost*Inv_Cost+IF(365/BC$3+Safety_Stock/Avg_Dmd&gt;Plan_Shelf,(365/BC$3+Safety_Stock/Avg_Dmd-Plan_Shelf)*Avg_Dmd*Std_Cost*BC$3,0)+Avg_Dmd*365/BC$3/2*Std_Cost*Inv_Cost+BC$3*Setup</f>
        <v>28111.558024641305</v>
      </c>
      <c r="BD77" s="12">
        <f>(Sell_Price-Std_Cost)*(1-$D77)*Lost_Sale_Fact*Avg_Dmd*365+NORMSINV($D77)*SQRT(Dmd_StdDev^2*Leadtime+LT_StdDev^2*Avg_Dmd^2)*Std_Cost*Inv_Cost+IF(365/BD$3+Safety_Stock/Avg_Dmd&gt;Plan_Shelf,(365/BD$3+Safety_Stock/Avg_Dmd-Plan_Shelf)*Avg_Dmd*Std_Cost*BD$3,0)+Avg_Dmd*365/BD$3/2*Std_Cost*Inv_Cost+BD$3*Setup</f>
        <v>28184.484118155633</v>
      </c>
      <c r="BE77" s="12">
        <f>(Sell_Price-Std_Cost)*(1-$D77)*Lost_Sale_Fact*Avg_Dmd*365+NORMSINV($D77)*SQRT(Dmd_StdDev^2*Leadtime+LT_StdDev^2*Avg_Dmd^2)*Std_Cost*Inv_Cost+IF(365/BE$3+Safety_Stock/Avg_Dmd&gt;Plan_Shelf,(365/BE$3+Safety_Stock/Avg_Dmd-Plan_Shelf)*Avg_Dmd*Std_Cost*BE$3,0)+Avg_Dmd*365/BE$3/2*Std_Cost*Inv_Cost+BE$3*Setup</f>
        <v>28260.318660971308</v>
      </c>
      <c r="BF77" s="12">
        <f>(Sell_Price-Std_Cost)*(1-$D77)*Lost_Sale_Fact*Avg_Dmd*365+NORMSINV($D77)*SQRT(Dmd_StdDev^2*Leadtime+LT_StdDev^2*Avg_Dmd^2)*Std_Cost*Inv_Cost+IF(365/BF$3+Safety_Stock/Avg_Dmd&gt;Plan_Shelf,(365/BF$3+Safety_Stock/Avg_Dmd-Plan_Shelf)*Avg_Dmd*Std_Cost*BF$3,0)+Avg_Dmd*365/BF$3/2*Std_Cost*Inv_Cost+BF$3*Setup</f>
        <v>28338.900072571589</v>
      </c>
      <c r="BG77" s="12">
        <f>(Sell_Price-Std_Cost)*(1-$D77)*Lost_Sale_Fact*Avg_Dmd*365+NORMSINV($D77)*SQRT(Dmd_StdDev^2*Leadtime+LT_StdDev^2*Avg_Dmd^2)*Std_Cost*Inv_Cost+IF(365/BG$3+Safety_Stock/Avg_Dmd&gt;Plan_Shelf,(365/BG$3+Safety_Stock/Avg_Dmd-Plan_Shelf)*Avg_Dmd*Std_Cost*BG$3,0)+Avg_Dmd*365/BG$3/2*Std_Cost*Inv_Cost+BG$3*Setup</f>
        <v>28420.078523750039</v>
      </c>
      <c r="BH77" s="12">
        <f>(Sell_Price-Std_Cost)*(1-$D77)*Lost_Sale_Fact*Avg_Dmd*365+NORMSINV($D77)*SQRT(Dmd_StdDev^2*Leadtime+LT_StdDev^2*Avg_Dmd^2)*Std_Cost*Inv_Cost+IF(365/BH$3+Safety_Stock/Avg_Dmd&gt;Plan_Shelf,(365/BH$3+Safety_Stock/Avg_Dmd-Plan_Shelf)*Avg_Dmd*Std_Cost*BH$3,0)+Avg_Dmd*365/BH$3/2*Std_Cost*Inv_Cost+BH$3*Setup</f>
        <v>28503.714887386403</v>
      </c>
      <c r="BI77" s="12">
        <f>(Sell_Price-Std_Cost)*(1-$D77)*Lost_Sale_Fact*Avg_Dmd*365+NORMSINV($D77)*SQRT(Dmd_StdDev^2*Leadtime+LT_StdDev^2*Avg_Dmd^2)*Std_Cost*Inv_Cost+IF(365/BI$3+Safety_Stock/Avg_Dmd&gt;Plan_Shelf,(365/BI$3+Safety_Stock/Avg_Dmd-Plan_Shelf)*Avg_Dmd*Std_Cost*BI$3,0)+Avg_Dmd*365/BI$3/2*Std_Cost*Inv_Cost+BI$3*Setup</f>
        <v>28589.679799667105</v>
      </c>
      <c r="BJ77" s="12">
        <f>(Sell_Price-Std_Cost)*(1-$D77)*Lost_Sale_Fact*Avg_Dmd*365+NORMSINV($D77)*SQRT(Dmd_StdDev^2*Leadtime+LT_StdDev^2*Avg_Dmd^2)*Std_Cost*Inv_Cost+IF(365/BJ$3+Safety_Stock/Avg_Dmd&gt;Plan_Shelf,(365/BJ$3+Safety_Stock/Avg_Dmd-Plan_Shelf)*Avg_Dmd*Std_Cost*BJ$3,0)+Avg_Dmd*365/BJ$3/2*Std_Cost*Inv_Cost+BJ$3*Setup</f>
        <v>28677.852818420884</v>
      </c>
      <c r="BK77" s="12">
        <f>(Sell_Price-Std_Cost)*(1-$D77)*Lost_Sale_Fact*Avg_Dmd*365+NORMSINV($D77)*SQRT(Dmd_StdDev^2*Leadtime+LT_StdDev^2*Avg_Dmd^2)*Std_Cost*Inv_Cost+IF(365/BK$3+Safety_Stock/Avg_Dmd&gt;Plan_Shelf,(365/BK$3+Safety_Stock/Avg_Dmd-Plan_Shelf)*Avg_Dmd*Std_Cost*BK$3,0)+Avg_Dmd*365/BK$3/2*Std_Cost*Inv_Cost+BK$3*Setup</f>
        <v>28768.12166704742</v>
      </c>
      <c r="BL77" s="12">
        <f>(Sell_Price-Std_Cost)*(1-$D77)*Lost_Sale_Fact*Avg_Dmd*365+NORMSINV($D77)*SQRT(Dmd_StdDev^2*Leadtime+LT_StdDev^2*Avg_Dmd^2)*Std_Cost*Inv_Cost+IF(365/BL$3+Safety_Stock/Avg_Dmd&gt;Plan_Shelf,(365/BL$3+Safety_Stock/Avg_Dmd-Plan_Shelf)*Avg_Dmd*Std_Cost*BL$3,0)+Avg_Dmd*365/BL$3/2*Std_Cost*Inv_Cost+BL$3*Setup</f>
        <v>28860.38155405307</v>
      </c>
      <c r="BM77" s="12">
        <f>(Sell_Price-Std_Cost)*(1-$D77)*Lost_Sale_Fact*Avg_Dmd*365+NORMSINV($D77)*SQRT(Dmd_StdDev^2*Leadtime+LT_StdDev^2*Avg_Dmd^2)*Std_Cost*Inv_Cost+IF(365/BM$3+Safety_Stock/Avg_Dmd&gt;Plan_Shelf,(365/BM$3+Safety_Stock/Avg_Dmd-Plan_Shelf)*Avg_Dmd*Std_Cost*BM$3,0)+Avg_Dmd*365/BM$3/2*Std_Cost*Inv_Cost+BM$3*Setup</f>
        <v>28954.534559517549</v>
      </c>
      <c r="BN77" s="12">
        <f>(Sell_Price-Std_Cost)*(1-$D77)*Lost_Sale_Fact*Avg_Dmd*365+NORMSINV($D77)*SQRT(Dmd_StdDev^2*Leadtime+LT_StdDev^2*Avg_Dmd^2)*Std_Cost*Inv_Cost+IF(365/BN$3+Safety_Stock/Avg_Dmd&gt;Plan_Shelf,(365/BN$3+Safety_Stock/Avg_Dmd-Plan_Shelf)*Avg_Dmd*Std_Cost*BN$3,0)+Avg_Dmd*365/BN$3/2*Std_Cost*Inv_Cost+BN$3*Setup</f>
        <v>29050.489080934789</v>
      </c>
      <c r="BO77" s="12">
        <f>(Sell_Price-Std_Cost)*(1-$D77)*Lost_Sale_Fact*Avg_Dmd*365+NORMSINV($D77)*SQRT(Dmd_StdDev^2*Leadtime+LT_StdDev^2*Avg_Dmd^2)*Std_Cost*Inv_Cost+IF(365/BO$3+Safety_Stock/Avg_Dmd&gt;Plan_Shelf,(365/BO$3+Safety_Stock/Avg_Dmd-Plan_Shelf)*Avg_Dmd*Std_Cost*BO$3,0)+Avg_Dmd*365/BO$3/2*Std_Cost*Inv_Cost+BO$3*Setup</f>
        <v>29148.159331830848</v>
      </c>
      <c r="BP77" s="12">
        <f>(Sell_Price-Std_Cost)*(1-$D77)*Lost_Sale_Fact*Avg_Dmd*365+NORMSINV($D77)*SQRT(Dmd_StdDev^2*Leadtime+LT_StdDev^2*Avg_Dmd^2)*Std_Cost*Inv_Cost+IF(365/BP$3+Safety_Stock/Avg_Dmd&gt;Plan_Shelf,(365/BP$3+Safety_Stock/Avg_Dmd-Plan_Shelf)*Avg_Dmd*Std_Cost*BP$3,0)+Avg_Dmd*365/BP$3/2*Std_Cost*Inv_Cost+BP$3*Setup</f>
        <v>29247.464887386403</v>
      </c>
      <c r="BQ77" s="12">
        <f>(Sell_Price-Std_Cost)*(1-$D77)*Lost_Sale_Fact*Avg_Dmd*365+NORMSINV($D77)*SQRT(Dmd_StdDev^2*Leadtime+LT_StdDev^2*Avg_Dmd^2)*Std_Cost*Inv_Cost+IF(365/BQ$3+Safety_Stock/Avg_Dmd&gt;Plan_Shelf,(365/BQ$3+Safety_Stock/Avg_Dmd-Plan_Shelf)*Avg_Dmd*Std_Cost*BQ$3,0)+Avg_Dmd*365/BQ$3/2*Std_Cost*Inv_Cost+BQ$3*Setup</f>
        <v>29348.330272001785</v>
      </c>
      <c r="BR77" s="12">
        <f>(Sell_Price-Std_Cost)*(1-$D77)*Lost_Sale_Fact*Avg_Dmd*365+NORMSINV($D77)*SQRT(Dmd_StdDev^2*Leadtime+LT_StdDev^2*Avg_Dmd^2)*Std_Cost*Inv_Cost+IF(365/BR$3+Safety_Stock/Avg_Dmd&gt;Plan_Shelf,(365/BR$3+Safety_Stock/Avg_Dmd-Plan_Shelf)*Avg_Dmd*Std_Cost*BR$3,0)+Avg_Dmd*365/BR$3/2*Std_Cost*Inv_Cost+BR$3*Setup</f>
        <v>29450.684584356099</v>
      </c>
      <c r="BS77" s="12">
        <f>(Sell_Price-Std_Cost)*(1-$D77)*Lost_Sale_Fact*Avg_Dmd*365+NORMSINV($D77)*SQRT(Dmd_StdDev^2*Leadtime+LT_StdDev^2*Avg_Dmd^2)*Std_Cost*Inv_Cost+IF(365/BS$3+Safety_Stock/Avg_Dmd&gt;Plan_Shelf,(365/BS$3+Safety_Stock/Avg_Dmd-Plan_Shelf)*Avg_Dmd*Std_Cost*BS$3,0)+Avg_Dmd*365/BS$3/2*Std_Cost*Inv_Cost+BS$3*Setup</f>
        <v>29554.461156043119</v>
      </c>
      <c r="BT77" s="12">
        <f>(Sell_Price-Std_Cost)*(1-$D77)*Lost_Sale_Fact*Avg_Dmd*365+NORMSINV($D77)*SQRT(Dmd_StdDev^2*Leadtime+LT_StdDev^2*Avg_Dmd^2)*Std_Cost*Inv_Cost+IF(365/BT$3+Safety_Stock/Avg_Dmd&gt;Plan_Shelf,(365/BT$3+Safety_Stock/Avg_Dmd-Plan_Shelf)*Avg_Dmd*Std_Cost*BT$3,0)+Avg_Dmd*365/BT$3/2*Std_Cost*Inv_Cost+BT$3*Setup</f>
        <v>29659.597240327577</v>
      </c>
      <c r="BU77" s="12">
        <f>(Sell_Price-Std_Cost)*(1-$D77)*Lost_Sale_Fact*Avg_Dmd*365+NORMSINV($D77)*SQRT(Dmd_StdDev^2*Leadtime+LT_StdDev^2*Avg_Dmd^2)*Std_Cost*Inv_Cost+IF(365/BU$3+Safety_Stock/Avg_Dmd&gt;Plan_Shelf,(365/BU$3+Safety_Stock/Avg_Dmd-Plan_Shelf)*Avg_Dmd*Std_Cost*BU$3,0)+Avg_Dmd*365/BU$3/2*Std_Cost*Inv_Cost+BU$3*Setup</f>
        <v>29766.033727966111</v>
      </c>
      <c r="BV77" s="12">
        <f>(Sell_Price-Std_Cost)*(1-$D77)*Lost_Sale_Fact*Avg_Dmd*365+NORMSINV($D77)*SQRT(Dmd_StdDev^2*Leadtime+LT_StdDev^2*Avg_Dmd^2)*Std_Cost*Inv_Cost+IF(365/BV$3+Safety_Stock/Avg_Dmd&gt;Plan_Shelf,(365/BV$3+Safety_Stock/Avg_Dmd-Plan_Shelf)*Avg_Dmd*Std_Cost*BV$3,0)+Avg_Dmd*365/BV$3/2*Std_Cost*Inv_Cost+BV$3*Setup</f>
        <v>29873.714887386403</v>
      </c>
      <c r="BW77" s="12">
        <f>(Sell_Price-Std_Cost)*(1-$D77)*Lost_Sale_Fact*Avg_Dmd*365+NORMSINV($D77)*SQRT(Dmd_StdDev^2*Leadtime+LT_StdDev^2*Avg_Dmd^2)*Std_Cost*Inv_Cost+IF(365/BW$3+Safety_Stock/Avg_Dmd&gt;Plan_Shelf,(365/BW$3+Safety_Stock/Avg_Dmd-Plan_Shelf)*Avg_Dmd*Std_Cost*BW$3,0)+Avg_Dmd*365/BW$3/2*Std_Cost*Inv_Cost+BW$3*Setup</f>
        <v>29982.588126823022</v>
      </c>
      <c r="BX77" s="12">
        <f>(Sell_Price-Std_Cost)*(1-$D77)*Lost_Sale_Fact*Avg_Dmd*365+NORMSINV($D77)*SQRT(Dmd_StdDev^2*Leadtime+LT_StdDev^2*Avg_Dmd^2)*Std_Cost*Inv_Cost+IF(365/BX$3+Safety_Stock/Avg_Dmd&gt;Plan_Shelf,(365/BX$3+Safety_Stock/Avg_Dmd-Plan_Shelf)*Avg_Dmd*Std_Cost*BX$3,0)+Avg_Dmd*365/BX$3/2*Std_Cost*Inv_Cost+BX$3*Setup</f>
        <v>30092.603776275289</v>
      </c>
      <c r="BY77" s="12">
        <f>(Sell_Price-Std_Cost)*(1-$D77)*Lost_Sale_Fact*Avg_Dmd*365+NORMSINV($D77)*SQRT(Dmd_StdDev^2*Leadtime+LT_StdDev^2*Avg_Dmd^2)*Std_Cost*Inv_Cost+IF(365/BY$3+Safety_Stock/Avg_Dmd&gt;Plan_Shelf,(365/BY$3+Safety_Stock/Avg_Dmd-Plan_Shelf)*Avg_Dmd*Std_Cost*BY$3,0)+Avg_Dmd*365/BY$3/2*Std_Cost*Inv_Cost+BY$3*Setup</f>
        <v>30203.714887386403</v>
      </c>
      <c r="BZ77" s="12">
        <f>(Sell_Price-Std_Cost)*(1-$D77)*Lost_Sale_Fact*Avg_Dmd*365+NORMSINV($D77)*SQRT(Dmd_StdDev^2*Leadtime+LT_StdDev^2*Avg_Dmd^2)*Std_Cost*Inv_Cost+IF(365/BZ$3+Safety_Stock/Avg_Dmd&gt;Plan_Shelf,(365/BZ$3+Safety_Stock/Avg_Dmd-Plan_Shelf)*Avg_Dmd*Std_Cost*BZ$3,0)+Avg_Dmd*365/BZ$3/2*Std_Cost*Inv_Cost+BZ$3*Setup</f>
        <v>30315.877049548566</v>
      </c>
      <c r="CA77" s="12">
        <f>(Sell_Price-Std_Cost)*(1-$D77)*Lost_Sale_Fact*Avg_Dmd*365+NORMSINV($D77)*SQRT(Dmd_StdDev^2*Leadtime+LT_StdDev^2*Avg_Dmd^2)*Std_Cost*Inv_Cost+IF(365/CA$3+Safety_Stock/Avg_Dmd&gt;Plan_Shelf,(365/CA$3+Safety_Stock/Avg_Dmd-Plan_Shelf)*Avg_Dmd*Std_Cost*CA$3,0)+Avg_Dmd*365/CA$3/2*Std_Cost*Inv_Cost+CA$3*Setup</f>
        <v>30429.048220719735</v>
      </c>
      <c r="CB77" s="12">
        <f>(Sell_Price-Std_Cost)*(1-$D77)*Lost_Sale_Fact*Avg_Dmd*365+NORMSINV($D77)*SQRT(Dmd_StdDev^2*Leadtime+LT_StdDev^2*Avg_Dmd^2)*Std_Cost*Inv_Cost+IF(365/CB$3+Safety_Stock/Avg_Dmd&gt;Plan_Shelf,(365/CB$3+Safety_Stock/Avg_Dmd-Plan_Shelf)*Avg_Dmd*Std_Cost*CB$3,0)+Avg_Dmd*365/CB$3/2*Std_Cost*Inv_Cost+CB$3*Setup</f>
        <v>30543.188571596929</v>
      </c>
      <c r="CC77" s="12">
        <f>(Sell_Price-Std_Cost)*(1-$D77)*Lost_Sale_Fact*Avg_Dmd*365+NORMSINV($D77)*SQRT(Dmd_StdDev^2*Leadtime+LT_StdDev^2*Avg_Dmd^2)*Std_Cost*Inv_Cost+IF(365/CC$3+Safety_Stock/Avg_Dmd&gt;Plan_Shelf,(365/CC$3+Safety_Stock/Avg_Dmd-Plan_Shelf)*Avg_Dmd*Std_Cost*CC$3,0)+Avg_Dmd*365/CC$3/2*Std_Cost*Inv_Cost+CC$3*Setup</f>
        <v>30658.260341931858</v>
      </c>
      <c r="CD77" s="12">
        <f>(Sell_Price-Std_Cost)*(1-$D77)*Lost_Sale_Fact*Avg_Dmd*365+NORMSINV($D77)*SQRT(Dmd_StdDev^2*Leadtime+LT_StdDev^2*Avg_Dmd^2)*Std_Cost*Inv_Cost+IF(365/CD$3+Safety_Stock/Avg_Dmd&gt;Plan_Shelf,(365/CD$3+Safety_Stock/Avg_Dmd-Plan_Shelf)*Avg_Dmd*Std_Cost*CD$3,0)+Avg_Dmd*365/CD$3/2*Std_Cost*Inv_Cost+CD$3*Setup</f>
        <v>30774.227707899223</v>
      </c>
      <c r="CE77" s="12">
        <f>(Sell_Price-Std_Cost)*(1-$D77)*Lost_Sale_Fact*Avg_Dmd*365+NORMSINV($D77)*SQRT(Dmd_StdDev^2*Leadtime+LT_StdDev^2*Avg_Dmd^2)*Std_Cost*Inv_Cost+IF(365/CE$3+Safety_Stock/Avg_Dmd&gt;Plan_Shelf,(365/CE$3+Safety_Stock/Avg_Dmd-Plan_Shelf)*Avg_Dmd*Std_Cost*CE$3,0)+Avg_Dmd*365/CE$3/2*Std_Cost*Inv_Cost+CE$3*Setup</f>
        <v>30891.056659538302</v>
      </c>
      <c r="CF77" s="12">
        <f>(Sell_Price-Std_Cost)*(1-$D77)*Lost_Sale_Fact*Avg_Dmd*365+NORMSINV($D77)*SQRT(Dmd_StdDev^2*Leadtime+LT_StdDev^2*Avg_Dmd^2)*Std_Cost*Inv_Cost+IF(365/CF$3+Safety_Stock/Avg_Dmd&gt;Plan_Shelf,(365/CF$3+Safety_Stock/Avg_Dmd-Plan_Shelf)*Avg_Dmd*Std_Cost*CF$3,0)+Avg_Dmd*365/CF$3/2*Std_Cost*Inv_Cost+CF$3*Setup</f>
        <v>31008.714887386403</v>
      </c>
      <c r="CG77" s="12">
        <f>(Sell_Price-Std_Cost)*(1-$D77)*Lost_Sale_Fact*Avg_Dmd*365+NORMSINV($D77)*SQRT(Dmd_StdDev^2*Leadtime+LT_StdDev^2*Avg_Dmd^2)*Std_Cost*Inv_Cost+IF(365/CG$3+Safety_Stock/Avg_Dmd&gt;Plan_Shelf,(365/CG$3+Safety_Stock/Avg_Dmd-Plan_Shelf)*Avg_Dmd*Std_Cost*CG$3,0)+Avg_Dmd*365/CG$3/2*Std_Cost*Inv_Cost+CG$3*Setup</f>
        <v>31127.171677509858</v>
      </c>
      <c r="CH77" s="12">
        <f>(Sell_Price-Std_Cost)*(1-$D77)*Lost_Sale_Fact*Avg_Dmd*365+NORMSINV($D77)*SQRT(Dmd_StdDev^2*Leadtime+LT_StdDev^2*Avg_Dmd^2)*Std_Cost*Inv_Cost+IF(365/CH$3+Safety_Stock/Avg_Dmd&gt;Plan_Shelf,(365/CH$3+Safety_Stock/Avg_Dmd-Plan_Shelf)*Avg_Dmd*Std_Cost*CH$3,0)+Avg_Dmd*365/CH$3/2*Std_Cost*Inv_Cost+CH$3*Setup</f>
        <v>31246.39781421567</v>
      </c>
      <c r="CI77" s="12">
        <f>(Sell_Price-Std_Cost)*(1-$D77)*Lost_Sale_Fact*Avg_Dmd*365+NORMSINV($D77)*SQRT(Dmd_StdDev^2*Leadtime+LT_StdDev^2*Avg_Dmd^2)*Std_Cost*Inv_Cost+IF(365/CI$3+Safety_Stock/Avg_Dmd&gt;Plan_Shelf,(365/CI$3+Safety_Stock/Avg_Dmd-Plan_Shelf)*Avg_Dmd*Std_Cost*CI$3,0)+Avg_Dmd*365/CI$3/2*Std_Cost*Inv_Cost+CI$3*Setup</f>
        <v>31366.36548979604</v>
      </c>
      <c r="CJ77" s="12">
        <f>(Sell_Price-Std_Cost)*(1-$D77)*Lost_Sale_Fact*Avg_Dmd*365+NORMSINV($D77)*SQRT(Dmd_StdDev^2*Leadtime+LT_StdDev^2*Avg_Dmd^2)*Std_Cost*Inv_Cost+IF(365/CJ$3+Safety_Stock/Avg_Dmd&gt;Plan_Shelf,(365/CJ$3+Safety_Stock/Avg_Dmd-Plan_Shelf)*Avg_Dmd*Std_Cost*CJ$3,0)+Avg_Dmd*365/CJ$3/2*Std_Cost*Inv_Cost+CJ$3*Setup</f>
        <v>31487.048220719735</v>
      </c>
      <c r="CK77" s="12">
        <f>(Sell_Price-Std_Cost)*(1-$D77)*Lost_Sale_Fact*Avg_Dmd*365+NORMSINV($D77)*SQRT(Dmd_StdDev^2*Leadtime+LT_StdDev^2*Avg_Dmd^2)*Std_Cost*Inv_Cost+IF(365/CK$3+Safety_Stock/Avg_Dmd&gt;Plan_Shelf,(365/CK$3+Safety_Stock/Avg_Dmd-Plan_Shelf)*Avg_Dmd*Std_Cost*CK$3,0)+Avg_Dmd*365/CK$3/2*Std_Cost*Inv_Cost+CK$3*Setup</f>
        <v>31608.420769739343</v>
      </c>
      <c r="CL77" s="12">
        <f>(Sell_Price-Std_Cost)*(1-$D77)*Lost_Sale_Fact*Avg_Dmd*365+NORMSINV($D77)*SQRT(Dmd_StdDev^2*Leadtime+LT_StdDev^2*Avg_Dmd^2)*Std_Cost*Inv_Cost+IF(365/CL$3+Safety_Stock/Avg_Dmd&gt;Plan_Shelf,(365/CL$3+Safety_Stock/Avg_Dmd-Plan_Shelf)*Avg_Dmd*Std_Cost*CL$3,0)+Avg_Dmd*365/CL$3/2*Std_Cost*Inv_Cost+CL$3*Setup</f>
        <v>31730.459073432914</v>
      </c>
      <c r="CM77" s="12">
        <f>(Sell_Price-Std_Cost)*(1-$D77)*Lost_Sale_Fact*Avg_Dmd*365+NORMSINV($D77)*SQRT(Dmd_StdDev^2*Leadtime+LT_StdDev^2*Avg_Dmd^2)*Std_Cost*Inv_Cost+IF(365/CM$3+Safety_Stock/Avg_Dmd&gt;Plan_Shelf,(365/CM$3+Safety_Stock/Avg_Dmd-Plan_Shelf)*Avg_Dmd*Std_Cost*CM$3,0)+Avg_Dmd*365/CM$3/2*Std_Cost*Inv_Cost+CM$3*Setup</f>
        <v>31853.140174742723</v>
      </c>
      <c r="CN77" s="12">
        <f>(Sell_Price-Std_Cost)*(1-$D77)*Lost_Sale_Fact*Avg_Dmd*365+NORMSINV($D77)*SQRT(Dmd_StdDev^2*Leadtime+LT_StdDev^2*Avg_Dmd^2)*Std_Cost*Inv_Cost+IF(365/CN$3+Safety_Stock/Avg_Dmd&gt;Plan_Shelf,(365/CN$3+Safety_Stock/Avg_Dmd-Plan_Shelf)*Avg_Dmd*Std_Cost*CN$3,0)+Avg_Dmd*365/CN$3/2*Std_Cost*Inv_Cost+CN$3*Setup</f>
        <v>31976.442160113675</v>
      </c>
      <c r="CO77" s="12">
        <f>(Sell_Price-Std_Cost)*(1-$D77)*Lost_Sale_Fact*Avg_Dmd*365+NORMSINV($D77)*SQRT(Dmd_StdDev^2*Leadtime+LT_StdDev^2*Avg_Dmd^2)*Std_Cost*Inv_Cost+IF(365/CO$3+Safety_Stock/Avg_Dmd&gt;Plan_Shelf,(365/CO$3+Safety_Stock/Avg_Dmd-Plan_Shelf)*Avg_Dmd*Std_Cost*CO$3,0)+Avg_Dmd*365/CO$3/2*Std_Cost*Inv_Cost+CO$3*Setup</f>
        <v>32100.344100869548</v>
      </c>
      <c r="CP77" s="12">
        <f>(Sell_Price-Std_Cost)*(1-$D77)*Lost_Sale_Fact*Avg_Dmd*365+NORMSINV($D77)*SQRT(Dmd_StdDev^2*Leadtime+LT_StdDev^2*Avg_Dmd^2)*Std_Cost*Inv_Cost+IF(365/CP$3+Safety_Stock/Avg_Dmd&gt;Plan_Shelf,(365/CP$3+Safety_Stock/Avg_Dmd-Plan_Shelf)*Avg_Dmd*Std_Cost*CP$3,0)+Avg_Dmd*365/CP$3/2*Std_Cost*Inv_Cost+CP$3*Setup</f>
        <v>32224.825998497512</v>
      </c>
      <c r="CQ77" s="12">
        <f>(Sell_Price-Std_Cost)*(1-$D77)*Lost_Sale_Fact*Avg_Dmd*365+NORMSINV($D77)*SQRT(Dmd_StdDev^2*Leadtime+LT_StdDev^2*Avg_Dmd^2)*Std_Cost*Inv_Cost+IF(365/CQ$3+Safety_Stock/Avg_Dmd&gt;Plan_Shelf,(365/CQ$3+Safety_Stock/Avg_Dmd-Plan_Shelf)*Avg_Dmd*Std_Cost*CQ$3,0)+Avg_Dmd*365/CQ$3/2*Std_Cost*Inv_Cost+CQ$3*Setup</f>
        <v>32349.86873354025</v>
      </c>
      <c r="CR77" s="12">
        <f>(Sell_Price-Std_Cost)*(1-$D77)*Lost_Sale_Fact*Avg_Dmd*365+NORMSINV($D77)*SQRT(Dmd_StdDev^2*Leadtime+LT_StdDev^2*Avg_Dmd^2)*Std_Cost*Inv_Cost+IF(365/CR$3+Safety_Stock/Avg_Dmd&gt;Plan_Shelf,(365/CR$3+Safety_Stock/Avg_Dmd-Plan_Shelf)*Avg_Dmd*Std_Cost*CR$3,0)+Avg_Dmd*365/CR$3/2*Std_Cost*Inv_Cost+CR$3*Setup</f>
        <v>32475.454017821186</v>
      </c>
      <c r="CS77" s="12">
        <f>(Sell_Price-Std_Cost)*(1-$D77)*Lost_Sale_Fact*Avg_Dmd*365+NORMSINV($D77)*SQRT(Dmd_StdDev^2*Leadtime+LT_StdDev^2*Avg_Dmd^2)*Std_Cost*Inv_Cost+IF(365/CS$3+Safety_Stock/Avg_Dmd&gt;Plan_Shelf,(365/CS$3+Safety_Stock/Avg_Dmd-Plan_Shelf)*Avg_Dmd*Std_Cost*CS$3,0)+Avg_Dmd*365/CS$3/2*Std_Cost*Inv_Cost+CS$3*Setup</f>
        <v>32601.564349751992</v>
      </c>
      <c r="CT77" s="12">
        <f>(Sell_Price-Std_Cost)*(1-$D77)*Lost_Sale_Fact*Avg_Dmd*365+NORMSINV($D77)*SQRT(Dmd_StdDev^2*Leadtime+LT_StdDev^2*Avg_Dmd^2)*Std_Cost*Inv_Cost+IF(365/CT$3+Safety_Stock/Avg_Dmd&gt;Plan_Shelf,(365/CT$3+Safety_Stock/Avg_Dmd-Plan_Shelf)*Avg_Dmd*Std_Cost*CT$3,0)+Avg_Dmd*365/CT$3/2*Std_Cost*Inv_Cost+CT$3*Setup</f>
        <v>32728.182972492785</v>
      </c>
      <c r="CU77" s="12">
        <f>(Sell_Price-Std_Cost)*(1-$D77)*Lost_Sale_Fact*Avg_Dmd*365+NORMSINV($D77)*SQRT(Dmd_StdDev^2*Leadtime+LT_StdDev^2*Avg_Dmd^2)*Std_Cost*Inv_Cost+IF(365/CU$3+Safety_Stock/Avg_Dmd&gt;Plan_Shelf,(365/CU$3+Safety_Stock/Avg_Dmd-Plan_Shelf)*Avg_Dmd*Std_Cost*CU$3,0)+Avg_Dmd*365/CU$3/2*Std_Cost*Inv_Cost+CU$3*Setup</f>
        <v>32855.293834754819</v>
      </c>
      <c r="CV77" s="12">
        <f>(Sell_Price-Std_Cost)*(1-$D77)*Lost_Sale_Fact*Avg_Dmd*365+NORMSINV($D77)*SQRT(Dmd_StdDev^2*Leadtime+LT_StdDev^2*Avg_Dmd^2)*Std_Cost*Inv_Cost+IF(365/CV$3+Safety_Stock/Avg_Dmd&gt;Plan_Shelf,(365/CV$3+Safety_Stock/Avg_Dmd-Plan_Shelf)*Avg_Dmd*Std_Cost*CV$3,0)+Avg_Dmd*365/CV$3/2*Std_Cost*Inv_Cost+CV$3*Setup</f>
        <v>32982.88155405307</v>
      </c>
      <c r="CW77" s="12">
        <f>(Sell_Price-Std_Cost)*(1-$D77)*Lost_Sale_Fact*Avg_Dmd*365+NORMSINV($D77)*SQRT(Dmd_StdDev^2*Leadtime+LT_StdDev^2*Avg_Dmd^2)*Std_Cost*Inv_Cost+IF(365/CW$3+Safety_Stock/Avg_Dmd&gt;Plan_Shelf,(365/CW$3+Safety_Stock/Avg_Dmd-Plan_Shelf)*Avg_Dmd*Std_Cost*CW$3,0)+Avg_Dmd*365/CW$3/2*Std_Cost*Inv_Cost+CW$3*Setup</f>
        <v>33110.931382231764</v>
      </c>
      <c r="CX77" s="12">
        <f>(Sell_Price-Std_Cost)*(1-$D77)*Lost_Sale_Fact*Avg_Dmd*365+NORMSINV($D77)*SQRT(Dmd_StdDev^2*Leadtime+LT_StdDev^2*Avg_Dmd^2)*Std_Cost*Inv_Cost+IF(365/CX$3+Safety_Stock/Avg_Dmd&gt;Plan_Shelf,(365/CX$3+Safety_Stock/Avg_Dmd-Plan_Shelf)*Avg_Dmd*Std_Cost*CX$3,0)+Avg_Dmd*365/CX$3/2*Std_Cost*Inv_Cost+CX$3*Setup</f>
        <v>33239.429173100689</v>
      </c>
      <c r="CY77" s="12">
        <f>(Sell_Price-Std_Cost)*(1-$D77)*Lost_Sale_Fact*Avg_Dmd*365+NORMSINV($D77)*SQRT(Dmd_StdDev^2*Leadtime+LT_StdDev^2*Avg_Dmd^2)*Std_Cost*Inv_Cost+IF(365/CY$3+Safety_Stock/Avg_Dmd&gt;Plan_Shelf,(365/CY$3+Safety_Stock/Avg_Dmd-Plan_Shelf)*Avg_Dmd*Std_Cost*CY$3,0)+Avg_Dmd*365/CY$3/2*Std_Cost*Inv_Cost+CY$3*Setup</f>
        <v>33368.361352032865</v>
      </c>
      <c r="CZ77" s="12">
        <f>(Sell_Price-Std_Cost)*(1-$D77)*Lost_Sale_Fact*Avg_Dmd*365+NORMSINV($D77)*SQRT(Dmd_StdDev^2*Leadtime+LT_StdDev^2*Avg_Dmd^2)*Std_Cost*Inv_Cost+IF(365/CZ$3+Safety_Stock/Avg_Dmd&gt;Plan_Shelf,(365/CZ$3+Safety_Stock/Avg_Dmd-Plan_Shelf)*Avg_Dmd*Std_Cost*CZ$3,0)+Avg_Dmd*365/CZ$3/2*Std_Cost*Inv_Cost+CZ$3*Setup</f>
        <v>33497.714887386406</v>
      </c>
      <c r="DA77" s="28">
        <f t="shared" si="2"/>
        <v>27528.039211710726</v>
      </c>
      <c r="DB77" s="43">
        <f t="shared" si="3"/>
        <v>0.92600000000000005</v>
      </c>
    </row>
    <row r="78" spans="1:106" ht="14.1" customHeight="1" x14ac:dyDescent="0.25">
      <c r="A78" s="53"/>
      <c r="B78" s="52"/>
      <c r="C78" s="52"/>
      <c r="D78" s="9">
        <v>0.92500000000000004</v>
      </c>
      <c r="E78" s="12">
        <f>(Sell_Price-Std_Cost)*(1-$D78)*Lost_Sale_Fact*Avg_Dmd*365+NORMSINV($D78)*SQRT(Dmd_StdDev^2*Leadtime+LT_StdDev^2*Avg_Dmd^2)*Std_Cost*Inv_Cost+IF(365/E$3+Safety_Stock/Avg_Dmd&gt;Plan_Shelf,(365/E$3+Safety_Stock/Avg_Dmd-Plan_Shelf)*Avg_Dmd*Std_Cost*E$3,0)+Avg_Dmd*365/E$3/2*Std_Cost*Inv_Cost+E$3*Setup</f>
        <v>1327938.5348820693</v>
      </c>
      <c r="F78" s="12">
        <f>(Sell_Price-Std_Cost)*(1-$D78)*Lost_Sale_Fact*Avg_Dmd*365+NORMSINV($D78)*SQRT(Dmd_StdDev^2*Leadtime+LT_StdDev^2*Avg_Dmd^2)*Std_Cost*Inv_Cost+IF(365/F$3+Safety_Stock/Avg_Dmd&gt;Plan_Shelf,(365/F$3+Safety_Stock/Avg_Dmd-Plan_Shelf)*Avg_Dmd*Std_Cost*F$3,0)+Avg_Dmd*365/F$3/2*Std_Cost*Inv_Cost+F$3*Setup</f>
        <v>1164784.6977160617</v>
      </c>
      <c r="G78" s="12">
        <f>(Sell_Price-Std_Cost)*(1-$D78)*Lost_Sale_Fact*Avg_Dmd*365+NORMSINV($D78)*SQRT(Dmd_StdDev^2*Leadtime+LT_StdDev^2*Avg_Dmd^2)*Std_Cost*Inv_Cost+IF(365/G$3+Safety_Stock/Avg_Dmd&gt;Plan_Shelf,(365/G$3+Safety_Stock/Avg_Dmd-Plan_Shelf)*Avg_Dmd*Std_Cost*G$3,0)+Avg_Dmd*365/G$3/2*Std_Cost*Inv_Cost+G$3*Setup</f>
        <v>1069764.1938833874</v>
      </c>
      <c r="H78" s="12">
        <f>(Sell_Price-Std_Cost)*(1-$D78)*Lost_Sale_Fact*Avg_Dmd*365+NORMSINV($D78)*SQRT(Dmd_StdDev^2*Leadtime+LT_StdDev^2*Avg_Dmd^2)*Std_Cost*Inv_Cost+IF(365/H$3+Safety_Stock/Avg_Dmd&gt;Plan_Shelf,(365/H$3+Safety_Stock/Avg_Dmd-Plan_Shelf)*Avg_Dmd*Std_Cost*H$3,0)+Avg_Dmd*365/H$3/2*Std_Cost*Inv_Cost+H$3*Setup</f>
        <v>991777.02338404662</v>
      </c>
      <c r="I78" s="12">
        <f>(Sell_Price-Std_Cost)*(1-$D78)*Lost_Sale_Fact*Avg_Dmd*365+NORMSINV($D78)*SQRT(Dmd_StdDev^2*Leadtime+LT_StdDev^2*Avg_Dmd^2)*Std_Cost*Inv_Cost+IF(365/I$3+Safety_Stock/Avg_Dmd&gt;Plan_Shelf,(365/I$3+Safety_Stock/Avg_Dmd-Plan_Shelf)*Avg_Dmd*Std_Cost*I$3,0)+Avg_Dmd*365/I$3/2*Std_Cost*Inv_Cost+I$3*Setup</f>
        <v>920603.18621803902</v>
      </c>
      <c r="J78" s="12">
        <f>(Sell_Price-Std_Cost)*(1-$D78)*Lost_Sale_Fact*Avg_Dmd*365+NORMSINV($D78)*SQRT(Dmd_StdDev^2*Leadtime+LT_StdDev^2*Avg_Dmd^2)*Std_Cost*Inv_Cost+IF(365/J$3+Safety_Stock/Avg_Dmd&gt;Plan_Shelf,(365/J$3+Safety_Stock/Avg_Dmd-Plan_Shelf)*Avg_Dmd*Std_Cost*J$3,0)+Avg_Dmd*365/J$3/2*Std_Cost*Inv_Cost+J$3*Setup</f>
        <v>852836.01571869804</v>
      </c>
      <c r="K78" s="12">
        <f>(Sell_Price-Std_Cost)*(1-$D78)*Lost_Sale_Fact*Avg_Dmd*365+NORMSINV($D78)*SQRT(Dmd_StdDev^2*Leadtime+LT_StdDev^2*Avg_Dmd^2)*Std_Cost*Inv_Cost+IF(365/K$3+Safety_Stock/Avg_Dmd&gt;Plan_Shelf,(365/K$3+Safety_Stock/Avg_Dmd-Plan_Shelf)*Avg_Dmd*Std_Cost*K$3,0)+Avg_Dmd*365/K$3/2*Std_Cost*Inv_Cost+K$3*Setup</f>
        <v>787015.51188602392</v>
      </c>
      <c r="L78" s="12">
        <f>(Sell_Price-Std_Cost)*(1-$D78)*Lost_Sale_Fact*Avg_Dmd*365+NORMSINV($D78)*SQRT(Dmd_StdDev^2*Leadtime+LT_StdDev^2*Avg_Dmd^2)*Std_Cost*Inv_Cost+IF(365/L$3+Safety_Stock/Avg_Dmd&gt;Plan_Shelf,(365/L$3+Safety_Stock/Avg_Dmd-Plan_Shelf)*Avg_Dmd*Std_Cost*L$3,0)+Avg_Dmd*365/L$3/2*Std_Cost*Inv_Cost+L$3*Setup</f>
        <v>722411.67472001631</v>
      </c>
      <c r="M78" s="12">
        <f>(Sell_Price-Std_Cost)*(1-$D78)*Lost_Sale_Fact*Avg_Dmd*365+NORMSINV($D78)*SQRT(Dmd_StdDev^2*Leadtime+LT_StdDev^2*Avg_Dmd^2)*Std_Cost*Inv_Cost+IF(365/M$3+Safety_Stock/Avg_Dmd&gt;Plan_Shelf,(365/M$3+Safety_Stock/Avg_Dmd-Plan_Shelf)*Avg_Dmd*Std_Cost*M$3,0)+Avg_Dmd*365/M$3/2*Std_Cost*Inv_Cost+M$3*Setup</f>
        <v>658618.94866511994</v>
      </c>
      <c r="N78" s="12">
        <f>(Sell_Price-Std_Cost)*(1-$D78)*Lost_Sale_Fact*Avg_Dmd*365+NORMSINV($D78)*SQRT(Dmd_StdDev^2*Leadtime+LT_StdDev^2*Avg_Dmd^2)*Std_Cost*Inv_Cost+IF(365/N$3+Safety_Stock/Avg_Dmd&gt;Plan_Shelf,(365/N$3+Safety_Stock/Avg_Dmd-Plan_Shelf)*Avg_Dmd*Std_Cost*N$3,0)+Avg_Dmd*365/N$3/2*Std_Cost*Inv_Cost+N$3*Setup</f>
        <v>595394.00038800121</v>
      </c>
      <c r="O78" s="12">
        <f>(Sell_Price-Std_Cost)*(1-$D78)*Lost_Sale_Fact*Avg_Dmd*365+NORMSINV($D78)*SQRT(Dmd_StdDev^2*Leadtime+LT_StdDev^2*Avg_Dmd^2)*Std_Cost*Inv_Cost+IF(365/O$3+Safety_Stock/Avg_Dmd&gt;Plan_Shelf,(365/O$3+Safety_Stock/Avg_Dmd-Plan_Shelf)*Avg_Dmd*Std_Cost*O$3,0)+Avg_Dmd*365/O$3/2*Std_Cost*Inv_Cost+O$3*Setup</f>
        <v>532581.98140381172</v>
      </c>
      <c r="P78" s="12">
        <f>(Sell_Price-Std_Cost)*(1-$D78)*Lost_Sale_Fact*Avg_Dmd*365+NORMSINV($D78)*SQRT(Dmd_StdDev^2*Leadtime+LT_StdDev^2*Avg_Dmd^2)*Std_Cost*Inv_Cost+IF(365/P$3+Safety_Stock/Avg_Dmd&gt;Plan_Shelf,(365/P$3+Safety_Stock/Avg_Dmd-Plan_Shelf)*Avg_Dmd*Std_Cost*P$3,0)+Avg_Dmd*365/P$3/2*Std_Cost*Inv_Cost+P$3*Setup</f>
        <v>470079.65938931954</v>
      </c>
      <c r="Q78" s="12">
        <f>(Sell_Price-Std_Cost)*(1-$D78)*Lost_Sale_Fact*Avg_Dmd*365+NORMSINV($D78)*SQRT(Dmd_StdDev^2*Leadtime+LT_StdDev^2*Avg_Dmd^2)*Std_Cost*Inv_Cost+IF(365/Q$3+Safety_Stock/Avg_Dmd&gt;Plan_Shelf,(365/Q$3+Safety_Stock/Avg_Dmd-Plan_Shelf)*Avg_Dmd*Std_Cost*Q$3,0)+Avg_Dmd*365/Q$3/2*Std_Cost*Inv_Cost+Q$3*Setup</f>
        <v>407815.56581305555</v>
      </c>
      <c r="R78" s="12">
        <f>(Sell_Price-Std_Cost)*(1-$D78)*Lost_Sale_Fact*Avg_Dmd*365+NORMSINV($D78)*SQRT(Dmd_StdDev^2*Leadtime+LT_StdDev^2*Avg_Dmd^2)*Std_Cost*Inv_Cost+IF(365/R$3+Safety_Stock/Avg_Dmd&gt;Plan_Shelf,(365/R$3+Safety_Stock/Avg_Dmd-Plan_Shelf)*Avg_Dmd*Std_Cost*R$3,0)+Avg_Dmd*365/R$3/2*Std_Cost*Inv_Cost+R$3*Setup</f>
        <v>345738.65172397112</v>
      </c>
      <c r="S78" s="12">
        <f>(Sell_Price-Std_Cost)*(1-$D78)*Lost_Sale_Fact*Avg_Dmd*365+NORMSINV($D78)*SQRT(Dmd_StdDev^2*Leadtime+LT_StdDev^2*Avg_Dmd^2)*Std_Cost*Inv_Cost+IF(365/S$3+Safety_Stock/Avg_Dmd&gt;Plan_Shelf,(365/S$3+Safety_Stock/Avg_Dmd-Plan_Shelf)*Avg_Dmd*Std_Cost*S$3,0)+Avg_Dmd*365/S$3/2*Std_Cost*Inv_Cost+S$3*Setup</f>
        <v>283811.48122463014</v>
      </c>
      <c r="T78" s="12">
        <f>(Sell_Price-Std_Cost)*(1-$D78)*Lost_Sale_Fact*Avg_Dmd*365+NORMSINV($D78)*SQRT(Dmd_StdDev^2*Leadtime+LT_StdDev^2*Avg_Dmd^2)*Std_Cost*Inv_Cost+IF(365/T$3+Safety_Stock/Avg_Dmd&gt;Plan_Shelf,(365/T$3+Safety_Stock/Avg_Dmd-Plan_Shelf)*Avg_Dmd*Std_Cost*T$3,0)+Avg_Dmd*365/T$3/2*Std_Cost*Inv_Cost+T$3*Setup</f>
        <v>222005.97739195582</v>
      </c>
      <c r="U78" s="12">
        <f>(Sell_Price-Std_Cost)*(1-$D78)*Lost_Sale_Fact*Avg_Dmd*365+NORMSINV($D78)*SQRT(Dmd_StdDev^2*Leadtime+LT_StdDev^2*Avg_Dmd^2)*Std_Cost*Inv_Cost+IF(365/U$3+Safety_Stock/Avg_Dmd&gt;Plan_Shelf,(365/U$3+Safety_Stock/Avg_Dmd-Plan_Shelf)*Avg_Dmd*Std_Cost*U$3,0)+Avg_Dmd*365/U$3/2*Std_Cost*Inv_Cost+U$3*Setup</f>
        <v>160300.66963771285</v>
      </c>
      <c r="V78" s="12">
        <f>(Sell_Price-Std_Cost)*(1-$D78)*Lost_Sale_Fact*Avg_Dmd*365+NORMSINV($D78)*SQRT(Dmd_StdDev^2*Leadtime+LT_StdDev^2*Avg_Dmd^2)*Std_Cost*Inv_Cost+IF(365/V$3+Safety_Stock/Avg_Dmd&gt;Plan_Shelf,(365/V$3+Safety_Stock/Avg_Dmd-Plan_Shelf)*Avg_Dmd*Std_Cost*V$3,0)+Avg_Dmd*365/V$3/2*Std_Cost*Inv_Cost+V$3*Setup</f>
        <v>98678.858615496254</v>
      </c>
      <c r="W78" s="12">
        <f>(Sell_Price-Std_Cost)*(1-$D78)*Lost_Sale_Fact*Avg_Dmd*365+NORMSINV($D78)*SQRT(Dmd_StdDev^2*Leadtime+LT_StdDev^2*Avg_Dmd^2)*Std_Cost*Inv_Cost+IF(365/W$3+Safety_Stock/Avg_Dmd&gt;Plan_Shelf,(365/W$3+Safety_Stock/Avg_Dmd-Plan_Shelf)*Avg_Dmd*Std_Cost*W$3,0)+Avg_Dmd*365/W$3/2*Std_Cost*Inv_Cost+W$3*Setup</f>
        <v>37127.36063077514</v>
      </c>
      <c r="X78" s="12">
        <f>(Sell_Price-Std_Cost)*(1-$D78)*Lost_Sale_Fact*Avg_Dmd*365+NORMSINV($D78)*SQRT(Dmd_StdDev^2*Leadtime+LT_StdDev^2*Avg_Dmd^2)*Std_Cost*Inv_Cost+IF(365/X$3+Safety_Stock/Avg_Dmd&gt;Plan_Shelf,(365/X$3+Safety_Stock/Avg_Dmd-Plan_Shelf)*Avg_Dmd*Std_Cost*X$3,0)+Avg_Dmd*365/X$3/2*Std_Cost*Inv_Cost+X$3*Setup</f>
        <v>29712.372048076842</v>
      </c>
      <c r="Y78" s="12">
        <f>(Sell_Price-Std_Cost)*(1-$D78)*Lost_Sale_Fact*Avg_Dmd*365+NORMSINV($D78)*SQRT(Dmd_StdDev^2*Leadtime+LT_StdDev^2*Avg_Dmd^2)*Std_Cost*Inv_Cost+IF(365/Y$3+Safety_Stock/Avg_Dmd&gt;Plan_Shelf,(365/Y$3+Safety_Stock/Avg_Dmd-Plan_Shelf)*Avg_Dmd*Std_Cost*Y$3,0)+Avg_Dmd*365/Y$3/2*Std_Cost*Inv_Cost+Y$3*Setup</f>
        <v>29375.705381410175</v>
      </c>
      <c r="Z78" s="12">
        <f>(Sell_Price-Std_Cost)*(1-$D78)*Lost_Sale_Fact*Avg_Dmd*365+NORMSINV($D78)*SQRT(Dmd_StdDev^2*Leadtime+LT_StdDev^2*Avg_Dmd^2)*Std_Cost*Inv_Cost+IF(365/Z$3+Safety_Stock/Avg_Dmd&gt;Plan_Shelf,(365/Z$3+Safety_Stock/Avg_Dmd-Plan_Shelf)*Avg_Dmd*Std_Cost*Z$3,0)+Avg_Dmd*365/Z$3/2*Std_Cost*Inv_Cost+Z$3*Setup</f>
        <v>29083.281138985934</v>
      </c>
      <c r="AA78" s="12">
        <f>(Sell_Price-Std_Cost)*(1-$D78)*Lost_Sale_Fact*Avg_Dmd*365+NORMSINV($D78)*SQRT(Dmd_StdDev^2*Leadtime+LT_StdDev^2*Avg_Dmd^2)*Std_Cost*Inv_Cost+IF(365/AA$3+Safety_Stock/Avg_Dmd&gt;Plan_Shelf,(365/AA$3+Safety_Stock/Avg_Dmd-Plan_Shelf)*Avg_Dmd*Std_Cost*AA$3,0)+Avg_Dmd*365/AA$3/2*Std_Cost*Inv_Cost+AA$3*Setup</f>
        <v>28829.328569815974</v>
      </c>
      <c r="AB78" s="12">
        <f>(Sell_Price-Std_Cost)*(1-$D78)*Lost_Sale_Fact*Avg_Dmd*365+NORMSINV($D78)*SQRT(Dmd_StdDev^2*Leadtime+LT_StdDev^2*Avg_Dmd^2)*Std_Cost*Inv_Cost+IF(365/AB$3+Safety_Stock/Avg_Dmd&gt;Plan_Shelf,(365/AB$3+Safety_Stock/Avg_Dmd-Plan_Shelf)*Avg_Dmd*Std_Cost*AB$3,0)+Avg_Dmd*365/AB$3/2*Std_Cost*Inv_Cost+AB$3*Setup</f>
        <v>28609.03871474351</v>
      </c>
      <c r="AC78" s="12">
        <f>(Sell_Price-Std_Cost)*(1-$D78)*Lost_Sale_Fact*Avg_Dmd*365+NORMSINV($D78)*SQRT(Dmd_StdDev^2*Leadtime+LT_StdDev^2*Avg_Dmd^2)*Std_Cost*Inv_Cost+IF(365/AC$3+Safety_Stock/Avg_Dmd&gt;Plan_Shelf,(365/AC$3+Safety_Stock/Avg_Dmd-Plan_Shelf)*Avg_Dmd*Std_Cost*AC$3,0)+Avg_Dmd*365/AC$3/2*Std_Cost*Inv_Cost+AC$3*Setup</f>
        <v>28418.372048076842</v>
      </c>
      <c r="AD78" s="12">
        <f>(Sell_Price-Std_Cost)*(1-$D78)*Lost_Sale_Fact*Avg_Dmd*365+NORMSINV($D78)*SQRT(Dmd_StdDev^2*Leadtime+LT_StdDev^2*Avg_Dmd^2)*Std_Cost*Inv_Cost+IF(365/AD$3+Safety_Stock/Avg_Dmd&gt;Plan_Shelf,(365/AD$3+Safety_Stock/Avg_Dmd-Plan_Shelf)*Avg_Dmd*Std_Cost*AD$3,0)+Avg_Dmd*365/AD$3/2*Std_Cost*Inv_Cost+AD$3*Setup</f>
        <v>28253.910509615303</v>
      </c>
      <c r="AE78" s="12">
        <f>(Sell_Price-Std_Cost)*(1-$D78)*Lost_Sale_Fact*Avg_Dmd*365+NORMSINV($D78)*SQRT(Dmd_StdDev^2*Leadtime+LT_StdDev^2*Avg_Dmd^2)*Std_Cost*Inv_Cost+IF(365/AE$3+Safety_Stock/Avg_Dmd&gt;Plan_Shelf,(365/AE$3+Safety_Stock/Avg_Dmd-Plan_Shelf)*Avg_Dmd*Std_Cost*AE$3,0)+Avg_Dmd*365/AE$3/2*Std_Cost*Inv_Cost+AE$3*Setup</f>
        <v>28112.742418447211</v>
      </c>
      <c r="AF78" s="12">
        <f>(Sell_Price-Std_Cost)*(1-$D78)*Lost_Sale_Fact*Avg_Dmd*365+NORMSINV($D78)*SQRT(Dmd_StdDev^2*Leadtime+LT_StdDev^2*Avg_Dmd^2)*Std_Cost*Inv_Cost+IF(365/AF$3+Safety_Stock/Avg_Dmd&gt;Plan_Shelf,(365/AF$3+Safety_Stock/Avg_Dmd-Plan_Shelf)*Avg_Dmd*Std_Cost*AF$3,0)+Avg_Dmd*365/AF$3/2*Std_Cost*Inv_Cost+AF$3*Setup</f>
        <v>27992.372048076842</v>
      </c>
      <c r="AG78" s="12">
        <f>(Sell_Price-Std_Cost)*(1-$D78)*Lost_Sale_Fact*Avg_Dmd*365+NORMSINV($D78)*SQRT(Dmd_StdDev^2*Leadtime+LT_StdDev^2*Avg_Dmd^2)*Std_Cost*Inv_Cost+IF(365/AG$3+Safety_Stock/Avg_Dmd&gt;Plan_Shelf,(365/AG$3+Safety_Stock/Avg_Dmd-Plan_Shelf)*Avg_Dmd*Std_Cost*AG$3,0)+Avg_Dmd*365/AG$3/2*Std_Cost*Inv_Cost+AG$3*Setup</f>
        <v>27890.647910145806</v>
      </c>
      <c r="AH78" s="12">
        <f>(Sell_Price-Std_Cost)*(1-$D78)*Lost_Sale_Fact*Avg_Dmd*365+NORMSINV($D78)*SQRT(Dmd_StdDev^2*Leadtime+LT_StdDev^2*Avg_Dmd^2)*Std_Cost*Inv_Cost+IF(365/AH$3+Safety_Stock/Avg_Dmd&gt;Plan_Shelf,(365/AH$3+Safety_Stock/Avg_Dmd-Plan_Shelf)*Avg_Dmd*Std_Cost*AH$3,0)+Avg_Dmd*365/AH$3/2*Std_Cost*Inv_Cost+AH$3*Setup</f>
        <v>27805.705381410175</v>
      </c>
      <c r="AI78" s="12">
        <f>(Sell_Price-Std_Cost)*(1-$D78)*Lost_Sale_Fact*Avg_Dmd*365+NORMSINV($D78)*SQRT(Dmd_StdDev^2*Leadtime+LT_StdDev^2*Avg_Dmd^2)*Std_Cost*Inv_Cost+IF(365/AI$3+Safety_Stock/Avg_Dmd&gt;Plan_Shelf,(365/AI$3+Safety_Stock/Avg_Dmd-Plan_Shelf)*Avg_Dmd*Std_Cost*AI$3,0)+Avg_Dmd*365/AI$3/2*Std_Cost*Inv_Cost+AI$3*Setup</f>
        <v>27735.920435173619</v>
      </c>
      <c r="AJ78" s="12">
        <f>(Sell_Price-Std_Cost)*(1-$D78)*Lost_Sale_Fact*Avg_Dmd*365+NORMSINV($D78)*SQRT(Dmd_StdDev^2*Leadtime+LT_StdDev^2*Avg_Dmd^2)*Std_Cost*Inv_Cost+IF(365/AJ$3+Safety_Stock/Avg_Dmd&gt;Plan_Shelf,(365/AJ$3+Safety_Stock/Avg_Dmd-Plan_Shelf)*Avg_Dmd*Std_Cost*AJ$3,0)+Avg_Dmd*365/AJ$3/2*Std_Cost*Inv_Cost+AJ$3*Setup</f>
        <v>27679.872048076842</v>
      </c>
      <c r="AK78" s="12">
        <f>(Sell_Price-Std_Cost)*(1-$D78)*Lost_Sale_Fact*Avg_Dmd*365+NORMSINV($D78)*SQRT(Dmd_StdDev^2*Leadtime+LT_StdDev^2*Avg_Dmd^2)*Std_Cost*Inv_Cost+IF(365/AK$3+Safety_Stock/Avg_Dmd&gt;Plan_Shelf,(365/AK$3+Safety_Stock/Avg_Dmd-Plan_Shelf)*Avg_Dmd*Std_Cost*AK$3,0)+Avg_Dmd*365/AK$3/2*Std_Cost*Inv_Cost+AK$3*Setup</f>
        <v>27636.311442016235</v>
      </c>
      <c r="AL78" s="12">
        <f>(Sell_Price-Std_Cost)*(1-$D78)*Lost_Sale_Fact*Avg_Dmd*365+NORMSINV($D78)*SQRT(Dmd_StdDev^2*Leadtime+LT_StdDev^2*Avg_Dmd^2)*Std_Cost*Inv_Cost+IF(365/AL$3+Safety_Stock/Avg_Dmd&gt;Plan_Shelf,(365/AL$3+Safety_Stock/Avg_Dmd-Plan_Shelf)*Avg_Dmd*Std_Cost*AL$3,0)+Avg_Dmd*365/AL$3/2*Std_Cost*Inv_Cost+AL$3*Setup</f>
        <v>27604.136753959196</v>
      </c>
      <c r="AM78" s="12">
        <f>(Sell_Price-Std_Cost)*(1-$D78)*Lost_Sale_Fact*Avg_Dmd*365+NORMSINV($D78)*SQRT(Dmd_StdDev^2*Leadtime+LT_StdDev^2*Avg_Dmd^2)*Std_Cost*Inv_Cost+IF(365/AM$3+Safety_Stock/Avg_Dmd&gt;Plan_Shelf,(365/AM$3+Safety_Stock/Avg_Dmd-Plan_Shelf)*Avg_Dmd*Std_Cost*AM$3,0)+Avg_Dmd*365/AM$3/2*Std_Cost*Inv_Cost+AM$3*Setup</f>
        <v>27582.372048076842</v>
      </c>
      <c r="AN78" s="12">
        <f>(Sell_Price-Std_Cost)*(1-$D78)*Lost_Sale_Fact*Avg_Dmd*365+NORMSINV($D78)*SQRT(Dmd_StdDev^2*Leadtime+LT_StdDev^2*Avg_Dmd^2)*Std_Cost*Inv_Cost+IF(365/AN$3+Safety_Stock/Avg_Dmd&gt;Plan_Shelf,(365/AN$3+Safety_Stock/Avg_Dmd-Plan_Shelf)*Avg_Dmd*Std_Cost*AN$3,0)+Avg_Dmd*365/AN$3/2*Std_Cost*Inv_Cost+AN$3*Setup</f>
        <v>27570.14982585462</v>
      </c>
      <c r="AO78" s="12">
        <f>(Sell_Price-Std_Cost)*(1-$D78)*Lost_Sale_Fact*Avg_Dmd*365+NORMSINV($D78)*SQRT(Dmd_StdDev^2*Leadtime+LT_StdDev^2*Avg_Dmd^2)*Std_Cost*Inv_Cost+IF(365/AO$3+Safety_Stock/Avg_Dmd&gt;Plan_Shelf,(365/AO$3+Safety_Stock/Avg_Dmd-Plan_Shelf)*Avg_Dmd*Std_Cost*AO$3,0)+Avg_Dmd*365/AO$3/2*Std_Cost*Inv_Cost+AO$3*Setup</f>
        <v>27566.696372401166</v>
      </c>
      <c r="AP78" s="12">
        <f>(Sell_Price-Std_Cost)*(1-$D78)*Lost_Sale_Fact*Avg_Dmd*365+NORMSINV($D78)*SQRT(Dmd_StdDev^2*Leadtime+LT_StdDev^2*Avg_Dmd^2)*Std_Cost*Inv_Cost+IF(365/AP$3+Safety_Stock/Avg_Dmd&gt;Plan_Shelf,(365/AP$3+Safety_Stock/Avg_Dmd-Plan_Shelf)*Avg_Dmd*Std_Cost*AP$3,0)+Avg_Dmd*365/AP$3/2*Std_Cost*Inv_Cost+AP$3*Setup</f>
        <v>27571.319416497896</v>
      </c>
      <c r="AQ78" s="12">
        <f>(Sell_Price-Std_Cost)*(1-$D78)*Lost_Sale_Fact*Avg_Dmd*365+NORMSINV($D78)*SQRT(Dmd_StdDev^2*Leadtime+LT_StdDev^2*Avg_Dmd^2)*Std_Cost*Inv_Cost+IF(365/AQ$3+Safety_Stock/Avg_Dmd&gt;Plan_Shelf,(365/AQ$3+Safety_Stock/Avg_Dmd-Plan_Shelf)*Avg_Dmd*Std_Cost*AQ$3,0)+Avg_Dmd*365/AQ$3/2*Std_Cost*Inv_Cost+AQ$3*Setup</f>
        <v>27583.397689102483</v>
      </c>
      <c r="AR78" s="12">
        <f>(Sell_Price-Std_Cost)*(1-$D78)*Lost_Sale_Fact*Avg_Dmd*365+NORMSINV($D78)*SQRT(Dmd_StdDev^2*Leadtime+LT_StdDev^2*Avg_Dmd^2)*Std_Cost*Inv_Cost+IF(365/AR$3+Safety_Stock/Avg_Dmd&gt;Plan_Shelf,(365/AR$3+Safety_Stock/Avg_Dmd-Plan_Shelf)*Avg_Dmd*Std_Cost*AR$3,0)+Avg_Dmd*365/AR$3/2*Std_Cost*Inv_Cost+AR$3*Setup</f>
        <v>27602.372048076842</v>
      </c>
      <c r="AS78" s="12">
        <f>(Sell_Price-Std_Cost)*(1-$D78)*Lost_Sale_Fact*Avg_Dmd*365+NORMSINV($D78)*SQRT(Dmd_StdDev^2*Leadtime+LT_StdDev^2*Avg_Dmd^2)*Std_Cost*Inv_Cost+IF(365/AS$3+Safety_Stock/Avg_Dmd&gt;Plan_Shelf,(365/AS$3+Safety_Stock/Avg_Dmd-Plan_Shelf)*Avg_Dmd*Std_Cost*AS$3,0)+Avg_Dmd*365/AS$3/2*Std_Cost*Inv_Cost+AS$3*Setup</f>
        <v>27627.737901735378</v>
      </c>
      <c r="AT78" s="12">
        <f>(Sell_Price-Std_Cost)*(1-$D78)*Lost_Sale_Fact*Avg_Dmd*365+NORMSINV($D78)*SQRT(Dmd_StdDev^2*Leadtime+LT_StdDev^2*Avg_Dmd^2)*Std_Cost*Inv_Cost+IF(365/AT$3+Safety_Stock/Avg_Dmd&gt;Plan_Shelf,(365/AT$3+Safety_Stock/Avg_Dmd-Plan_Shelf)*Avg_Dmd*Std_Cost*AT$3,0)+Avg_Dmd*365/AT$3/2*Std_Cost*Inv_Cost+AT$3*Setup</f>
        <v>27659.03871474351</v>
      </c>
      <c r="AU78" s="12">
        <f>(Sell_Price-Std_Cost)*(1-$D78)*Lost_Sale_Fact*Avg_Dmd*365+NORMSINV($D78)*SQRT(Dmd_StdDev^2*Leadtime+LT_StdDev^2*Avg_Dmd^2)*Std_Cost*Inv_Cost+IF(365/AU$3+Safety_Stock/Avg_Dmd&gt;Plan_Shelf,(365/AU$3+Safety_Stock/Avg_Dmd-Plan_Shelf)*Avg_Dmd*Std_Cost*AU$3,0)+Avg_Dmd*365/AU$3/2*Std_Cost*Inv_Cost+AU$3*Setup</f>
        <v>27695.860420169865</v>
      </c>
      <c r="AV78" s="12">
        <f>(Sell_Price-Std_Cost)*(1-$D78)*Lost_Sale_Fact*Avg_Dmd*365+NORMSINV($D78)*SQRT(Dmd_StdDev^2*Leadtime+LT_StdDev^2*Avg_Dmd^2)*Std_Cost*Inv_Cost+IF(365/AV$3+Safety_Stock/Avg_Dmd&gt;Plan_Shelf,(365/AV$3+Safety_Stock/Avg_Dmd-Plan_Shelf)*Avg_Dmd*Std_Cost*AV$3,0)+Avg_Dmd*365/AV$3/2*Std_Cost*Inv_Cost+AV$3*Setup</f>
        <v>27737.826593531387</v>
      </c>
      <c r="AW78" s="12">
        <f>(Sell_Price-Std_Cost)*(1-$D78)*Lost_Sale_Fact*Avg_Dmd*365+NORMSINV($D78)*SQRT(Dmd_StdDev^2*Leadtime+LT_StdDev^2*Avg_Dmd^2)*Std_Cost*Inv_Cost+IF(365/AW$3+Safety_Stock/Avg_Dmd&gt;Plan_Shelf,(365/AW$3+Safety_Stock/Avg_Dmd-Plan_Shelf)*Avg_Dmd*Std_Cost*AW$3,0)+Avg_Dmd*365/AW$3/2*Std_Cost*Inv_Cost+AW$3*Setup</f>
        <v>27784.594270299065</v>
      </c>
      <c r="AX78" s="12">
        <f>(Sell_Price-Std_Cost)*(1-$D78)*Lost_Sale_Fact*Avg_Dmd*365+NORMSINV($D78)*SQRT(Dmd_StdDev^2*Leadtime+LT_StdDev^2*Avg_Dmd^2)*Std_Cost*Inv_Cost+IF(365/AX$3+Safety_Stock/Avg_Dmd&gt;Plan_Shelf,(365/AX$3+Safety_Stock/Avg_Dmd-Plan_Shelf)*Avg_Dmd*Std_Cost*AX$3,0)+Avg_Dmd*365/AX$3/2*Std_Cost*Inv_Cost+AX$3*Setup</f>
        <v>27835.850308946407</v>
      </c>
      <c r="AY78" s="12">
        <f>(Sell_Price-Std_Cost)*(1-$D78)*Lost_Sale_Fact*Avg_Dmd*365+NORMSINV($D78)*SQRT(Dmd_StdDev^2*Leadtime+LT_StdDev^2*Avg_Dmd^2)*Std_Cost*Inv_Cost+IF(365/AY$3+Safety_Stock/Avg_Dmd&gt;Plan_Shelf,(365/AY$3+Safety_Stock/Avg_Dmd-Plan_Shelf)*Avg_Dmd*Std_Cost*AY$3,0)+Avg_Dmd*365/AY$3/2*Std_Cost*Inv_Cost+AY$3*Setup</f>
        <v>27891.308218289611</v>
      </c>
      <c r="AZ78" s="12">
        <f>(Sell_Price-Std_Cost)*(1-$D78)*Lost_Sale_Fact*Avg_Dmd*365+NORMSINV($D78)*SQRT(Dmd_StdDev^2*Leadtime+LT_StdDev^2*Avg_Dmd^2)*Std_Cost*Inv_Cost+IF(365/AZ$3+Safety_Stock/Avg_Dmd&gt;Plan_Shelf,(365/AZ$3+Safety_Stock/Avg_Dmd-Plan_Shelf)*Avg_Dmd*Std_Cost*AZ$3,0)+Avg_Dmd*365/AZ$3/2*Std_Cost*Inv_Cost+AZ$3*Setup</f>
        <v>27950.705381410175</v>
      </c>
      <c r="BA78" s="12">
        <f>(Sell_Price-Std_Cost)*(1-$D78)*Lost_Sale_Fact*Avg_Dmd*365+NORMSINV($D78)*SQRT(Dmd_StdDev^2*Leadtime+LT_StdDev^2*Avg_Dmd^2)*Std_Cost*Inv_Cost+IF(365/BA$3+Safety_Stock/Avg_Dmd&gt;Plan_Shelf,(365/BA$3+Safety_Stock/Avg_Dmd-Plan_Shelf)*Avg_Dmd*Std_Cost*BA$3,0)+Avg_Dmd*365/BA$3/2*Std_Cost*Inv_Cost+BA$3*Setup</f>
        <v>28013.800619505415</v>
      </c>
      <c r="BB78" s="12">
        <f>(Sell_Price-Std_Cost)*(1-$D78)*Lost_Sale_Fact*Avg_Dmd*365+NORMSINV($D78)*SQRT(Dmd_StdDev^2*Leadtime+LT_StdDev^2*Avg_Dmd^2)*Std_Cost*Inv_Cost+IF(365/BB$3+Safety_Stock/Avg_Dmd&gt;Plan_Shelf,(365/BB$3+Safety_Stock/Avg_Dmd-Plan_Shelf)*Avg_Dmd*Std_Cost*BB$3,0)+Avg_Dmd*365/BB$3/2*Std_Cost*Inv_Cost+BB$3*Setup</f>
        <v>28080.372048076842</v>
      </c>
      <c r="BC78" s="12">
        <f>(Sell_Price-Std_Cost)*(1-$D78)*Lost_Sale_Fact*Avg_Dmd*365+NORMSINV($D78)*SQRT(Dmd_StdDev^2*Leadtime+LT_StdDev^2*Avg_Dmd^2)*Std_Cost*Inv_Cost+IF(365/BC$3+Safety_Stock/Avg_Dmd&gt;Plan_Shelf,(365/BC$3+Safety_Stock/Avg_Dmd-Plan_Shelf)*Avg_Dmd*Std_Cost*BC$3,0)+Avg_Dmd*365/BC$3/2*Std_Cost*Inv_Cost+BC$3*Setup</f>
        <v>28150.215185331745</v>
      </c>
      <c r="BD78" s="12">
        <f>(Sell_Price-Std_Cost)*(1-$D78)*Lost_Sale_Fact*Avg_Dmd*365+NORMSINV($D78)*SQRT(Dmd_StdDev^2*Leadtime+LT_StdDev^2*Avg_Dmd^2)*Std_Cost*Inv_Cost+IF(365/BD$3+Safety_Stock/Avg_Dmd&gt;Plan_Shelf,(365/BD$3+Safety_Stock/Avg_Dmd-Plan_Shelf)*Avg_Dmd*Std_Cost*BD$3,0)+Avg_Dmd*365/BD$3/2*Std_Cost*Inv_Cost+BD$3*Setup</f>
        <v>28223.141278846073</v>
      </c>
      <c r="BE78" s="12">
        <f>(Sell_Price-Std_Cost)*(1-$D78)*Lost_Sale_Fact*Avg_Dmd*365+NORMSINV($D78)*SQRT(Dmd_StdDev^2*Leadtime+LT_StdDev^2*Avg_Dmd^2)*Std_Cost*Inv_Cost+IF(365/BE$3+Safety_Stock/Avg_Dmd&gt;Plan_Shelf,(365/BE$3+Safety_Stock/Avg_Dmd-Plan_Shelf)*Avg_Dmd*Std_Cost*BE$3,0)+Avg_Dmd*365/BE$3/2*Std_Cost*Inv_Cost+BE$3*Setup</f>
        <v>28298.975821661748</v>
      </c>
      <c r="BF78" s="12">
        <f>(Sell_Price-Std_Cost)*(1-$D78)*Lost_Sale_Fact*Avg_Dmd*365+NORMSINV($D78)*SQRT(Dmd_StdDev^2*Leadtime+LT_StdDev^2*Avg_Dmd^2)*Std_Cost*Inv_Cost+IF(365/BF$3+Safety_Stock/Avg_Dmd&gt;Plan_Shelf,(365/BF$3+Safety_Stock/Avg_Dmd-Plan_Shelf)*Avg_Dmd*Std_Cost*BF$3,0)+Avg_Dmd*365/BF$3/2*Std_Cost*Inv_Cost+BF$3*Setup</f>
        <v>28377.557233262029</v>
      </c>
      <c r="BG78" s="12">
        <f>(Sell_Price-Std_Cost)*(1-$D78)*Lost_Sale_Fact*Avg_Dmd*365+NORMSINV($D78)*SQRT(Dmd_StdDev^2*Leadtime+LT_StdDev^2*Avg_Dmd^2)*Std_Cost*Inv_Cost+IF(365/BG$3+Safety_Stock/Avg_Dmd&gt;Plan_Shelf,(365/BG$3+Safety_Stock/Avg_Dmd-Plan_Shelf)*Avg_Dmd*Std_Cost*BG$3,0)+Avg_Dmd*365/BG$3/2*Std_Cost*Inv_Cost+BG$3*Setup</f>
        <v>28458.735684440479</v>
      </c>
      <c r="BH78" s="12">
        <f>(Sell_Price-Std_Cost)*(1-$D78)*Lost_Sale_Fact*Avg_Dmd*365+NORMSINV($D78)*SQRT(Dmd_StdDev^2*Leadtime+LT_StdDev^2*Avg_Dmd^2)*Std_Cost*Inv_Cost+IF(365/BH$3+Safety_Stock/Avg_Dmd&gt;Plan_Shelf,(365/BH$3+Safety_Stock/Avg_Dmd-Plan_Shelf)*Avg_Dmd*Std_Cost*BH$3,0)+Avg_Dmd*365/BH$3/2*Std_Cost*Inv_Cost+BH$3*Setup</f>
        <v>28542.372048076842</v>
      </c>
      <c r="BI78" s="12">
        <f>(Sell_Price-Std_Cost)*(1-$D78)*Lost_Sale_Fact*Avg_Dmd*365+NORMSINV($D78)*SQRT(Dmd_StdDev^2*Leadtime+LT_StdDev^2*Avg_Dmd^2)*Std_Cost*Inv_Cost+IF(365/BI$3+Safety_Stock/Avg_Dmd&gt;Plan_Shelf,(365/BI$3+Safety_Stock/Avg_Dmd-Plan_Shelf)*Avg_Dmd*Std_Cost*BI$3,0)+Avg_Dmd*365/BI$3/2*Std_Cost*Inv_Cost+BI$3*Setup</f>
        <v>28628.336960357545</v>
      </c>
      <c r="BJ78" s="12">
        <f>(Sell_Price-Std_Cost)*(1-$D78)*Lost_Sale_Fact*Avg_Dmd*365+NORMSINV($D78)*SQRT(Dmd_StdDev^2*Leadtime+LT_StdDev^2*Avg_Dmd^2)*Std_Cost*Inv_Cost+IF(365/BJ$3+Safety_Stock/Avg_Dmd&gt;Plan_Shelf,(365/BJ$3+Safety_Stock/Avg_Dmd-Plan_Shelf)*Avg_Dmd*Std_Cost*BJ$3,0)+Avg_Dmd*365/BJ$3/2*Std_Cost*Inv_Cost+BJ$3*Setup</f>
        <v>28716.509979111324</v>
      </c>
      <c r="BK78" s="12">
        <f>(Sell_Price-Std_Cost)*(1-$D78)*Lost_Sale_Fact*Avg_Dmd*365+NORMSINV($D78)*SQRT(Dmd_StdDev^2*Leadtime+LT_StdDev^2*Avg_Dmd^2)*Std_Cost*Inv_Cost+IF(365/BK$3+Safety_Stock/Avg_Dmd&gt;Plan_Shelf,(365/BK$3+Safety_Stock/Avg_Dmd-Plan_Shelf)*Avg_Dmd*Std_Cost*BK$3,0)+Avg_Dmd*365/BK$3/2*Std_Cost*Inv_Cost+BK$3*Setup</f>
        <v>28806.77882773786</v>
      </c>
      <c r="BL78" s="12">
        <f>(Sell_Price-Std_Cost)*(1-$D78)*Lost_Sale_Fact*Avg_Dmd*365+NORMSINV($D78)*SQRT(Dmd_StdDev^2*Leadtime+LT_StdDev^2*Avg_Dmd^2)*Std_Cost*Inv_Cost+IF(365/BL$3+Safety_Stock/Avg_Dmd&gt;Plan_Shelf,(365/BL$3+Safety_Stock/Avg_Dmd-Plan_Shelf)*Avg_Dmd*Std_Cost*BL$3,0)+Avg_Dmd*365/BL$3/2*Std_Cost*Inv_Cost+BL$3*Setup</f>
        <v>28899.03871474351</v>
      </c>
      <c r="BM78" s="12">
        <f>(Sell_Price-Std_Cost)*(1-$D78)*Lost_Sale_Fact*Avg_Dmd*365+NORMSINV($D78)*SQRT(Dmd_StdDev^2*Leadtime+LT_StdDev^2*Avg_Dmd^2)*Std_Cost*Inv_Cost+IF(365/BM$3+Safety_Stock/Avg_Dmd&gt;Plan_Shelf,(365/BM$3+Safety_Stock/Avg_Dmd-Plan_Shelf)*Avg_Dmd*Std_Cost*BM$3,0)+Avg_Dmd*365/BM$3/2*Std_Cost*Inv_Cost+BM$3*Setup</f>
        <v>28993.191720207989</v>
      </c>
      <c r="BN78" s="12">
        <f>(Sell_Price-Std_Cost)*(1-$D78)*Lost_Sale_Fact*Avg_Dmd*365+NORMSINV($D78)*SQRT(Dmd_StdDev^2*Leadtime+LT_StdDev^2*Avg_Dmd^2)*Std_Cost*Inv_Cost+IF(365/BN$3+Safety_Stock/Avg_Dmd&gt;Plan_Shelf,(365/BN$3+Safety_Stock/Avg_Dmd-Plan_Shelf)*Avg_Dmd*Std_Cost*BN$3,0)+Avg_Dmd*365/BN$3/2*Std_Cost*Inv_Cost+BN$3*Setup</f>
        <v>29089.146241625229</v>
      </c>
      <c r="BO78" s="12">
        <f>(Sell_Price-Std_Cost)*(1-$D78)*Lost_Sale_Fact*Avg_Dmd*365+NORMSINV($D78)*SQRT(Dmd_StdDev^2*Leadtime+LT_StdDev^2*Avg_Dmd^2)*Std_Cost*Inv_Cost+IF(365/BO$3+Safety_Stock/Avg_Dmd&gt;Plan_Shelf,(365/BO$3+Safety_Stock/Avg_Dmd-Plan_Shelf)*Avg_Dmd*Std_Cost*BO$3,0)+Avg_Dmd*365/BO$3/2*Std_Cost*Inv_Cost+BO$3*Setup</f>
        <v>29186.816492521288</v>
      </c>
      <c r="BP78" s="12">
        <f>(Sell_Price-Std_Cost)*(1-$D78)*Lost_Sale_Fact*Avg_Dmd*365+NORMSINV($D78)*SQRT(Dmd_StdDev^2*Leadtime+LT_StdDev^2*Avg_Dmd^2)*Std_Cost*Inv_Cost+IF(365/BP$3+Safety_Stock/Avg_Dmd&gt;Plan_Shelf,(365/BP$3+Safety_Stock/Avg_Dmd-Plan_Shelf)*Avg_Dmd*Std_Cost*BP$3,0)+Avg_Dmd*365/BP$3/2*Std_Cost*Inv_Cost+BP$3*Setup</f>
        <v>29286.122048076842</v>
      </c>
      <c r="BQ78" s="12">
        <f>(Sell_Price-Std_Cost)*(1-$D78)*Lost_Sale_Fact*Avg_Dmd*365+NORMSINV($D78)*SQRT(Dmd_StdDev^2*Leadtime+LT_StdDev^2*Avg_Dmd^2)*Std_Cost*Inv_Cost+IF(365/BQ$3+Safety_Stock/Avg_Dmd&gt;Plan_Shelf,(365/BQ$3+Safety_Stock/Avg_Dmd-Plan_Shelf)*Avg_Dmd*Std_Cost*BQ$3,0)+Avg_Dmd*365/BQ$3/2*Std_Cost*Inv_Cost+BQ$3*Setup</f>
        <v>29386.987432692225</v>
      </c>
      <c r="BR78" s="12">
        <f>(Sell_Price-Std_Cost)*(1-$D78)*Lost_Sale_Fact*Avg_Dmd*365+NORMSINV($D78)*SQRT(Dmd_StdDev^2*Leadtime+LT_StdDev^2*Avg_Dmd^2)*Std_Cost*Inv_Cost+IF(365/BR$3+Safety_Stock/Avg_Dmd&gt;Plan_Shelf,(365/BR$3+Safety_Stock/Avg_Dmd-Plan_Shelf)*Avg_Dmd*Std_Cost*BR$3,0)+Avg_Dmd*365/BR$3/2*Std_Cost*Inv_Cost+BR$3*Setup</f>
        <v>29489.341745046539</v>
      </c>
      <c r="BS78" s="12">
        <f>(Sell_Price-Std_Cost)*(1-$D78)*Lost_Sale_Fact*Avg_Dmd*365+NORMSINV($D78)*SQRT(Dmd_StdDev^2*Leadtime+LT_StdDev^2*Avg_Dmd^2)*Std_Cost*Inv_Cost+IF(365/BS$3+Safety_Stock/Avg_Dmd&gt;Plan_Shelf,(365/BS$3+Safety_Stock/Avg_Dmd-Plan_Shelf)*Avg_Dmd*Std_Cost*BS$3,0)+Avg_Dmd*365/BS$3/2*Std_Cost*Inv_Cost+BS$3*Setup</f>
        <v>29593.118316733558</v>
      </c>
      <c r="BT78" s="12">
        <f>(Sell_Price-Std_Cost)*(1-$D78)*Lost_Sale_Fact*Avg_Dmd*365+NORMSINV($D78)*SQRT(Dmd_StdDev^2*Leadtime+LT_StdDev^2*Avg_Dmd^2)*Std_Cost*Inv_Cost+IF(365/BT$3+Safety_Stock/Avg_Dmd&gt;Plan_Shelf,(365/BT$3+Safety_Stock/Avg_Dmd-Plan_Shelf)*Avg_Dmd*Std_Cost*BT$3,0)+Avg_Dmd*365/BT$3/2*Std_Cost*Inv_Cost+BT$3*Setup</f>
        <v>29698.254401018017</v>
      </c>
      <c r="BU78" s="12">
        <f>(Sell_Price-Std_Cost)*(1-$D78)*Lost_Sale_Fact*Avg_Dmd*365+NORMSINV($D78)*SQRT(Dmd_StdDev^2*Leadtime+LT_StdDev^2*Avg_Dmd^2)*Std_Cost*Inv_Cost+IF(365/BU$3+Safety_Stock/Avg_Dmd&gt;Plan_Shelf,(365/BU$3+Safety_Stock/Avg_Dmd-Plan_Shelf)*Avg_Dmd*Std_Cost*BU$3,0)+Avg_Dmd*365/BU$3/2*Std_Cost*Inv_Cost+BU$3*Setup</f>
        <v>29804.690888656551</v>
      </c>
      <c r="BV78" s="12">
        <f>(Sell_Price-Std_Cost)*(1-$D78)*Lost_Sale_Fact*Avg_Dmd*365+NORMSINV($D78)*SQRT(Dmd_StdDev^2*Leadtime+LT_StdDev^2*Avg_Dmd^2)*Std_Cost*Inv_Cost+IF(365/BV$3+Safety_Stock/Avg_Dmd&gt;Plan_Shelf,(365/BV$3+Safety_Stock/Avg_Dmd-Plan_Shelf)*Avg_Dmd*Std_Cost*BV$3,0)+Avg_Dmd*365/BV$3/2*Std_Cost*Inv_Cost+BV$3*Setup</f>
        <v>29912.372048076842</v>
      </c>
      <c r="BW78" s="12">
        <f>(Sell_Price-Std_Cost)*(1-$D78)*Lost_Sale_Fact*Avg_Dmd*365+NORMSINV($D78)*SQRT(Dmd_StdDev^2*Leadtime+LT_StdDev^2*Avg_Dmd^2)*Std_Cost*Inv_Cost+IF(365/BW$3+Safety_Stock/Avg_Dmd&gt;Plan_Shelf,(365/BW$3+Safety_Stock/Avg_Dmd-Plan_Shelf)*Avg_Dmd*Std_Cost*BW$3,0)+Avg_Dmd*365/BW$3/2*Std_Cost*Inv_Cost+BW$3*Setup</f>
        <v>30021.245287513462</v>
      </c>
      <c r="BX78" s="12">
        <f>(Sell_Price-Std_Cost)*(1-$D78)*Lost_Sale_Fact*Avg_Dmd*365+NORMSINV($D78)*SQRT(Dmd_StdDev^2*Leadtime+LT_StdDev^2*Avg_Dmd^2)*Std_Cost*Inv_Cost+IF(365/BX$3+Safety_Stock/Avg_Dmd&gt;Plan_Shelf,(365/BX$3+Safety_Stock/Avg_Dmd-Plan_Shelf)*Avg_Dmd*Std_Cost*BX$3,0)+Avg_Dmd*365/BX$3/2*Std_Cost*Inv_Cost+BX$3*Setup</f>
        <v>30131.260936965729</v>
      </c>
      <c r="BY78" s="12">
        <f>(Sell_Price-Std_Cost)*(1-$D78)*Lost_Sale_Fact*Avg_Dmd*365+NORMSINV($D78)*SQRT(Dmd_StdDev^2*Leadtime+LT_StdDev^2*Avg_Dmd^2)*Std_Cost*Inv_Cost+IF(365/BY$3+Safety_Stock/Avg_Dmd&gt;Plan_Shelf,(365/BY$3+Safety_Stock/Avg_Dmd-Plan_Shelf)*Avg_Dmd*Std_Cost*BY$3,0)+Avg_Dmd*365/BY$3/2*Std_Cost*Inv_Cost+BY$3*Setup</f>
        <v>30242.372048076842</v>
      </c>
      <c r="BZ78" s="12">
        <f>(Sell_Price-Std_Cost)*(1-$D78)*Lost_Sale_Fact*Avg_Dmd*365+NORMSINV($D78)*SQRT(Dmd_StdDev^2*Leadtime+LT_StdDev^2*Avg_Dmd^2)*Std_Cost*Inv_Cost+IF(365/BZ$3+Safety_Stock/Avg_Dmd&gt;Plan_Shelf,(365/BZ$3+Safety_Stock/Avg_Dmd-Plan_Shelf)*Avg_Dmd*Std_Cost*BZ$3,0)+Avg_Dmd*365/BZ$3/2*Std_Cost*Inv_Cost+BZ$3*Setup</f>
        <v>30354.534210239006</v>
      </c>
      <c r="CA78" s="12">
        <f>(Sell_Price-Std_Cost)*(1-$D78)*Lost_Sale_Fact*Avg_Dmd*365+NORMSINV($D78)*SQRT(Dmd_StdDev^2*Leadtime+LT_StdDev^2*Avg_Dmd^2)*Std_Cost*Inv_Cost+IF(365/CA$3+Safety_Stock/Avg_Dmd&gt;Plan_Shelf,(365/CA$3+Safety_Stock/Avg_Dmd-Plan_Shelf)*Avg_Dmd*Std_Cost*CA$3,0)+Avg_Dmd*365/CA$3/2*Std_Cost*Inv_Cost+CA$3*Setup</f>
        <v>30467.705381410175</v>
      </c>
      <c r="CB78" s="12">
        <f>(Sell_Price-Std_Cost)*(1-$D78)*Lost_Sale_Fact*Avg_Dmd*365+NORMSINV($D78)*SQRT(Dmd_StdDev^2*Leadtime+LT_StdDev^2*Avg_Dmd^2)*Std_Cost*Inv_Cost+IF(365/CB$3+Safety_Stock/Avg_Dmd&gt;Plan_Shelf,(365/CB$3+Safety_Stock/Avg_Dmd-Plan_Shelf)*Avg_Dmd*Std_Cost*CB$3,0)+Avg_Dmd*365/CB$3/2*Std_Cost*Inv_Cost+CB$3*Setup</f>
        <v>30581.845732287369</v>
      </c>
      <c r="CC78" s="12">
        <f>(Sell_Price-Std_Cost)*(1-$D78)*Lost_Sale_Fact*Avg_Dmd*365+NORMSINV($D78)*SQRT(Dmd_StdDev^2*Leadtime+LT_StdDev^2*Avg_Dmd^2)*Std_Cost*Inv_Cost+IF(365/CC$3+Safety_Stock/Avg_Dmd&gt;Plan_Shelf,(365/CC$3+Safety_Stock/Avg_Dmd-Plan_Shelf)*Avg_Dmd*Std_Cost*CC$3,0)+Avg_Dmd*365/CC$3/2*Std_Cost*Inv_Cost+CC$3*Setup</f>
        <v>30696.917502622298</v>
      </c>
      <c r="CD78" s="12">
        <f>(Sell_Price-Std_Cost)*(1-$D78)*Lost_Sale_Fact*Avg_Dmd*365+NORMSINV($D78)*SQRT(Dmd_StdDev^2*Leadtime+LT_StdDev^2*Avg_Dmd^2)*Std_Cost*Inv_Cost+IF(365/CD$3+Safety_Stock/Avg_Dmd&gt;Plan_Shelf,(365/CD$3+Safety_Stock/Avg_Dmd-Plan_Shelf)*Avg_Dmd*Std_Cost*CD$3,0)+Avg_Dmd*365/CD$3/2*Std_Cost*Inv_Cost+CD$3*Setup</f>
        <v>30812.884868589663</v>
      </c>
      <c r="CE78" s="12">
        <f>(Sell_Price-Std_Cost)*(1-$D78)*Lost_Sale_Fact*Avg_Dmd*365+NORMSINV($D78)*SQRT(Dmd_StdDev^2*Leadtime+LT_StdDev^2*Avg_Dmd^2)*Std_Cost*Inv_Cost+IF(365/CE$3+Safety_Stock/Avg_Dmd&gt;Plan_Shelf,(365/CE$3+Safety_Stock/Avg_Dmd-Plan_Shelf)*Avg_Dmd*Std_Cost*CE$3,0)+Avg_Dmd*365/CE$3/2*Std_Cost*Inv_Cost+CE$3*Setup</f>
        <v>30929.713820228742</v>
      </c>
      <c r="CF78" s="12">
        <f>(Sell_Price-Std_Cost)*(1-$D78)*Lost_Sale_Fact*Avg_Dmd*365+NORMSINV($D78)*SQRT(Dmd_StdDev^2*Leadtime+LT_StdDev^2*Avg_Dmd^2)*Std_Cost*Inv_Cost+IF(365/CF$3+Safety_Stock/Avg_Dmd&gt;Plan_Shelf,(365/CF$3+Safety_Stock/Avg_Dmd-Plan_Shelf)*Avg_Dmd*Std_Cost*CF$3,0)+Avg_Dmd*365/CF$3/2*Std_Cost*Inv_Cost+CF$3*Setup</f>
        <v>31047.372048076842</v>
      </c>
      <c r="CG78" s="12">
        <f>(Sell_Price-Std_Cost)*(1-$D78)*Lost_Sale_Fact*Avg_Dmd*365+NORMSINV($D78)*SQRT(Dmd_StdDev^2*Leadtime+LT_StdDev^2*Avg_Dmd^2)*Std_Cost*Inv_Cost+IF(365/CG$3+Safety_Stock/Avg_Dmd&gt;Plan_Shelf,(365/CG$3+Safety_Stock/Avg_Dmd-Plan_Shelf)*Avg_Dmd*Std_Cost*CG$3,0)+Avg_Dmd*365/CG$3/2*Std_Cost*Inv_Cost+CG$3*Setup</f>
        <v>31165.828838200297</v>
      </c>
      <c r="CH78" s="12">
        <f>(Sell_Price-Std_Cost)*(1-$D78)*Lost_Sale_Fact*Avg_Dmd*365+NORMSINV($D78)*SQRT(Dmd_StdDev^2*Leadtime+LT_StdDev^2*Avg_Dmd^2)*Std_Cost*Inv_Cost+IF(365/CH$3+Safety_Stock/Avg_Dmd&gt;Plan_Shelf,(365/CH$3+Safety_Stock/Avg_Dmd-Plan_Shelf)*Avg_Dmd*Std_Cost*CH$3,0)+Avg_Dmd*365/CH$3/2*Std_Cost*Inv_Cost+CH$3*Setup</f>
        <v>31285.05497490611</v>
      </c>
      <c r="CI78" s="12">
        <f>(Sell_Price-Std_Cost)*(1-$D78)*Lost_Sale_Fact*Avg_Dmd*365+NORMSINV($D78)*SQRT(Dmd_StdDev^2*Leadtime+LT_StdDev^2*Avg_Dmd^2)*Std_Cost*Inv_Cost+IF(365/CI$3+Safety_Stock/Avg_Dmd&gt;Plan_Shelf,(365/CI$3+Safety_Stock/Avg_Dmd-Plan_Shelf)*Avg_Dmd*Std_Cost*CI$3,0)+Avg_Dmd*365/CI$3/2*Std_Cost*Inv_Cost+CI$3*Setup</f>
        <v>31405.02265048648</v>
      </c>
      <c r="CJ78" s="12">
        <f>(Sell_Price-Std_Cost)*(1-$D78)*Lost_Sale_Fact*Avg_Dmd*365+NORMSINV($D78)*SQRT(Dmd_StdDev^2*Leadtime+LT_StdDev^2*Avg_Dmd^2)*Std_Cost*Inv_Cost+IF(365/CJ$3+Safety_Stock/Avg_Dmd&gt;Plan_Shelf,(365/CJ$3+Safety_Stock/Avg_Dmd-Plan_Shelf)*Avg_Dmd*Std_Cost*CJ$3,0)+Avg_Dmd*365/CJ$3/2*Std_Cost*Inv_Cost+CJ$3*Setup</f>
        <v>31525.705381410175</v>
      </c>
      <c r="CK78" s="12">
        <f>(Sell_Price-Std_Cost)*(1-$D78)*Lost_Sale_Fact*Avg_Dmd*365+NORMSINV($D78)*SQRT(Dmd_StdDev^2*Leadtime+LT_StdDev^2*Avg_Dmd^2)*Std_Cost*Inv_Cost+IF(365/CK$3+Safety_Stock/Avg_Dmd&gt;Plan_Shelf,(365/CK$3+Safety_Stock/Avg_Dmd-Plan_Shelf)*Avg_Dmd*Std_Cost*CK$3,0)+Avg_Dmd*365/CK$3/2*Std_Cost*Inv_Cost+CK$3*Setup</f>
        <v>31647.077930429783</v>
      </c>
      <c r="CL78" s="12">
        <f>(Sell_Price-Std_Cost)*(1-$D78)*Lost_Sale_Fact*Avg_Dmd*365+NORMSINV($D78)*SQRT(Dmd_StdDev^2*Leadtime+LT_StdDev^2*Avg_Dmd^2)*Std_Cost*Inv_Cost+IF(365/CL$3+Safety_Stock/Avg_Dmd&gt;Plan_Shelf,(365/CL$3+Safety_Stock/Avg_Dmd-Plan_Shelf)*Avg_Dmd*Std_Cost*CL$3,0)+Avg_Dmd*365/CL$3/2*Std_Cost*Inv_Cost+CL$3*Setup</f>
        <v>31769.116234123354</v>
      </c>
      <c r="CM78" s="12">
        <f>(Sell_Price-Std_Cost)*(1-$D78)*Lost_Sale_Fact*Avg_Dmd*365+NORMSINV($D78)*SQRT(Dmd_StdDev^2*Leadtime+LT_StdDev^2*Avg_Dmd^2)*Std_Cost*Inv_Cost+IF(365/CM$3+Safety_Stock/Avg_Dmd&gt;Plan_Shelf,(365/CM$3+Safety_Stock/Avg_Dmd-Plan_Shelf)*Avg_Dmd*Std_Cost*CM$3,0)+Avg_Dmd*365/CM$3/2*Std_Cost*Inv_Cost+CM$3*Setup</f>
        <v>31891.797335433163</v>
      </c>
      <c r="CN78" s="12">
        <f>(Sell_Price-Std_Cost)*(1-$D78)*Lost_Sale_Fact*Avg_Dmd*365+NORMSINV($D78)*SQRT(Dmd_StdDev^2*Leadtime+LT_StdDev^2*Avg_Dmd^2)*Std_Cost*Inv_Cost+IF(365/CN$3+Safety_Stock/Avg_Dmd&gt;Plan_Shelf,(365/CN$3+Safety_Stock/Avg_Dmd-Plan_Shelf)*Avg_Dmd*Std_Cost*CN$3,0)+Avg_Dmd*365/CN$3/2*Std_Cost*Inv_Cost+CN$3*Setup</f>
        <v>32015.099320804115</v>
      </c>
      <c r="CO78" s="12">
        <f>(Sell_Price-Std_Cost)*(1-$D78)*Lost_Sale_Fact*Avg_Dmd*365+NORMSINV($D78)*SQRT(Dmd_StdDev^2*Leadtime+LT_StdDev^2*Avg_Dmd^2)*Std_Cost*Inv_Cost+IF(365/CO$3+Safety_Stock/Avg_Dmd&gt;Plan_Shelf,(365/CO$3+Safety_Stock/Avg_Dmd-Plan_Shelf)*Avg_Dmd*Std_Cost*CO$3,0)+Avg_Dmd*365/CO$3/2*Std_Cost*Inv_Cost+CO$3*Setup</f>
        <v>32139.001261559988</v>
      </c>
      <c r="CP78" s="12">
        <f>(Sell_Price-Std_Cost)*(1-$D78)*Lost_Sale_Fact*Avg_Dmd*365+NORMSINV($D78)*SQRT(Dmd_StdDev^2*Leadtime+LT_StdDev^2*Avg_Dmd^2)*Std_Cost*Inv_Cost+IF(365/CP$3+Safety_Stock/Avg_Dmd&gt;Plan_Shelf,(365/CP$3+Safety_Stock/Avg_Dmd-Plan_Shelf)*Avg_Dmd*Std_Cost*CP$3,0)+Avg_Dmd*365/CP$3/2*Std_Cost*Inv_Cost+CP$3*Setup</f>
        <v>32263.483159187952</v>
      </c>
      <c r="CQ78" s="12">
        <f>(Sell_Price-Std_Cost)*(1-$D78)*Lost_Sale_Fact*Avg_Dmd*365+NORMSINV($D78)*SQRT(Dmd_StdDev^2*Leadtime+LT_StdDev^2*Avg_Dmd^2)*Std_Cost*Inv_Cost+IF(365/CQ$3+Safety_Stock/Avg_Dmd&gt;Plan_Shelf,(365/CQ$3+Safety_Stock/Avg_Dmd-Plan_Shelf)*Avg_Dmd*Std_Cost*CQ$3,0)+Avg_Dmd*365/CQ$3/2*Std_Cost*Inv_Cost+CQ$3*Setup</f>
        <v>32388.52589423069</v>
      </c>
      <c r="CR78" s="12">
        <f>(Sell_Price-Std_Cost)*(1-$D78)*Lost_Sale_Fact*Avg_Dmd*365+NORMSINV($D78)*SQRT(Dmd_StdDev^2*Leadtime+LT_StdDev^2*Avg_Dmd^2)*Std_Cost*Inv_Cost+IF(365/CR$3+Safety_Stock/Avg_Dmd&gt;Plan_Shelf,(365/CR$3+Safety_Stock/Avg_Dmd-Plan_Shelf)*Avg_Dmd*Std_Cost*CR$3,0)+Avg_Dmd*365/CR$3/2*Std_Cost*Inv_Cost+CR$3*Setup</f>
        <v>32514.111178511626</v>
      </c>
      <c r="CS78" s="12">
        <f>(Sell_Price-Std_Cost)*(1-$D78)*Lost_Sale_Fact*Avg_Dmd*365+NORMSINV($D78)*SQRT(Dmd_StdDev^2*Leadtime+LT_StdDev^2*Avg_Dmd^2)*Std_Cost*Inv_Cost+IF(365/CS$3+Safety_Stock/Avg_Dmd&gt;Plan_Shelf,(365/CS$3+Safety_Stock/Avg_Dmd-Plan_Shelf)*Avg_Dmd*Std_Cost*CS$3,0)+Avg_Dmd*365/CS$3/2*Std_Cost*Inv_Cost+CS$3*Setup</f>
        <v>32640.221510442432</v>
      </c>
      <c r="CT78" s="12">
        <f>(Sell_Price-Std_Cost)*(1-$D78)*Lost_Sale_Fact*Avg_Dmd*365+NORMSINV($D78)*SQRT(Dmd_StdDev^2*Leadtime+LT_StdDev^2*Avg_Dmd^2)*Std_Cost*Inv_Cost+IF(365/CT$3+Safety_Stock/Avg_Dmd&gt;Plan_Shelf,(365/CT$3+Safety_Stock/Avg_Dmd-Plan_Shelf)*Avg_Dmd*Std_Cost*CT$3,0)+Avg_Dmd*365/CT$3/2*Std_Cost*Inv_Cost+CT$3*Setup</f>
        <v>32766.840133183225</v>
      </c>
      <c r="CU78" s="12">
        <f>(Sell_Price-Std_Cost)*(1-$D78)*Lost_Sale_Fact*Avg_Dmd*365+NORMSINV($D78)*SQRT(Dmd_StdDev^2*Leadtime+LT_StdDev^2*Avg_Dmd^2)*Std_Cost*Inv_Cost+IF(365/CU$3+Safety_Stock/Avg_Dmd&gt;Plan_Shelf,(365/CU$3+Safety_Stock/Avg_Dmd-Plan_Shelf)*Avg_Dmd*Std_Cost*CU$3,0)+Avg_Dmd*365/CU$3/2*Std_Cost*Inv_Cost+CU$3*Setup</f>
        <v>32893.950995445266</v>
      </c>
      <c r="CV78" s="12">
        <f>(Sell_Price-Std_Cost)*(1-$D78)*Lost_Sale_Fact*Avg_Dmd*365+NORMSINV($D78)*SQRT(Dmd_StdDev^2*Leadtime+LT_StdDev^2*Avg_Dmd^2)*Std_Cost*Inv_Cost+IF(365/CV$3+Safety_Stock/Avg_Dmd&gt;Plan_Shelf,(365/CV$3+Safety_Stock/Avg_Dmd-Plan_Shelf)*Avg_Dmd*Std_Cost*CV$3,0)+Avg_Dmd*365/CV$3/2*Std_Cost*Inv_Cost+CV$3*Setup</f>
        <v>33021.53871474351</v>
      </c>
      <c r="CW78" s="12">
        <f>(Sell_Price-Std_Cost)*(1-$D78)*Lost_Sale_Fact*Avg_Dmd*365+NORMSINV($D78)*SQRT(Dmd_StdDev^2*Leadtime+LT_StdDev^2*Avg_Dmd^2)*Std_Cost*Inv_Cost+IF(365/CW$3+Safety_Stock/Avg_Dmd&gt;Plan_Shelf,(365/CW$3+Safety_Stock/Avg_Dmd-Plan_Shelf)*Avg_Dmd*Std_Cost*CW$3,0)+Avg_Dmd*365/CW$3/2*Std_Cost*Inv_Cost+CW$3*Setup</f>
        <v>33149.588542922203</v>
      </c>
      <c r="CX78" s="12">
        <f>(Sell_Price-Std_Cost)*(1-$D78)*Lost_Sale_Fact*Avg_Dmd*365+NORMSINV($D78)*SQRT(Dmd_StdDev^2*Leadtime+LT_StdDev^2*Avg_Dmd^2)*Std_Cost*Inv_Cost+IF(365/CX$3+Safety_Stock/Avg_Dmd&gt;Plan_Shelf,(365/CX$3+Safety_Stock/Avg_Dmd-Plan_Shelf)*Avg_Dmd*Std_Cost*CX$3,0)+Avg_Dmd*365/CX$3/2*Std_Cost*Inv_Cost+CX$3*Setup</f>
        <v>33278.086333791129</v>
      </c>
      <c r="CY78" s="12">
        <f>(Sell_Price-Std_Cost)*(1-$D78)*Lost_Sale_Fact*Avg_Dmd*365+NORMSINV($D78)*SQRT(Dmd_StdDev^2*Leadtime+LT_StdDev^2*Avg_Dmd^2)*Std_Cost*Inv_Cost+IF(365/CY$3+Safety_Stock/Avg_Dmd&gt;Plan_Shelf,(365/CY$3+Safety_Stock/Avg_Dmd-Plan_Shelf)*Avg_Dmd*Std_Cost*CY$3,0)+Avg_Dmd*365/CY$3/2*Std_Cost*Inv_Cost+CY$3*Setup</f>
        <v>33407.018512723305</v>
      </c>
      <c r="CZ78" s="12">
        <f>(Sell_Price-Std_Cost)*(1-$D78)*Lost_Sale_Fact*Avg_Dmd*365+NORMSINV($D78)*SQRT(Dmd_StdDev^2*Leadtime+LT_StdDev^2*Avg_Dmd^2)*Std_Cost*Inv_Cost+IF(365/CZ$3+Safety_Stock/Avg_Dmd&gt;Plan_Shelf,(365/CZ$3+Safety_Stock/Avg_Dmd-Plan_Shelf)*Avg_Dmd*Std_Cost*CZ$3,0)+Avg_Dmd*365/CZ$3/2*Std_Cost*Inv_Cost+CZ$3*Setup</f>
        <v>33536.372048076839</v>
      </c>
      <c r="DA78" s="28">
        <f t="shared" si="2"/>
        <v>27566.696372401166</v>
      </c>
      <c r="DB78" s="43">
        <f t="shared" si="3"/>
        <v>0.92500000000000004</v>
      </c>
    </row>
    <row r="79" spans="1:106" ht="14.1" customHeight="1" x14ac:dyDescent="0.25">
      <c r="A79" s="53"/>
      <c r="B79" s="52"/>
      <c r="C79" s="52"/>
      <c r="D79" s="9">
        <v>0.92400000000000004</v>
      </c>
      <c r="E79" s="12">
        <f>(Sell_Price-Std_Cost)*(1-$D79)*Lost_Sale_Fact*Avg_Dmd*365+NORMSINV($D79)*SQRT(Dmd_StdDev^2*Leadtime+LT_StdDev^2*Avg_Dmd^2)*Std_Cost*Inv_Cost+IF(365/E$3+Safety_Stock/Avg_Dmd&gt;Plan_Shelf,(365/E$3+Safety_Stock/Avg_Dmd-Plan_Shelf)*Avg_Dmd*Std_Cost*E$3,0)+Avg_Dmd*365/E$3/2*Std_Cost*Inv_Cost+E$3*Setup</f>
        <v>1327977.6872620911</v>
      </c>
      <c r="F79" s="12">
        <f>(Sell_Price-Std_Cost)*(1-$D79)*Lost_Sale_Fact*Avg_Dmd*365+NORMSINV($D79)*SQRT(Dmd_StdDev^2*Leadtime+LT_StdDev^2*Avg_Dmd^2)*Std_Cost*Inv_Cost+IF(365/F$3+Safety_Stock/Avg_Dmd&gt;Plan_Shelf,(365/F$3+Safety_Stock/Avg_Dmd-Plan_Shelf)*Avg_Dmd*Std_Cost*F$3,0)+Avg_Dmd*365/F$3/2*Std_Cost*Inv_Cost+F$3*Setup</f>
        <v>1164823.8500960835</v>
      </c>
      <c r="G79" s="12">
        <f>(Sell_Price-Std_Cost)*(1-$D79)*Lost_Sale_Fact*Avg_Dmd*365+NORMSINV($D79)*SQRT(Dmd_StdDev^2*Leadtime+LT_StdDev^2*Avg_Dmd^2)*Std_Cost*Inv_Cost+IF(365/G$3+Safety_Stock/Avg_Dmd&gt;Plan_Shelf,(365/G$3+Safety_Stock/Avg_Dmd-Plan_Shelf)*Avg_Dmd*Std_Cost*G$3,0)+Avg_Dmd*365/G$3/2*Std_Cost*Inv_Cost+G$3*Setup</f>
        <v>1069803.3462634094</v>
      </c>
      <c r="H79" s="12">
        <f>(Sell_Price-Std_Cost)*(1-$D79)*Lost_Sale_Fact*Avg_Dmd*365+NORMSINV($D79)*SQRT(Dmd_StdDev^2*Leadtime+LT_StdDev^2*Avg_Dmd^2)*Std_Cost*Inv_Cost+IF(365/H$3+Safety_Stock/Avg_Dmd&gt;Plan_Shelf,(365/H$3+Safety_Stock/Avg_Dmd-Plan_Shelf)*Avg_Dmd*Std_Cost*H$3,0)+Avg_Dmd*365/H$3/2*Std_Cost*Inv_Cost+H$3*Setup</f>
        <v>991816.1757640685</v>
      </c>
      <c r="I79" s="12">
        <f>(Sell_Price-Std_Cost)*(1-$D79)*Lost_Sale_Fact*Avg_Dmd*365+NORMSINV($D79)*SQRT(Dmd_StdDev^2*Leadtime+LT_StdDev^2*Avg_Dmd^2)*Std_Cost*Inv_Cost+IF(365/I$3+Safety_Stock/Avg_Dmd&gt;Plan_Shelf,(365/I$3+Safety_Stock/Avg_Dmd-Plan_Shelf)*Avg_Dmd*Std_Cost*I$3,0)+Avg_Dmd*365/I$3/2*Std_Cost*Inv_Cost+I$3*Setup</f>
        <v>920642.33859806089</v>
      </c>
      <c r="J79" s="12">
        <f>(Sell_Price-Std_Cost)*(1-$D79)*Lost_Sale_Fact*Avg_Dmd*365+NORMSINV($D79)*SQRT(Dmd_StdDev^2*Leadtime+LT_StdDev^2*Avg_Dmd^2)*Std_Cost*Inv_Cost+IF(365/J$3+Safety_Stock/Avg_Dmd&gt;Plan_Shelf,(365/J$3+Safety_Stock/Avg_Dmd-Plan_Shelf)*Avg_Dmd*Std_Cost*J$3,0)+Avg_Dmd*365/J$3/2*Std_Cost*Inv_Cost+J$3*Setup</f>
        <v>852875.16809871991</v>
      </c>
      <c r="K79" s="12">
        <f>(Sell_Price-Std_Cost)*(1-$D79)*Lost_Sale_Fact*Avg_Dmd*365+NORMSINV($D79)*SQRT(Dmd_StdDev^2*Leadtime+LT_StdDev^2*Avg_Dmd^2)*Std_Cost*Inv_Cost+IF(365/K$3+Safety_Stock/Avg_Dmd&gt;Plan_Shelf,(365/K$3+Safety_Stock/Avg_Dmd-Plan_Shelf)*Avg_Dmd*Std_Cost*K$3,0)+Avg_Dmd*365/K$3/2*Std_Cost*Inv_Cost+K$3*Setup</f>
        <v>787054.66426604579</v>
      </c>
      <c r="L79" s="12">
        <f>(Sell_Price-Std_Cost)*(1-$D79)*Lost_Sale_Fact*Avg_Dmd*365+NORMSINV($D79)*SQRT(Dmd_StdDev^2*Leadtime+LT_StdDev^2*Avg_Dmd^2)*Std_Cost*Inv_Cost+IF(365/L$3+Safety_Stock/Avg_Dmd&gt;Plan_Shelf,(365/L$3+Safety_Stock/Avg_Dmd-Plan_Shelf)*Avg_Dmd*Std_Cost*L$3,0)+Avg_Dmd*365/L$3/2*Std_Cost*Inv_Cost+L$3*Setup</f>
        <v>722450.82710003818</v>
      </c>
      <c r="M79" s="12">
        <f>(Sell_Price-Std_Cost)*(1-$D79)*Lost_Sale_Fact*Avg_Dmd*365+NORMSINV($D79)*SQRT(Dmd_StdDev^2*Leadtime+LT_StdDev^2*Avg_Dmd^2)*Std_Cost*Inv_Cost+IF(365/M$3+Safety_Stock/Avg_Dmd&gt;Plan_Shelf,(365/M$3+Safety_Stock/Avg_Dmd-Plan_Shelf)*Avg_Dmd*Std_Cost*M$3,0)+Avg_Dmd*365/M$3/2*Std_Cost*Inv_Cost+M$3*Setup</f>
        <v>658658.10104514181</v>
      </c>
      <c r="N79" s="12">
        <f>(Sell_Price-Std_Cost)*(1-$D79)*Lost_Sale_Fact*Avg_Dmd*365+NORMSINV($D79)*SQRT(Dmd_StdDev^2*Leadtime+LT_StdDev^2*Avg_Dmd^2)*Std_Cost*Inv_Cost+IF(365/N$3+Safety_Stock/Avg_Dmd&gt;Plan_Shelf,(365/N$3+Safety_Stock/Avg_Dmd-Plan_Shelf)*Avg_Dmd*Std_Cost*N$3,0)+Avg_Dmd*365/N$3/2*Std_Cost*Inv_Cost+N$3*Setup</f>
        <v>595433.15276802308</v>
      </c>
      <c r="O79" s="12">
        <f>(Sell_Price-Std_Cost)*(1-$D79)*Lost_Sale_Fact*Avg_Dmd*365+NORMSINV($D79)*SQRT(Dmd_StdDev^2*Leadtime+LT_StdDev^2*Avg_Dmd^2)*Std_Cost*Inv_Cost+IF(365/O$3+Safety_Stock/Avg_Dmd&gt;Plan_Shelf,(365/O$3+Safety_Stock/Avg_Dmd-Plan_Shelf)*Avg_Dmd*Std_Cost*O$3,0)+Avg_Dmd*365/O$3/2*Std_Cost*Inv_Cost+O$3*Setup</f>
        <v>532621.13378383359</v>
      </c>
      <c r="P79" s="12">
        <f>(Sell_Price-Std_Cost)*(1-$D79)*Lost_Sale_Fact*Avg_Dmd*365+NORMSINV($D79)*SQRT(Dmd_StdDev^2*Leadtime+LT_StdDev^2*Avg_Dmd^2)*Std_Cost*Inv_Cost+IF(365/P$3+Safety_Stock/Avg_Dmd&gt;Plan_Shelf,(365/P$3+Safety_Stock/Avg_Dmd-Plan_Shelf)*Avg_Dmd*Std_Cost*P$3,0)+Avg_Dmd*365/P$3/2*Std_Cost*Inv_Cost+P$3*Setup</f>
        <v>470118.81176934141</v>
      </c>
      <c r="Q79" s="12">
        <f>(Sell_Price-Std_Cost)*(1-$D79)*Lost_Sale_Fact*Avg_Dmd*365+NORMSINV($D79)*SQRT(Dmd_StdDev^2*Leadtime+LT_StdDev^2*Avg_Dmd^2)*Std_Cost*Inv_Cost+IF(365/Q$3+Safety_Stock/Avg_Dmd&gt;Plan_Shelf,(365/Q$3+Safety_Stock/Avg_Dmd-Plan_Shelf)*Avg_Dmd*Std_Cost*Q$3,0)+Avg_Dmd*365/Q$3/2*Std_Cost*Inv_Cost+Q$3*Setup</f>
        <v>407854.71819307742</v>
      </c>
      <c r="R79" s="12">
        <f>(Sell_Price-Std_Cost)*(1-$D79)*Lost_Sale_Fact*Avg_Dmd*365+NORMSINV($D79)*SQRT(Dmd_StdDev^2*Leadtime+LT_StdDev^2*Avg_Dmd^2)*Std_Cost*Inv_Cost+IF(365/R$3+Safety_Stock/Avg_Dmd&gt;Plan_Shelf,(365/R$3+Safety_Stock/Avg_Dmd-Plan_Shelf)*Avg_Dmd*Std_Cost*R$3,0)+Avg_Dmd*365/R$3/2*Std_Cost*Inv_Cost+R$3*Setup</f>
        <v>345777.804103993</v>
      </c>
      <c r="S79" s="12">
        <f>(Sell_Price-Std_Cost)*(1-$D79)*Lost_Sale_Fact*Avg_Dmd*365+NORMSINV($D79)*SQRT(Dmd_StdDev^2*Leadtime+LT_StdDev^2*Avg_Dmd^2)*Std_Cost*Inv_Cost+IF(365/S$3+Safety_Stock/Avg_Dmd&gt;Plan_Shelf,(365/S$3+Safety_Stock/Avg_Dmd-Plan_Shelf)*Avg_Dmd*Std_Cost*S$3,0)+Avg_Dmd*365/S$3/2*Std_Cost*Inv_Cost+S$3*Setup</f>
        <v>283850.63360465196</v>
      </c>
      <c r="T79" s="12">
        <f>(Sell_Price-Std_Cost)*(1-$D79)*Lost_Sale_Fact*Avg_Dmd*365+NORMSINV($D79)*SQRT(Dmd_StdDev^2*Leadtime+LT_StdDev^2*Avg_Dmd^2)*Std_Cost*Inv_Cost+IF(365/T$3+Safety_Stock/Avg_Dmd&gt;Plan_Shelf,(365/T$3+Safety_Stock/Avg_Dmd-Plan_Shelf)*Avg_Dmd*Std_Cost*T$3,0)+Avg_Dmd*365/T$3/2*Std_Cost*Inv_Cost+T$3*Setup</f>
        <v>222045.12977197763</v>
      </c>
      <c r="U79" s="12">
        <f>(Sell_Price-Std_Cost)*(1-$D79)*Lost_Sale_Fact*Avg_Dmd*365+NORMSINV($D79)*SQRT(Dmd_StdDev^2*Leadtime+LT_StdDev^2*Avg_Dmd^2)*Std_Cost*Inv_Cost+IF(365/U$3+Safety_Stock/Avg_Dmd&gt;Plan_Shelf,(365/U$3+Safety_Stock/Avg_Dmd-Plan_Shelf)*Avg_Dmd*Std_Cost*U$3,0)+Avg_Dmd*365/U$3/2*Std_Cost*Inv_Cost+U$3*Setup</f>
        <v>160339.82201773467</v>
      </c>
      <c r="V79" s="12">
        <f>(Sell_Price-Std_Cost)*(1-$D79)*Lost_Sale_Fact*Avg_Dmd*365+NORMSINV($D79)*SQRT(Dmd_StdDev^2*Leadtime+LT_StdDev^2*Avg_Dmd^2)*Std_Cost*Inv_Cost+IF(365/V$3+Safety_Stock/Avg_Dmd&gt;Plan_Shelf,(365/V$3+Safety_Stock/Avg_Dmd-Plan_Shelf)*Avg_Dmd*Std_Cost*V$3,0)+Avg_Dmd*365/V$3/2*Std_Cost*Inv_Cost+V$3*Setup</f>
        <v>98718.010995518096</v>
      </c>
      <c r="W79" s="12">
        <f>(Sell_Price-Std_Cost)*(1-$D79)*Lost_Sale_Fact*Avg_Dmd*365+NORMSINV($D79)*SQRT(Dmd_StdDev^2*Leadtime+LT_StdDev^2*Avg_Dmd^2)*Std_Cost*Inv_Cost+IF(365/W$3+Safety_Stock/Avg_Dmd&gt;Plan_Shelf,(365/W$3+Safety_Stock/Avg_Dmd-Plan_Shelf)*Avg_Dmd*Std_Cost*W$3,0)+Avg_Dmd*365/W$3/2*Std_Cost*Inv_Cost+W$3*Setup</f>
        <v>37166.513010796974</v>
      </c>
      <c r="X79" s="12">
        <f>(Sell_Price-Std_Cost)*(1-$D79)*Lost_Sale_Fact*Avg_Dmd*365+NORMSINV($D79)*SQRT(Dmd_StdDev^2*Leadtime+LT_StdDev^2*Avg_Dmd^2)*Std_Cost*Inv_Cost+IF(365/X$3+Safety_Stock/Avg_Dmd&gt;Plan_Shelf,(365/X$3+Safety_Stock/Avg_Dmd-Plan_Shelf)*Avg_Dmd*Std_Cost*X$3,0)+Avg_Dmd*365/X$3/2*Std_Cost*Inv_Cost+X$3*Setup</f>
        <v>29751.524428098677</v>
      </c>
      <c r="Y79" s="12">
        <f>(Sell_Price-Std_Cost)*(1-$D79)*Lost_Sale_Fact*Avg_Dmd*365+NORMSINV($D79)*SQRT(Dmd_StdDev^2*Leadtime+LT_StdDev^2*Avg_Dmd^2)*Std_Cost*Inv_Cost+IF(365/Y$3+Safety_Stock/Avg_Dmd&gt;Plan_Shelf,(365/Y$3+Safety_Stock/Avg_Dmd-Plan_Shelf)*Avg_Dmd*Std_Cost*Y$3,0)+Avg_Dmd*365/Y$3/2*Std_Cost*Inv_Cost+Y$3*Setup</f>
        <v>29414.857761432009</v>
      </c>
      <c r="Z79" s="12">
        <f>(Sell_Price-Std_Cost)*(1-$D79)*Lost_Sale_Fact*Avg_Dmd*365+NORMSINV($D79)*SQRT(Dmd_StdDev^2*Leadtime+LT_StdDev^2*Avg_Dmd^2)*Std_Cost*Inv_Cost+IF(365/Z$3+Safety_Stock/Avg_Dmd&gt;Plan_Shelf,(365/Z$3+Safety_Stock/Avg_Dmd-Plan_Shelf)*Avg_Dmd*Std_Cost*Z$3,0)+Avg_Dmd*365/Z$3/2*Std_Cost*Inv_Cost+Z$3*Setup</f>
        <v>29122.433519007769</v>
      </c>
      <c r="AA79" s="12">
        <f>(Sell_Price-Std_Cost)*(1-$D79)*Lost_Sale_Fact*Avg_Dmd*365+NORMSINV($D79)*SQRT(Dmd_StdDev^2*Leadtime+LT_StdDev^2*Avg_Dmd^2)*Std_Cost*Inv_Cost+IF(365/AA$3+Safety_Stock/Avg_Dmd&gt;Plan_Shelf,(365/AA$3+Safety_Stock/Avg_Dmd-Plan_Shelf)*Avg_Dmd*Std_Cost*AA$3,0)+Avg_Dmd*365/AA$3/2*Std_Cost*Inv_Cost+AA$3*Setup</f>
        <v>28868.480949837809</v>
      </c>
      <c r="AB79" s="12">
        <f>(Sell_Price-Std_Cost)*(1-$D79)*Lost_Sale_Fact*Avg_Dmd*365+NORMSINV($D79)*SQRT(Dmd_StdDev^2*Leadtime+LT_StdDev^2*Avg_Dmd^2)*Std_Cost*Inv_Cost+IF(365/AB$3+Safety_Stock/Avg_Dmd&gt;Plan_Shelf,(365/AB$3+Safety_Stock/Avg_Dmd-Plan_Shelf)*Avg_Dmd*Std_Cost*AB$3,0)+Avg_Dmd*365/AB$3/2*Std_Cost*Inv_Cost+AB$3*Setup</f>
        <v>28648.191094765345</v>
      </c>
      <c r="AC79" s="12">
        <f>(Sell_Price-Std_Cost)*(1-$D79)*Lost_Sale_Fact*Avg_Dmd*365+NORMSINV($D79)*SQRT(Dmd_StdDev^2*Leadtime+LT_StdDev^2*Avg_Dmd^2)*Std_Cost*Inv_Cost+IF(365/AC$3+Safety_Stock/Avg_Dmd&gt;Plan_Shelf,(365/AC$3+Safety_Stock/Avg_Dmd-Plan_Shelf)*Avg_Dmd*Std_Cost*AC$3,0)+Avg_Dmd*365/AC$3/2*Std_Cost*Inv_Cost+AC$3*Setup</f>
        <v>28457.524428098677</v>
      </c>
      <c r="AD79" s="12">
        <f>(Sell_Price-Std_Cost)*(1-$D79)*Lost_Sale_Fact*Avg_Dmd*365+NORMSINV($D79)*SQRT(Dmd_StdDev^2*Leadtime+LT_StdDev^2*Avg_Dmd^2)*Std_Cost*Inv_Cost+IF(365/AD$3+Safety_Stock/Avg_Dmd&gt;Plan_Shelf,(365/AD$3+Safety_Stock/Avg_Dmd-Plan_Shelf)*Avg_Dmd*Std_Cost*AD$3,0)+Avg_Dmd*365/AD$3/2*Std_Cost*Inv_Cost+AD$3*Setup</f>
        <v>28293.062889637138</v>
      </c>
      <c r="AE79" s="12">
        <f>(Sell_Price-Std_Cost)*(1-$D79)*Lost_Sale_Fact*Avg_Dmd*365+NORMSINV($D79)*SQRT(Dmd_StdDev^2*Leadtime+LT_StdDev^2*Avg_Dmd^2)*Std_Cost*Inv_Cost+IF(365/AE$3+Safety_Stock/Avg_Dmd&gt;Plan_Shelf,(365/AE$3+Safety_Stock/Avg_Dmd-Plan_Shelf)*Avg_Dmd*Std_Cost*AE$3,0)+Avg_Dmd*365/AE$3/2*Std_Cost*Inv_Cost+AE$3*Setup</f>
        <v>28151.894798469046</v>
      </c>
      <c r="AF79" s="12">
        <f>(Sell_Price-Std_Cost)*(1-$D79)*Lost_Sale_Fact*Avg_Dmd*365+NORMSINV($D79)*SQRT(Dmd_StdDev^2*Leadtime+LT_StdDev^2*Avg_Dmd^2)*Std_Cost*Inv_Cost+IF(365/AF$3+Safety_Stock/Avg_Dmd&gt;Plan_Shelf,(365/AF$3+Safety_Stock/Avg_Dmd-Plan_Shelf)*Avg_Dmd*Std_Cost*AF$3,0)+Avg_Dmd*365/AF$3/2*Std_Cost*Inv_Cost+AF$3*Setup</f>
        <v>28031.524428098677</v>
      </c>
      <c r="AG79" s="12">
        <f>(Sell_Price-Std_Cost)*(1-$D79)*Lost_Sale_Fact*Avg_Dmd*365+NORMSINV($D79)*SQRT(Dmd_StdDev^2*Leadtime+LT_StdDev^2*Avg_Dmd^2)*Std_Cost*Inv_Cost+IF(365/AG$3+Safety_Stock/Avg_Dmd&gt;Plan_Shelf,(365/AG$3+Safety_Stock/Avg_Dmd-Plan_Shelf)*Avg_Dmd*Std_Cost*AG$3,0)+Avg_Dmd*365/AG$3/2*Std_Cost*Inv_Cost+AG$3*Setup</f>
        <v>27929.800290167641</v>
      </c>
      <c r="AH79" s="12">
        <f>(Sell_Price-Std_Cost)*(1-$D79)*Lost_Sale_Fact*Avg_Dmd*365+NORMSINV($D79)*SQRT(Dmd_StdDev^2*Leadtime+LT_StdDev^2*Avg_Dmd^2)*Std_Cost*Inv_Cost+IF(365/AH$3+Safety_Stock/Avg_Dmd&gt;Plan_Shelf,(365/AH$3+Safety_Stock/Avg_Dmd-Plan_Shelf)*Avg_Dmd*Std_Cost*AH$3,0)+Avg_Dmd*365/AH$3/2*Std_Cost*Inv_Cost+AH$3*Setup</f>
        <v>27844.857761432009</v>
      </c>
      <c r="AI79" s="12">
        <f>(Sell_Price-Std_Cost)*(1-$D79)*Lost_Sale_Fact*Avg_Dmd*365+NORMSINV($D79)*SQRT(Dmd_StdDev^2*Leadtime+LT_StdDev^2*Avg_Dmd^2)*Std_Cost*Inv_Cost+IF(365/AI$3+Safety_Stock/Avg_Dmd&gt;Plan_Shelf,(365/AI$3+Safety_Stock/Avg_Dmd-Plan_Shelf)*Avg_Dmd*Std_Cost*AI$3,0)+Avg_Dmd*365/AI$3/2*Std_Cost*Inv_Cost+AI$3*Setup</f>
        <v>27775.072815195454</v>
      </c>
      <c r="AJ79" s="12">
        <f>(Sell_Price-Std_Cost)*(1-$D79)*Lost_Sale_Fact*Avg_Dmd*365+NORMSINV($D79)*SQRT(Dmd_StdDev^2*Leadtime+LT_StdDev^2*Avg_Dmd^2)*Std_Cost*Inv_Cost+IF(365/AJ$3+Safety_Stock/Avg_Dmd&gt;Plan_Shelf,(365/AJ$3+Safety_Stock/Avg_Dmd-Plan_Shelf)*Avg_Dmd*Std_Cost*AJ$3,0)+Avg_Dmd*365/AJ$3/2*Std_Cost*Inv_Cost+AJ$3*Setup</f>
        <v>27719.024428098677</v>
      </c>
      <c r="AK79" s="12">
        <f>(Sell_Price-Std_Cost)*(1-$D79)*Lost_Sale_Fact*Avg_Dmd*365+NORMSINV($D79)*SQRT(Dmd_StdDev^2*Leadtime+LT_StdDev^2*Avg_Dmd^2)*Std_Cost*Inv_Cost+IF(365/AK$3+Safety_Stock/Avg_Dmd&gt;Plan_Shelf,(365/AK$3+Safety_Stock/Avg_Dmd-Plan_Shelf)*Avg_Dmd*Std_Cost*AK$3,0)+Avg_Dmd*365/AK$3/2*Std_Cost*Inv_Cost+AK$3*Setup</f>
        <v>27675.463822038069</v>
      </c>
      <c r="AL79" s="12">
        <f>(Sell_Price-Std_Cost)*(1-$D79)*Lost_Sale_Fact*Avg_Dmd*365+NORMSINV($D79)*SQRT(Dmd_StdDev^2*Leadtime+LT_StdDev^2*Avg_Dmd^2)*Std_Cost*Inv_Cost+IF(365/AL$3+Safety_Stock/Avg_Dmd&gt;Plan_Shelf,(365/AL$3+Safety_Stock/Avg_Dmd-Plan_Shelf)*Avg_Dmd*Std_Cost*AL$3,0)+Avg_Dmd*365/AL$3/2*Std_Cost*Inv_Cost+AL$3*Setup</f>
        <v>27643.28913398103</v>
      </c>
      <c r="AM79" s="12">
        <f>(Sell_Price-Std_Cost)*(1-$D79)*Lost_Sale_Fact*Avg_Dmd*365+NORMSINV($D79)*SQRT(Dmd_StdDev^2*Leadtime+LT_StdDev^2*Avg_Dmd^2)*Std_Cost*Inv_Cost+IF(365/AM$3+Safety_Stock/Avg_Dmd&gt;Plan_Shelf,(365/AM$3+Safety_Stock/Avg_Dmd-Plan_Shelf)*Avg_Dmd*Std_Cost*AM$3,0)+Avg_Dmd*365/AM$3/2*Std_Cost*Inv_Cost+AM$3*Setup</f>
        <v>27621.524428098677</v>
      </c>
      <c r="AN79" s="12">
        <f>(Sell_Price-Std_Cost)*(1-$D79)*Lost_Sale_Fact*Avg_Dmd*365+NORMSINV($D79)*SQRT(Dmd_StdDev^2*Leadtime+LT_StdDev^2*Avg_Dmd^2)*Std_Cost*Inv_Cost+IF(365/AN$3+Safety_Stock/Avg_Dmd&gt;Plan_Shelf,(365/AN$3+Safety_Stock/Avg_Dmd-Plan_Shelf)*Avg_Dmd*Std_Cost*AN$3,0)+Avg_Dmd*365/AN$3/2*Std_Cost*Inv_Cost+AN$3*Setup</f>
        <v>27609.302205876455</v>
      </c>
      <c r="AO79" s="12">
        <f>(Sell_Price-Std_Cost)*(1-$D79)*Lost_Sale_Fact*Avg_Dmd*365+NORMSINV($D79)*SQRT(Dmd_StdDev^2*Leadtime+LT_StdDev^2*Avg_Dmd^2)*Std_Cost*Inv_Cost+IF(365/AO$3+Safety_Stock/Avg_Dmd&gt;Plan_Shelf,(365/AO$3+Safety_Stock/Avg_Dmd-Plan_Shelf)*Avg_Dmd*Std_Cost*AO$3,0)+Avg_Dmd*365/AO$3/2*Std_Cost*Inv_Cost+AO$3*Setup</f>
        <v>27605.848752423</v>
      </c>
      <c r="AP79" s="12">
        <f>(Sell_Price-Std_Cost)*(1-$D79)*Lost_Sale_Fact*Avg_Dmd*365+NORMSINV($D79)*SQRT(Dmd_StdDev^2*Leadtime+LT_StdDev^2*Avg_Dmd^2)*Std_Cost*Inv_Cost+IF(365/AP$3+Safety_Stock/Avg_Dmd&gt;Plan_Shelf,(365/AP$3+Safety_Stock/Avg_Dmd-Plan_Shelf)*Avg_Dmd*Std_Cost*AP$3,0)+Avg_Dmd*365/AP$3/2*Std_Cost*Inv_Cost+AP$3*Setup</f>
        <v>27610.471796519731</v>
      </c>
      <c r="AQ79" s="12">
        <f>(Sell_Price-Std_Cost)*(1-$D79)*Lost_Sale_Fact*Avg_Dmd*365+NORMSINV($D79)*SQRT(Dmd_StdDev^2*Leadtime+LT_StdDev^2*Avg_Dmd^2)*Std_Cost*Inv_Cost+IF(365/AQ$3+Safety_Stock/Avg_Dmd&gt;Plan_Shelf,(365/AQ$3+Safety_Stock/Avg_Dmd-Plan_Shelf)*Avg_Dmd*Std_Cost*AQ$3,0)+Avg_Dmd*365/AQ$3/2*Std_Cost*Inv_Cost+AQ$3*Setup</f>
        <v>27622.550069124318</v>
      </c>
      <c r="AR79" s="12">
        <f>(Sell_Price-Std_Cost)*(1-$D79)*Lost_Sale_Fact*Avg_Dmd*365+NORMSINV($D79)*SQRT(Dmd_StdDev^2*Leadtime+LT_StdDev^2*Avg_Dmd^2)*Std_Cost*Inv_Cost+IF(365/AR$3+Safety_Stock/Avg_Dmd&gt;Plan_Shelf,(365/AR$3+Safety_Stock/Avg_Dmd-Plan_Shelf)*Avg_Dmd*Std_Cost*AR$3,0)+Avg_Dmd*365/AR$3/2*Std_Cost*Inv_Cost+AR$3*Setup</f>
        <v>27641.524428098677</v>
      </c>
      <c r="AS79" s="12">
        <f>(Sell_Price-Std_Cost)*(1-$D79)*Lost_Sale_Fact*Avg_Dmd*365+NORMSINV($D79)*SQRT(Dmd_StdDev^2*Leadtime+LT_StdDev^2*Avg_Dmd^2)*Std_Cost*Inv_Cost+IF(365/AS$3+Safety_Stock/Avg_Dmd&gt;Plan_Shelf,(365/AS$3+Safety_Stock/Avg_Dmd-Plan_Shelf)*Avg_Dmd*Std_Cost*AS$3,0)+Avg_Dmd*365/AS$3/2*Std_Cost*Inv_Cost+AS$3*Setup</f>
        <v>27666.890281757213</v>
      </c>
      <c r="AT79" s="12">
        <f>(Sell_Price-Std_Cost)*(1-$D79)*Lost_Sale_Fact*Avg_Dmd*365+NORMSINV($D79)*SQRT(Dmd_StdDev^2*Leadtime+LT_StdDev^2*Avg_Dmd^2)*Std_Cost*Inv_Cost+IF(365/AT$3+Safety_Stock/Avg_Dmd&gt;Plan_Shelf,(365/AT$3+Safety_Stock/Avg_Dmd-Plan_Shelf)*Avg_Dmd*Std_Cost*AT$3,0)+Avg_Dmd*365/AT$3/2*Std_Cost*Inv_Cost+AT$3*Setup</f>
        <v>27698.191094765345</v>
      </c>
      <c r="AU79" s="12">
        <f>(Sell_Price-Std_Cost)*(1-$D79)*Lost_Sale_Fact*Avg_Dmd*365+NORMSINV($D79)*SQRT(Dmd_StdDev^2*Leadtime+LT_StdDev^2*Avg_Dmd^2)*Std_Cost*Inv_Cost+IF(365/AU$3+Safety_Stock/Avg_Dmd&gt;Plan_Shelf,(365/AU$3+Safety_Stock/Avg_Dmd-Plan_Shelf)*Avg_Dmd*Std_Cost*AU$3,0)+Avg_Dmd*365/AU$3/2*Std_Cost*Inv_Cost+AU$3*Setup</f>
        <v>27735.0128001917</v>
      </c>
      <c r="AV79" s="12">
        <f>(Sell_Price-Std_Cost)*(1-$D79)*Lost_Sale_Fact*Avg_Dmd*365+NORMSINV($D79)*SQRT(Dmd_StdDev^2*Leadtime+LT_StdDev^2*Avg_Dmd^2)*Std_Cost*Inv_Cost+IF(365/AV$3+Safety_Stock/Avg_Dmd&gt;Plan_Shelf,(365/AV$3+Safety_Stock/Avg_Dmd-Plan_Shelf)*Avg_Dmd*Std_Cost*AV$3,0)+Avg_Dmd*365/AV$3/2*Std_Cost*Inv_Cost+AV$3*Setup</f>
        <v>27776.978973553221</v>
      </c>
      <c r="AW79" s="12">
        <f>(Sell_Price-Std_Cost)*(1-$D79)*Lost_Sale_Fact*Avg_Dmd*365+NORMSINV($D79)*SQRT(Dmd_StdDev^2*Leadtime+LT_StdDev^2*Avg_Dmd^2)*Std_Cost*Inv_Cost+IF(365/AW$3+Safety_Stock/Avg_Dmd&gt;Plan_Shelf,(365/AW$3+Safety_Stock/Avg_Dmd-Plan_Shelf)*Avg_Dmd*Std_Cost*AW$3,0)+Avg_Dmd*365/AW$3/2*Std_Cost*Inv_Cost+AW$3*Setup</f>
        <v>27823.7466503209</v>
      </c>
      <c r="AX79" s="12">
        <f>(Sell_Price-Std_Cost)*(1-$D79)*Lost_Sale_Fact*Avg_Dmd*365+NORMSINV($D79)*SQRT(Dmd_StdDev^2*Leadtime+LT_StdDev^2*Avg_Dmd^2)*Std_Cost*Inv_Cost+IF(365/AX$3+Safety_Stock/Avg_Dmd&gt;Plan_Shelf,(365/AX$3+Safety_Stock/Avg_Dmd-Plan_Shelf)*Avg_Dmd*Std_Cost*AX$3,0)+Avg_Dmd*365/AX$3/2*Std_Cost*Inv_Cost+AX$3*Setup</f>
        <v>27875.002688968241</v>
      </c>
      <c r="AY79" s="12">
        <f>(Sell_Price-Std_Cost)*(1-$D79)*Lost_Sale_Fact*Avg_Dmd*365+NORMSINV($D79)*SQRT(Dmd_StdDev^2*Leadtime+LT_StdDev^2*Avg_Dmd^2)*Std_Cost*Inv_Cost+IF(365/AY$3+Safety_Stock/Avg_Dmd&gt;Plan_Shelf,(365/AY$3+Safety_Stock/Avg_Dmd-Plan_Shelf)*Avg_Dmd*Std_Cost*AY$3,0)+Avg_Dmd*365/AY$3/2*Std_Cost*Inv_Cost+AY$3*Setup</f>
        <v>27930.460598311445</v>
      </c>
      <c r="AZ79" s="12">
        <f>(Sell_Price-Std_Cost)*(1-$D79)*Lost_Sale_Fact*Avg_Dmd*365+NORMSINV($D79)*SQRT(Dmd_StdDev^2*Leadtime+LT_StdDev^2*Avg_Dmd^2)*Std_Cost*Inv_Cost+IF(365/AZ$3+Safety_Stock/Avg_Dmd&gt;Plan_Shelf,(365/AZ$3+Safety_Stock/Avg_Dmd-Plan_Shelf)*Avg_Dmd*Std_Cost*AZ$3,0)+Avg_Dmd*365/AZ$3/2*Std_Cost*Inv_Cost+AZ$3*Setup</f>
        <v>27989.857761432009</v>
      </c>
      <c r="BA79" s="12">
        <f>(Sell_Price-Std_Cost)*(1-$D79)*Lost_Sale_Fact*Avg_Dmd*365+NORMSINV($D79)*SQRT(Dmd_StdDev^2*Leadtime+LT_StdDev^2*Avg_Dmd^2)*Std_Cost*Inv_Cost+IF(365/BA$3+Safety_Stock/Avg_Dmd&gt;Plan_Shelf,(365/BA$3+Safety_Stock/Avg_Dmd-Plan_Shelf)*Avg_Dmd*Std_Cost*BA$3,0)+Avg_Dmd*365/BA$3/2*Std_Cost*Inv_Cost+BA$3*Setup</f>
        <v>28052.95299952725</v>
      </c>
      <c r="BB79" s="12">
        <f>(Sell_Price-Std_Cost)*(1-$D79)*Lost_Sale_Fact*Avg_Dmd*365+NORMSINV($D79)*SQRT(Dmd_StdDev^2*Leadtime+LT_StdDev^2*Avg_Dmd^2)*Std_Cost*Inv_Cost+IF(365/BB$3+Safety_Stock/Avg_Dmd&gt;Plan_Shelf,(365/BB$3+Safety_Stock/Avg_Dmd-Plan_Shelf)*Avg_Dmd*Std_Cost*BB$3,0)+Avg_Dmd*365/BB$3/2*Std_Cost*Inv_Cost+BB$3*Setup</f>
        <v>28119.524428098677</v>
      </c>
      <c r="BC79" s="12">
        <f>(Sell_Price-Std_Cost)*(1-$D79)*Lost_Sale_Fact*Avg_Dmd*365+NORMSINV($D79)*SQRT(Dmd_StdDev^2*Leadtime+LT_StdDev^2*Avg_Dmd^2)*Std_Cost*Inv_Cost+IF(365/BC$3+Safety_Stock/Avg_Dmd&gt;Plan_Shelf,(365/BC$3+Safety_Stock/Avg_Dmd-Plan_Shelf)*Avg_Dmd*Std_Cost*BC$3,0)+Avg_Dmd*365/BC$3/2*Std_Cost*Inv_Cost+BC$3*Setup</f>
        <v>28189.367565353579</v>
      </c>
      <c r="BD79" s="12">
        <f>(Sell_Price-Std_Cost)*(1-$D79)*Lost_Sale_Fact*Avg_Dmd*365+NORMSINV($D79)*SQRT(Dmd_StdDev^2*Leadtime+LT_StdDev^2*Avg_Dmd^2)*Std_Cost*Inv_Cost+IF(365/BD$3+Safety_Stock/Avg_Dmd&gt;Plan_Shelf,(365/BD$3+Safety_Stock/Avg_Dmd-Plan_Shelf)*Avg_Dmd*Std_Cost*BD$3,0)+Avg_Dmd*365/BD$3/2*Std_Cost*Inv_Cost+BD$3*Setup</f>
        <v>28262.293658867908</v>
      </c>
      <c r="BE79" s="12">
        <f>(Sell_Price-Std_Cost)*(1-$D79)*Lost_Sale_Fact*Avg_Dmd*365+NORMSINV($D79)*SQRT(Dmd_StdDev^2*Leadtime+LT_StdDev^2*Avg_Dmd^2)*Std_Cost*Inv_Cost+IF(365/BE$3+Safety_Stock/Avg_Dmd&gt;Plan_Shelf,(365/BE$3+Safety_Stock/Avg_Dmd-Plan_Shelf)*Avg_Dmd*Std_Cost*BE$3,0)+Avg_Dmd*365/BE$3/2*Std_Cost*Inv_Cost+BE$3*Setup</f>
        <v>28338.128201683583</v>
      </c>
      <c r="BF79" s="12">
        <f>(Sell_Price-Std_Cost)*(1-$D79)*Lost_Sale_Fact*Avg_Dmd*365+NORMSINV($D79)*SQRT(Dmd_StdDev^2*Leadtime+LT_StdDev^2*Avg_Dmd^2)*Std_Cost*Inv_Cost+IF(365/BF$3+Safety_Stock/Avg_Dmd&gt;Plan_Shelf,(365/BF$3+Safety_Stock/Avg_Dmd-Plan_Shelf)*Avg_Dmd*Std_Cost*BF$3,0)+Avg_Dmd*365/BF$3/2*Std_Cost*Inv_Cost+BF$3*Setup</f>
        <v>28416.709613283863</v>
      </c>
      <c r="BG79" s="12">
        <f>(Sell_Price-Std_Cost)*(1-$D79)*Lost_Sale_Fact*Avg_Dmd*365+NORMSINV($D79)*SQRT(Dmd_StdDev^2*Leadtime+LT_StdDev^2*Avg_Dmd^2)*Std_Cost*Inv_Cost+IF(365/BG$3+Safety_Stock/Avg_Dmd&gt;Plan_Shelf,(365/BG$3+Safety_Stock/Avg_Dmd-Plan_Shelf)*Avg_Dmd*Std_Cost*BG$3,0)+Avg_Dmd*365/BG$3/2*Std_Cost*Inv_Cost+BG$3*Setup</f>
        <v>28497.888064462313</v>
      </c>
      <c r="BH79" s="12">
        <f>(Sell_Price-Std_Cost)*(1-$D79)*Lost_Sale_Fact*Avg_Dmd*365+NORMSINV($D79)*SQRT(Dmd_StdDev^2*Leadtime+LT_StdDev^2*Avg_Dmd^2)*Std_Cost*Inv_Cost+IF(365/BH$3+Safety_Stock/Avg_Dmd&gt;Plan_Shelf,(365/BH$3+Safety_Stock/Avg_Dmd-Plan_Shelf)*Avg_Dmd*Std_Cost*BH$3,0)+Avg_Dmd*365/BH$3/2*Std_Cost*Inv_Cost+BH$3*Setup</f>
        <v>28581.524428098677</v>
      </c>
      <c r="BI79" s="12">
        <f>(Sell_Price-Std_Cost)*(1-$D79)*Lost_Sale_Fact*Avg_Dmd*365+NORMSINV($D79)*SQRT(Dmd_StdDev^2*Leadtime+LT_StdDev^2*Avg_Dmd^2)*Std_Cost*Inv_Cost+IF(365/BI$3+Safety_Stock/Avg_Dmd&gt;Plan_Shelf,(365/BI$3+Safety_Stock/Avg_Dmd-Plan_Shelf)*Avg_Dmd*Std_Cost*BI$3,0)+Avg_Dmd*365/BI$3/2*Std_Cost*Inv_Cost+BI$3*Setup</f>
        <v>28667.489340379379</v>
      </c>
      <c r="BJ79" s="12">
        <f>(Sell_Price-Std_Cost)*(1-$D79)*Lost_Sale_Fact*Avg_Dmd*365+NORMSINV($D79)*SQRT(Dmd_StdDev^2*Leadtime+LT_StdDev^2*Avg_Dmd^2)*Std_Cost*Inv_Cost+IF(365/BJ$3+Safety_Stock/Avg_Dmd&gt;Plan_Shelf,(365/BJ$3+Safety_Stock/Avg_Dmd-Plan_Shelf)*Avg_Dmd*Std_Cost*BJ$3,0)+Avg_Dmd*365/BJ$3/2*Std_Cost*Inv_Cost+BJ$3*Setup</f>
        <v>28755.662359133159</v>
      </c>
      <c r="BK79" s="12">
        <f>(Sell_Price-Std_Cost)*(1-$D79)*Lost_Sale_Fact*Avg_Dmd*365+NORMSINV($D79)*SQRT(Dmd_StdDev^2*Leadtime+LT_StdDev^2*Avg_Dmd^2)*Std_Cost*Inv_Cost+IF(365/BK$3+Safety_Stock/Avg_Dmd&gt;Plan_Shelf,(365/BK$3+Safety_Stock/Avg_Dmd-Plan_Shelf)*Avg_Dmd*Std_Cost*BK$3,0)+Avg_Dmd*365/BK$3/2*Std_Cost*Inv_Cost+BK$3*Setup</f>
        <v>28845.931207759695</v>
      </c>
      <c r="BL79" s="12">
        <f>(Sell_Price-Std_Cost)*(1-$D79)*Lost_Sale_Fact*Avg_Dmd*365+NORMSINV($D79)*SQRT(Dmd_StdDev^2*Leadtime+LT_StdDev^2*Avg_Dmd^2)*Std_Cost*Inv_Cost+IF(365/BL$3+Safety_Stock/Avg_Dmd&gt;Plan_Shelf,(365/BL$3+Safety_Stock/Avg_Dmd-Plan_Shelf)*Avg_Dmd*Std_Cost*BL$3,0)+Avg_Dmd*365/BL$3/2*Std_Cost*Inv_Cost+BL$3*Setup</f>
        <v>28938.191094765345</v>
      </c>
      <c r="BM79" s="12">
        <f>(Sell_Price-Std_Cost)*(1-$D79)*Lost_Sale_Fact*Avg_Dmd*365+NORMSINV($D79)*SQRT(Dmd_StdDev^2*Leadtime+LT_StdDev^2*Avg_Dmd^2)*Std_Cost*Inv_Cost+IF(365/BM$3+Safety_Stock/Avg_Dmd&gt;Plan_Shelf,(365/BM$3+Safety_Stock/Avg_Dmd-Plan_Shelf)*Avg_Dmd*Std_Cost*BM$3,0)+Avg_Dmd*365/BM$3/2*Std_Cost*Inv_Cost+BM$3*Setup</f>
        <v>29032.344100229824</v>
      </c>
      <c r="BN79" s="12">
        <f>(Sell_Price-Std_Cost)*(1-$D79)*Lost_Sale_Fact*Avg_Dmd*365+NORMSINV($D79)*SQRT(Dmd_StdDev^2*Leadtime+LT_StdDev^2*Avg_Dmd^2)*Std_Cost*Inv_Cost+IF(365/BN$3+Safety_Stock/Avg_Dmd&gt;Plan_Shelf,(365/BN$3+Safety_Stock/Avg_Dmd-Plan_Shelf)*Avg_Dmd*Std_Cost*BN$3,0)+Avg_Dmd*365/BN$3/2*Std_Cost*Inv_Cost+BN$3*Setup</f>
        <v>29128.298621647064</v>
      </c>
      <c r="BO79" s="12">
        <f>(Sell_Price-Std_Cost)*(1-$D79)*Lost_Sale_Fact*Avg_Dmd*365+NORMSINV($D79)*SQRT(Dmd_StdDev^2*Leadtime+LT_StdDev^2*Avg_Dmd^2)*Std_Cost*Inv_Cost+IF(365/BO$3+Safety_Stock/Avg_Dmd&gt;Plan_Shelf,(365/BO$3+Safety_Stock/Avg_Dmd-Plan_Shelf)*Avg_Dmd*Std_Cost*BO$3,0)+Avg_Dmd*365/BO$3/2*Std_Cost*Inv_Cost+BO$3*Setup</f>
        <v>29225.968872543122</v>
      </c>
      <c r="BP79" s="12">
        <f>(Sell_Price-Std_Cost)*(1-$D79)*Lost_Sale_Fact*Avg_Dmd*365+NORMSINV($D79)*SQRT(Dmd_StdDev^2*Leadtime+LT_StdDev^2*Avg_Dmd^2)*Std_Cost*Inv_Cost+IF(365/BP$3+Safety_Stock/Avg_Dmd&gt;Plan_Shelf,(365/BP$3+Safety_Stock/Avg_Dmd-Plan_Shelf)*Avg_Dmd*Std_Cost*BP$3,0)+Avg_Dmd*365/BP$3/2*Std_Cost*Inv_Cost+BP$3*Setup</f>
        <v>29325.274428098677</v>
      </c>
      <c r="BQ79" s="12">
        <f>(Sell_Price-Std_Cost)*(1-$D79)*Lost_Sale_Fact*Avg_Dmd*365+NORMSINV($D79)*SQRT(Dmd_StdDev^2*Leadtime+LT_StdDev^2*Avg_Dmd^2)*Std_Cost*Inv_Cost+IF(365/BQ$3+Safety_Stock/Avg_Dmd&gt;Plan_Shelf,(365/BQ$3+Safety_Stock/Avg_Dmd-Plan_Shelf)*Avg_Dmd*Std_Cost*BQ$3,0)+Avg_Dmd*365/BQ$3/2*Std_Cost*Inv_Cost+BQ$3*Setup</f>
        <v>29426.13981271406</v>
      </c>
      <c r="BR79" s="12">
        <f>(Sell_Price-Std_Cost)*(1-$D79)*Lost_Sale_Fact*Avg_Dmd*365+NORMSINV($D79)*SQRT(Dmd_StdDev^2*Leadtime+LT_StdDev^2*Avg_Dmd^2)*Std_Cost*Inv_Cost+IF(365/BR$3+Safety_Stock/Avg_Dmd&gt;Plan_Shelf,(365/BR$3+Safety_Stock/Avg_Dmd-Plan_Shelf)*Avg_Dmd*Std_Cost*BR$3,0)+Avg_Dmd*365/BR$3/2*Std_Cost*Inv_Cost+BR$3*Setup</f>
        <v>29528.494125068373</v>
      </c>
      <c r="BS79" s="12">
        <f>(Sell_Price-Std_Cost)*(1-$D79)*Lost_Sale_Fact*Avg_Dmd*365+NORMSINV($D79)*SQRT(Dmd_StdDev^2*Leadtime+LT_StdDev^2*Avg_Dmd^2)*Std_Cost*Inv_Cost+IF(365/BS$3+Safety_Stock/Avg_Dmd&gt;Plan_Shelf,(365/BS$3+Safety_Stock/Avg_Dmd-Plan_Shelf)*Avg_Dmd*Std_Cost*BS$3,0)+Avg_Dmd*365/BS$3/2*Std_Cost*Inv_Cost+BS$3*Setup</f>
        <v>29632.270696755393</v>
      </c>
      <c r="BT79" s="12">
        <f>(Sell_Price-Std_Cost)*(1-$D79)*Lost_Sale_Fact*Avg_Dmd*365+NORMSINV($D79)*SQRT(Dmd_StdDev^2*Leadtime+LT_StdDev^2*Avg_Dmd^2)*Std_Cost*Inv_Cost+IF(365/BT$3+Safety_Stock/Avg_Dmd&gt;Plan_Shelf,(365/BT$3+Safety_Stock/Avg_Dmd-Plan_Shelf)*Avg_Dmd*Std_Cost*BT$3,0)+Avg_Dmd*365/BT$3/2*Std_Cost*Inv_Cost+BT$3*Setup</f>
        <v>29737.406781039852</v>
      </c>
      <c r="BU79" s="12">
        <f>(Sell_Price-Std_Cost)*(1-$D79)*Lost_Sale_Fact*Avg_Dmd*365+NORMSINV($D79)*SQRT(Dmd_StdDev^2*Leadtime+LT_StdDev^2*Avg_Dmd^2)*Std_Cost*Inv_Cost+IF(365/BU$3+Safety_Stock/Avg_Dmd&gt;Plan_Shelf,(365/BU$3+Safety_Stock/Avg_Dmd-Plan_Shelf)*Avg_Dmd*Std_Cost*BU$3,0)+Avg_Dmd*365/BU$3/2*Std_Cost*Inv_Cost+BU$3*Setup</f>
        <v>29843.843268678385</v>
      </c>
      <c r="BV79" s="12">
        <f>(Sell_Price-Std_Cost)*(1-$D79)*Lost_Sale_Fact*Avg_Dmd*365+NORMSINV($D79)*SQRT(Dmd_StdDev^2*Leadtime+LT_StdDev^2*Avg_Dmd^2)*Std_Cost*Inv_Cost+IF(365/BV$3+Safety_Stock/Avg_Dmd&gt;Plan_Shelf,(365/BV$3+Safety_Stock/Avg_Dmd-Plan_Shelf)*Avg_Dmd*Std_Cost*BV$3,0)+Avg_Dmd*365/BV$3/2*Std_Cost*Inv_Cost+BV$3*Setup</f>
        <v>29951.524428098677</v>
      </c>
      <c r="BW79" s="12">
        <f>(Sell_Price-Std_Cost)*(1-$D79)*Lost_Sale_Fact*Avg_Dmd*365+NORMSINV($D79)*SQRT(Dmd_StdDev^2*Leadtime+LT_StdDev^2*Avg_Dmd^2)*Std_Cost*Inv_Cost+IF(365/BW$3+Safety_Stock/Avg_Dmd&gt;Plan_Shelf,(365/BW$3+Safety_Stock/Avg_Dmd-Plan_Shelf)*Avg_Dmd*Std_Cost*BW$3,0)+Avg_Dmd*365/BW$3/2*Std_Cost*Inv_Cost+BW$3*Setup</f>
        <v>30060.397667535297</v>
      </c>
      <c r="BX79" s="12">
        <f>(Sell_Price-Std_Cost)*(1-$D79)*Lost_Sale_Fact*Avg_Dmd*365+NORMSINV($D79)*SQRT(Dmd_StdDev^2*Leadtime+LT_StdDev^2*Avg_Dmd^2)*Std_Cost*Inv_Cost+IF(365/BX$3+Safety_Stock/Avg_Dmd&gt;Plan_Shelf,(365/BX$3+Safety_Stock/Avg_Dmd-Plan_Shelf)*Avg_Dmd*Std_Cost*BX$3,0)+Avg_Dmd*365/BX$3/2*Std_Cost*Inv_Cost+BX$3*Setup</f>
        <v>30170.413316987564</v>
      </c>
      <c r="BY79" s="12">
        <f>(Sell_Price-Std_Cost)*(1-$D79)*Lost_Sale_Fact*Avg_Dmd*365+NORMSINV($D79)*SQRT(Dmd_StdDev^2*Leadtime+LT_StdDev^2*Avg_Dmd^2)*Std_Cost*Inv_Cost+IF(365/BY$3+Safety_Stock/Avg_Dmd&gt;Plan_Shelf,(365/BY$3+Safety_Stock/Avg_Dmd-Plan_Shelf)*Avg_Dmd*Std_Cost*BY$3,0)+Avg_Dmd*365/BY$3/2*Std_Cost*Inv_Cost+BY$3*Setup</f>
        <v>30281.524428098677</v>
      </c>
      <c r="BZ79" s="12">
        <f>(Sell_Price-Std_Cost)*(1-$D79)*Lost_Sale_Fact*Avg_Dmd*365+NORMSINV($D79)*SQRT(Dmd_StdDev^2*Leadtime+LT_StdDev^2*Avg_Dmd^2)*Std_Cost*Inv_Cost+IF(365/BZ$3+Safety_Stock/Avg_Dmd&gt;Plan_Shelf,(365/BZ$3+Safety_Stock/Avg_Dmd-Plan_Shelf)*Avg_Dmd*Std_Cost*BZ$3,0)+Avg_Dmd*365/BZ$3/2*Std_Cost*Inv_Cost+BZ$3*Setup</f>
        <v>30393.686590260841</v>
      </c>
      <c r="CA79" s="12">
        <f>(Sell_Price-Std_Cost)*(1-$D79)*Lost_Sale_Fact*Avg_Dmd*365+NORMSINV($D79)*SQRT(Dmd_StdDev^2*Leadtime+LT_StdDev^2*Avg_Dmd^2)*Std_Cost*Inv_Cost+IF(365/CA$3+Safety_Stock/Avg_Dmd&gt;Plan_Shelf,(365/CA$3+Safety_Stock/Avg_Dmd-Plan_Shelf)*Avg_Dmd*Std_Cost*CA$3,0)+Avg_Dmd*365/CA$3/2*Std_Cost*Inv_Cost+CA$3*Setup</f>
        <v>30506.857761432009</v>
      </c>
      <c r="CB79" s="12">
        <f>(Sell_Price-Std_Cost)*(1-$D79)*Lost_Sale_Fact*Avg_Dmd*365+NORMSINV($D79)*SQRT(Dmd_StdDev^2*Leadtime+LT_StdDev^2*Avg_Dmd^2)*Std_Cost*Inv_Cost+IF(365/CB$3+Safety_Stock/Avg_Dmd&gt;Plan_Shelf,(365/CB$3+Safety_Stock/Avg_Dmd-Plan_Shelf)*Avg_Dmd*Std_Cost*CB$3,0)+Avg_Dmd*365/CB$3/2*Std_Cost*Inv_Cost+CB$3*Setup</f>
        <v>30620.998112309204</v>
      </c>
      <c r="CC79" s="12">
        <f>(Sell_Price-Std_Cost)*(1-$D79)*Lost_Sale_Fact*Avg_Dmd*365+NORMSINV($D79)*SQRT(Dmd_StdDev^2*Leadtime+LT_StdDev^2*Avg_Dmd^2)*Std_Cost*Inv_Cost+IF(365/CC$3+Safety_Stock/Avg_Dmd&gt;Plan_Shelf,(365/CC$3+Safety_Stock/Avg_Dmd-Plan_Shelf)*Avg_Dmd*Std_Cost*CC$3,0)+Avg_Dmd*365/CC$3/2*Std_Cost*Inv_Cost+CC$3*Setup</f>
        <v>30736.069882644133</v>
      </c>
      <c r="CD79" s="12">
        <f>(Sell_Price-Std_Cost)*(1-$D79)*Lost_Sale_Fact*Avg_Dmd*365+NORMSINV($D79)*SQRT(Dmd_StdDev^2*Leadtime+LT_StdDev^2*Avg_Dmd^2)*Std_Cost*Inv_Cost+IF(365/CD$3+Safety_Stock/Avg_Dmd&gt;Plan_Shelf,(365/CD$3+Safety_Stock/Avg_Dmd-Plan_Shelf)*Avg_Dmd*Std_Cost*CD$3,0)+Avg_Dmd*365/CD$3/2*Std_Cost*Inv_Cost+CD$3*Setup</f>
        <v>30852.037248611497</v>
      </c>
      <c r="CE79" s="12">
        <f>(Sell_Price-Std_Cost)*(1-$D79)*Lost_Sale_Fact*Avg_Dmd*365+NORMSINV($D79)*SQRT(Dmd_StdDev^2*Leadtime+LT_StdDev^2*Avg_Dmd^2)*Std_Cost*Inv_Cost+IF(365/CE$3+Safety_Stock/Avg_Dmd&gt;Plan_Shelf,(365/CE$3+Safety_Stock/Avg_Dmd-Plan_Shelf)*Avg_Dmd*Std_Cost*CE$3,0)+Avg_Dmd*365/CE$3/2*Std_Cost*Inv_Cost+CE$3*Setup</f>
        <v>30968.866200250577</v>
      </c>
      <c r="CF79" s="12">
        <f>(Sell_Price-Std_Cost)*(1-$D79)*Lost_Sale_Fact*Avg_Dmd*365+NORMSINV($D79)*SQRT(Dmd_StdDev^2*Leadtime+LT_StdDev^2*Avg_Dmd^2)*Std_Cost*Inv_Cost+IF(365/CF$3+Safety_Stock/Avg_Dmd&gt;Plan_Shelf,(365/CF$3+Safety_Stock/Avg_Dmd-Plan_Shelf)*Avg_Dmd*Std_Cost*CF$3,0)+Avg_Dmd*365/CF$3/2*Std_Cost*Inv_Cost+CF$3*Setup</f>
        <v>31086.524428098677</v>
      </c>
      <c r="CG79" s="12">
        <f>(Sell_Price-Std_Cost)*(1-$D79)*Lost_Sale_Fact*Avg_Dmd*365+NORMSINV($D79)*SQRT(Dmd_StdDev^2*Leadtime+LT_StdDev^2*Avg_Dmd^2)*Std_Cost*Inv_Cost+IF(365/CG$3+Safety_Stock/Avg_Dmd&gt;Plan_Shelf,(365/CG$3+Safety_Stock/Avg_Dmd-Plan_Shelf)*Avg_Dmd*Std_Cost*CG$3,0)+Avg_Dmd*365/CG$3/2*Std_Cost*Inv_Cost+CG$3*Setup</f>
        <v>31204.981218222132</v>
      </c>
      <c r="CH79" s="12">
        <f>(Sell_Price-Std_Cost)*(1-$D79)*Lost_Sale_Fact*Avg_Dmd*365+NORMSINV($D79)*SQRT(Dmd_StdDev^2*Leadtime+LT_StdDev^2*Avg_Dmd^2)*Std_Cost*Inv_Cost+IF(365/CH$3+Safety_Stock/Avg_Dmd&gt;Plan_Shelf,(365/CH$3+Safety_Stock/Avg_Dmd-Plan_Shelf)*Avg_Dmd*Std_Cost*CH$3,0)+Avg_Dmd*365/CH$3/2*Std_Cost*Inv_Cost+CH$3*Setup</f>
        <v>31324.207354927945</v>
      </c>
      <c r="CI79" s="12">
        <f>(Sell_Price-Std_Cost)*(1-$D79)*Lost_Sale_Fact*Avg_Dmd*365+NORMSINV($D79)*SQRT(Dmd_StdDev^2*Leadtime+LT_StdDev^2*Avg_Dmd^2)*Std_Cost*Inv_Cost+IF(365/CI$3+Safety_Stock/Avg_Dmd&gt;Plan_Shelf,(365/CI$3+Safety_Stock/Avg_Dmd-Plan_Shelf)*Avg_Dmd*Std_Cost*CI$3,0)+Avg_Dmd*365/CI$3/2*Std_Cost*Inv_Cost+CI$3*Setup</f>
        <v>31444.175030508315</v>
      </c>
      <c r="CJ79" s="12">
        <f>(Sell_Price-Std_Cost)*(1-$D79)*Lost_Sale_Fact*Avg_Dmd*365+NORMSINV($D79)*SQRT(Dmd_StdDev^2*Leadtime+LT_StdDev^2*Avg_Dmd^2)*Std_Cost*Inv_Cost+IF(365/CJ$3+Safety_Stock/Avg_Dmd&gt;Plan_Shelf,(365/CJ$3+Safety_Stock/Avg_Dmd-Plan_Shelf)*Avg_Dmd*Std_Cost*CJ$3,0)+Avg_Dmd*365/CJ$3/2*Std_Cost*Inv_Cost+CJ$3*Setup</f>
        <v>31564.857761432009</v>
      </c>
      <c r="CK79" s="12">
        <f>(Sell_Price-Std_Cost)*(1-$D79)*Lost_Sale_Fact*Avg_Dmd*365+NORMSINV($D79)*SQRT(Dmd_StdDev^2*Leadtime+LT_StdDev^2*Avg_Dmd^2)*Std_Cost*Inv_Cost+IF(365/CK$3+Safety_Stock/Avg_Dmd&gt;Plan_Shelf,(365/CK$3+Safety_Stock/Avg_Dmd-Plan_Shelf)*Avg_Dmd*Std_Cost*CK$3,0)+Avg_Dmd*365/CK$3/2*Std_Cost*Inv_Cost+CK$3*Setup</f>
        <v>31686.230310451618</v>
      </c>
      <c r="CL79" s="12">
        <f>(Sell_Price-Std_Cost)*(1-$D79)*Lost_Sale_Fact*Avg_Dmd*365+NORMSINV($D79)*SQRT(Dmd_StdDev^2*Leadtime+LT_StdDev^2*Avg_Dmd^2)*Std_Cost*Inv_Cost+IF(365/CL$3+Safety_Stock/Avg_Dmd&gt;Plan_Shelf,(365/CL$3+Safety_Stock/Avg_Dmd-Plan_Shelf)*Avg_Dmd*Std_Cost*CL$3,0)+Avg_Dmd*365/CL$3/2*Std_Cost*Inv_Cost+CL$3*Setup</f>
        <v>31808.268614145189</v>
      </c>
      <c r="CM79" s="12">
        <f>(Sell_Price-Std_Cost)*(1-$D79)*Lost_Sale_Fact*Avg_Dmd*365+NORMSINV($D79)*SQRT(Dmd_StdDev^2*Leadtime+LT_StdDev^2*Avg_Dmd^2)*Std_Cost*Inv_Cost+IF(365/CM$3+Safety_Stock/Avg_Dmd&gt;Plan_Shelf,(365/CM$3+Safety_Stock/Avg_Dmd-Plan_Shelf)*Avg_Dmd*Std_Cost*CM$3,0)+Avg_Dmd*365/CM$3/2*Std_Cost*Inv_Cost+CM$3*Setup</f>
        <v>31930.949715454997</v>
      </c>
      <c r="CN79" s="12">
        <f>(Sell_Price-Std_Cost)*(1-$D79)*Lost_Sale_Fact*Avg_Dmd*365+NORMSINV($D79)*SQRT(Dmd_StdDev^2*Leadtime+LT_StdDev^2*Avg_Dmd^2)*Std_Cost*Inv_Cost+IF(365/CN$3+Safety_Stock/Avg_Dmd&gt;Plan_Shelf,(365/CN$3+Safety_Stock/Avg_Dmd-Plan_Shelf)*Avg_Dmd*Std_Cost*CN$3,0)+Avg_Dmd*365/CN$3/2*Std_Cost*Inv_Cost+CN$3*Setup</f>
        <v>32054.251700825949</v>
      </c>
      <c r="CO79" s="12">
        <f>(Sell_Price-Std_Cost)*(1-$D79)*Lost_Sale_Fact*Avg_Dmd*365+NORMSINV($D79)*SQRT(Dmd_StdDev^2*Leadtime+LT_StdDev^2*Avg_Dmd^2)*Std_Cost*Inv_Cost+IF(365/CO$3+Safety_Stock/Avg_Dmd&gt;Plan_Shelf,(365/CO$3+Safety_Stock/Avg_Dmd-Plan_Shelf)*Avg_Dmd*Std_Cost*CO$3,0)+Avg_Dmd*365/CO$3/2*Std_Cost*Inv_Cost+CO$3*Setup</f>
        <v>32178.153641581823</v>
      </c>
      <c r="CP79" s="12">
        <f>(Sell_Price-Std_Cost)*(1-$D79)*Lost_Sale_Fact*Avg_Dmd*365+NORMSINV($D79)*SQRT(Dmd_StdDev^2*Leadtime+LT_StdDev^2*Avg_Dmd^2)*Std_Cost*Inv_Cost+IF(365/CP$3+Safety_Stock/Avg_Dmd&gt;Plan_Shelf,(365/CP$3+Safety_Stock/Avg_Dmd-Plan_Shelf)*Avg_Dmd*Std_Cost*CP$3,0)+Avg_Dmd*365/CP$3/2*Std_Cost*Inv_Cost+CP$3*Setup</f>
        <v>32302.635539209787</v>
      </c>
      <c r="CQ79" s="12">
        <f>(Sell_Price-Std_Cost)*(1-$D79)*Lost_Sale_Fact*Avg_Dmd*365+NORMSINV($D79)*SQRT(Dmd_StdDev^2*Leadtime+LT_StdDev^2*Avg_Dmd^2)*Std_Cost*Inv_Cost+IF(365/CQ$3+Safety_Stock/Avg_Dmd&gt;Plan_Shelf,(365/CQ$3+Safety_Stock/Avg_Dmd-Plan_Shelf)*Avg_Dmd*Std_Cost*CQ$3,0)+Avg_Dmd*365/CQ$3/2*Std_Cost*Inv_Cost+CQ$3*Setup</f>
        <v>32427.678274252525</v>
      </c>
      <c r="CR79" s="12">
        <f>(Sell_Price-Std_Cost)*(1-$D79)*Lost_Sale_Fact*Avg_Dmd*365+NORMSINV($D79)*SQRT(Dmd_StdDev^2*Leadtime+LT_StdDev^2*Avg_Dmd^2)*Std_Cost*Inv_Cost+IF(365/CR$3+Safety_Stock/Avg_Dmd&gt;Plan_Shelf,(365/CR$3+Safety_Stock/Avg_Dmd-Plan_Shelf)*Avg_Dmd*Std_Cost*CR$3,0)+Avg_Dmd*365/CR$3/2*Std_Cost*Inv_Cost+CR$3*Setup</f>
        <v>32553.263558533461</v>
      </c>
      <c r="CS79" s="12">
        <f>(Sell_Price-Std_Cost)*(1-$D79)*Lost_Sale_Fact*Avg_Dmd*365+NORMSINV($D79)*SQRT(Dmd_StdDev^2*Leadtime+LT_StdDev^2*Avg_Dmd^2)*Std_Cost*Inv_Cost+IF(365/CS$3+Safety_Stock/Avg_Dmd&gt;Plan_Shelf,(365/CS$3+Safety_Stock/Avg_Dmd-Plan_Shelf)*Avg_Dmd*Std_Cost*CS$3,0)+Avg_Dmd*365/CS$3/2*Std_Cost*Inv_Cost+CS$3*Setup</f>
        <v>32679.373890464267</v>
      </c>
      <c r="CT79" s="12">
        <f>(Sell_Price-Std_Cost)*(1-$D79)*Lost_Sale_Fact*Avg_Dmd*365+NORMSINV($D79)*SQRT(Dmd_StdDev^2*Leadtime+LT_StdDev^2*Avg_Dmd^2)*Std_Cost*Inv_Cost+IF(365/CT$3+Safety_Stock/Avg_Dmd&gt;Plan_Shelf,(365/CT$3+Safety_Stock/Avg_Dmd-Plan_Shelf)*Avg_Dmd*Std_Cost*CT$3,0)+Avg_Dmd*365/CT$3/2*Std_Cost*Inv_Cost+CT$3*Setup</f>
        <v>32805.992513205056</v>
      </c>
      <c r="CU79" s="12">
        <f>(Sell_Price-Std_Cost)*(1-$D79)*Lost_Sale_Fact*Avg_Dmd*365+NORMSINV($D79)*SQRT(Dmd_StdDev^2*Leadtime+LT_StdDev^2*Avg_Dmd^2)*Std_Cost*Inv_Cost+IF(365/CU$3+Safety_Stock/Avg_Dmd&gt;Plan_Shelf,(365/CU$3+Safety_Stock/Avg_Dmd-Plan_Shelf)*Avg_Dmd*Std_Cost*CU$3,0)+Avg_Dmd*365/CU$3/2*Std_Cost*Inv_Cost+CU$3*Setup</f>
        <v>32933.103375467093</v>
      </c>
      <c r="CV79" s="12">
        <f>(Sell_Price-Std_Cost)*(1-$D79)*Lost_Sale_Fact*Avg_Dmd*365+NORMSINV($D79)*SQRT(Dmd_StdDev^2*Leadtime+LT_StdDev^2*Avg_Dmd^2)*Std_Cost*Inv_Cost+IF(365/CV$3+Safety_Stock/Avg_Dmd&gt;Plan_Shelf,(365/CV$3+Safety_Stock/Avg_Dmd-Plan_Shelf)*Avg_Dmd*Std_Cost*CV$3,0)+Avg_Dmd*365/CV$3/2*Std_Cost*Inv_Cost+CV$3*Setup</f>
        <v>33060.691094765345</v>
      </c>
      <c r="CW79" s="12">
        <f>(Sell_Price-Std_Cost)*(1-$D79)*Lost_Sale_Fact*Avg_Dmd*365+NORMSINV($D79)*SQRT(Dmd_StdDev^2*Leadtime+LT_StdDev^2*Avg_Dmd^2)*Std_Cost*Inv_Cost+IF(365/CW$3+Safety_Stock/Avg_Dmd&gt;Plan_Shelf,(365/CW$3+Safety_Stock/Avg_Dmd-Plan_Shelf)*Avg_Dmd*Std_Cost*CW$3,0)+Avg_Dmd*365/CW$3/2*Std_Cost*Inv_Cost+CW$3*Setup</f>
        <v>33188.740922944038</v>
      </c>
      <c r="CX79" s="12">
        <f>(Sell_Price-Std_Cost)*(1-$D79)*Lost_Sale_Fact*Avg_Dmd*365+NORMSINV($D79)*SQRT(Dmd_StdDev^2*Leadtime+LT_StdDev^2*Avg_Dmd^2)*Std_Cost*Inv_Cost+IF(365/CX$3+Safety_Stock/Avg_Dmd&gt;Plan_Shelf,(365/CX$3+Safety_Stock/Avg_Dmd-Plan_Shelf)*Avg_Dmd*Std_Cost*CX$3,0)+Avg_Dmd*365/CX$3/2*Std_Cost*Inv_Cost+CX$3*Setup</f>
        <v>33317.238713812963</v>
      </c>
      <c r="CY79" s="12">
        <f>(Sell_Price-Std_Cost)*(1-$D79)*Lost_Sale_Fact*Avg_Dmd*365+NORMSINV($D79)*SQRT(Dmd_StdDev^2*Leadtime+LT_StdDev^2*Avg_Dmd^2)*Std_Cost*Inv_Cost+IF(365/CY$3+Safety_Stock/Avg_Dmd&gt;Plan_Shelf,(365/CY$3+Safety_Stock/Avg_Dmd-Plan_Shelf)*Avg_Dmd*Std_Cost*CY$3,0)+Avg_Dmd*365/CY$3/2*Std_Cost*Inv_Cost+CY$3*Setup</f>
        <v>33446.17089274514</v>
      </c>
      <c r="CZ79" s="12">
        <f>(Sell_Price-Std_Cost)*(1-$D79)*Lost_Sale_Fact*Avg_Dmd*365+NORMSINV($D79)*SQRT(Dmd_StdDev^2*Leadtime+LT_StdDev^2*Avg_Dmd^2)*Std_Cost*Inv_Cost+IF(365/CZ$3+Safety_Stock/Avg_Dmd&gt;Plan_Shelf,(365/CZ$3+Safety_Stock/Avg_Dmd-Plan_Shelf)*Avg_Dmd*Std_Cost*CZ$3,0)+Avg_Dmd*365/CZ$3/2*Std_Cost*Inv_Cost+CZ$3*Setup</f>
        <v>33575.524428098681</v>
      </c>
      <c r="DA79" s="28">
        <f t="shared" si="2"/>
        <v>27605.848752423</v>
      </c>
      <c r="DB79" s="43">
        <f t="shared" si="3"/>
        <v>0.92400000000000004</v>
      </c>
    </row>
    <row r="80" spans="1:106" ht="14.1" customHeight="1" x14ac:dyDescent="0.25">
      <c r="A80" s="53"/>
      <c r="B80" s="52"/>
      <c r="C80" s="52"/>
      <c r="D80" s="9">
        <v>0.92300000000000004</v>
      </c>
      <c r="E80" s="12">
        <f>(Sell_Price-Std_Cost)*(1-$D80)*Lost_Sale_Fact*Avg_Dmd*365+NORMSINV($D80)*SQRT(Dmd_StdDev^2*Leadtime+LT_StdDev^2*Avg_Dmd^2)*Std_Cost*Inv_Cost+IF(365/E$3+Safety_Stock/Avg_Dmd&gt;Plan_Shelf,(365/E$3+Safety_Stock/Avg_Dmd-Plan_Shelf)*Avg_Dmd*Std_Cost*E$3,0)+Avg_Dmd*365/E$3/2*Std_Cost*Inv_Cost+E$3*Setup</f>
        <v>1328017.3225940859</v>
      </c>
      <c r="F80" s="12">
        <f>(Sell_Price-Std_Cost)*(1-$D80)*Lost_Sale_Fact*Avg_Dmd*365+NORMSINV($D80)*SQRT(Dmd_StdDev^2*Leadtime+LT_StdDev^2*Avg_Dmd^2)*Std_Cost*Inv_Cost+IF(365/F$3+Safety_Stock/Avg_Dmd&gt;Plan_Shelf,(365/F$3+Safety_Stock/Avg_Dmd-Plan_Shelf)*Avg_Dmd*Std_Cost*F$3,0)+Avg_Dmd*365/F$3/2*Std_Cost*Inv_Cost+F$3*Setup</f>
        <v>1164863.4854280786</v>
      </c>
      <c r="G80" s="12">
        <f>(Sell_Price-Std_Cost)*(1-$D80)*Lost_Sale_Fact*Avg_Dmd*365+NORMSINV($D80)*SQRT(Dmd_StdDev^2*Leadtime+LT_StdDev^2*Avg_Dmd^2)*Std_Cost*Inv_Cost+IF(365/G$3+Safety_Stock/Avg_Dmd&gt;Plan_Shelf,(365/G$3+Safety_Stock/Avg_Dmd-Plan_Shelf)*Avg_Dmd*Std_Cost*G$3,0)+Avg_Dmd*365/G$3/2*Std_Cost*Inv_Cost+G$3*Setup</f>
        <v>1069842.9815954042</v>
      </c>
      <c r="H80" s="12">
        <f>(Sell_Price-Std_Cost)*(1-$D80)*Lost_Sale_Fact*Avg_Dmd*365+NORMSINV($D80)*SQRT(Dmd_StdDev^2*Leadtime+LT_StdDev^2*Avg_Dmd^2)*Std_Cost*Inv_Cost+IF(365/H$3+Safety_Stock/Avg_Dmd&gt;Plan_Shelf,(365/H$3+Safety_Stock/Avg_Dmd-Plan_Shelf)*Avg_Dmd*Std_Cost*H$3,0)+Avg_Dmd*365/H$3/2*Std_Cost*Inv_Cost+H$3*Setup</f>
        <v>991855.81109606347</v>
      </c>
      <c r="I80" s="12">
        <f>(Sell_Price-Std_Cost)*(1-$D80)*Lost_Sale_Fact*Avg_Dmd*365+NORMSINV($D80)*SQRT(Dmd_StdDev^2*Leadtime+LT_StdDev^2*Avg_Dmd^2)*Std_Cost*Inv_Cost+IF(365/I$3+Safety_Stock/Avg_Dmd&gt;Plan_Shelf,(365/I$3+Safety_Stock/Avg_Dmd-Plan_Shelf)*Avg_Dmd*Std_Cost*I$3,0)+Avg_Dmd*365/I$3/2*Std_Cost*Inv_Cost+I$3*Setup</f>
        <v>920681.97393005586</v>
      </c>
      <c r="J80" s="12">
        <f>(Sell_Price-Std_Cost)*(1-$D80)*Lost_Sale_Fact*Avg_Dmd*365+NORMSINV($D80)*SQRT(Dmd_StdDev^2*Leadtime+LT_StdDev^2*Avg_Dmd^2)*Std_Cost*Inv_Cost+IF(365/J$3+Safety_Stock/Avg_Dmd&gt;Plan_Shelf,(365/J$3+Safety_Stock/Avg_Dmd-Plan_Shelf)*Avg_Dmd*Std_Cost*J$3,0)+Avg_Dmd*365/J$3/2*Std_Cost*Inv_Cost+J$3*Setup</f>
        <v>852914.80343071488</v>
      </c>
      <c r="K80" s="12">
        <f>(Sell_Price-Std_Cost)*(1-$D80)*Lost_Sale_Fact*Avg_Dmd*365+NORMSINV($D80)*SQRT(Dmd_StdDev^2*Leadtime+LT_StdDev^2*Avg_Dmd^2)*Std_Cost*Inv_Cost+IF(365/K$3+Safety_Stock/Avg_Dmd&gt;Plan_Shelf,(365/K$3+Safety_Stock/Avg_Dmd-Plan_Shelf)*Avg_Dmd*Std_Cost*K$3,0)+Avg_Dmd*365/K$3/2*Std_Cost*Inv_Cost+K$3*Setup</f>
        <v>787094.29959804076</v>
      </c>
      <c r="L80" s="12">
        <f>(Sell_Price-Std_Cost)*(1-$D80)*Lost_Sale_Fact*Avg_Dmd*365+NORMSINV($D80)*SQRT(Dmd_StdDev^2*Leadtime+LT_StdDev^2*Avg_Dmd^2)*Std_Cost*Inv_Cost+IF(365/L$3+Safety_Stock/Avg_Dmd&gt;Plan_Shelf,(365/L$3+Safety_Stock/Avg_Dmd-Plan_Shelf)*Avg_Dmd*Std_Cost*L$3,0)+Avg_Dmd*365/L$3/2*Std_Cost*Inv_Cost+L$3*Setup</f>
        <v>722490.46243203315</v>
      </c>
      <c r="M80" s="12">
        <f>(Sell_Price-Std_Cost)*(1-$D80)*Lost_Sale_Fact*Avg_Dmd*365+NORMSINV($D80)*SQRT(Dmd_StdDev^2*Leadtime+LT_StdDev^2*Avg_Dmd^2)*Std_Cost*Inv_Cost+IF(365/M$3+Safety_Stock/Avg_Dmd&gt;Plan_Shelf,(365/M$3+Safety_Stock/Avg_Dmd-Plan_Shelf)*Avg_Dmd*Std_Cost*M$3,0)+Avg_Dmd*365/M$3/2*Std_Cost*Inv_Cost+M$3*Setup</f>
        <v>658697.73637713678</v>
      </c>
      <c r="N80" s="12">
        <f>(Sell_Price-Std_Cost)*(1-$D80)*Lost_Sale_Fact*Avg_Dmd*365+NORMSINV($D80)*SQRT(Dmd_StdDev^2*Leadtime+LT_StdDev^2*Avg_Dmd^2)*Std_Cost*Inv_Cost+IF(365/N$3+Safety_Stock/Avg_Dmd&gt;Plan_Shelf,(365/N$3+Safety_Stock/Avg_Dmd-Plan_Shelf)*Avg_Dmd*Std_Cost*N$3,0)+Avg_Dmd*365/N$3/2*Std_Cost*Inv_Cost+N$3*Setup</f>
        <v>595472.78810001805</v>
      </c>
      <c r="O80" s="12">
        <f>(Sell_Price-Std_Cost)*(1-$D80)*Lost_Sale_Fact*Avg_Dmd*365+NORMSINV($D80)*SQRT(Dmd_StdDev^2*Leadtime+LT_StdDev^2*Avg_Dmd^2)*Std_Cost*Inv_Cost+IF(365/O$3+Safety_Stock/Avg_Dmd&gt;Plan_Shelf,(365/O$3+Safety_Stock/Avg_Dmd-Plan_Shelf)*Avg_Dmd*Std_Cost*O$3,0)+Avg_Dmd*365/O$3/2*Std_Cost*Inv_Cost+O$3*Setup</f>
        <v>532660.76911582856</v>
      </c>
      <c r="P80" s="12">
        <f>(Sell_Price-Std_Cost)*(1-$D80)*Lost_Sale_Fact*Avg_Dmd*365+NORMSINV($D80)*SQRT(Dmd_StdDev^2*Leadtime+LT_StdDev^2*Avg_Dmd^2)*Std_Cost*Inv_Cost+IF(365/P$3+Safety_Stock/Avg_Dmd&gt;Plan_Shelf,(365/P$3+Safety_Stock/Avg_Dmd-Plan_Shelf)*Avg_Dmd*Std_Cost*P$3,0)+Avg_Dmd*365/P$3/2*Std_Cost*Inv_Cost+P$3*Setup</f>
        <v>470158.44710133638</v>
      </c>
      <c r="Q80" s="12">
        <f>(Sell_Price-Std_Cost)*(1-$D80)*Lost_Sale_Fact*Avg_Dmd*365+NORMSINV($D80)*SQRT(Dmd_StdDev^2*Leadtime+LT_StdDev^2*Avg_Dmd^2)*Std_Cost*Inv_Cost+IF(365/Q$3+Safety_Stock/Avg_Dmd&gt;Plan_Shelf,(365/Q$3+Safety_Stock/Avg_Dmd-Plan_Shelf)*Avg_Dmd*Std_Cost*Q$3,0)+Avg_Dmd*365/Q$3/2*Std_Cost*Inv_Cost+Q$3*Setup</f>
        <v>407894.35352507239</v>
      </c>
      <c r="R80" s="12">
        <f>(Sell_Price-Std_Cost)*(1-$D80)*Lost_Sale_Fact*Avg_Dmd*365+NORMSINV($D80)*SQRT(Dmd_StdDev^2*Leadtime+LT_StdDev^2*Avg_Dmd^2)*Std_Cost*Inv_Cost+IF(365/R$3+Safety_Stock/Avg_Dmd&gt;Plan_Shelf,(365/R$3+Safety_Stock/Avg_Dmd-Plan_Shelf)*Avg_Dmd*Std_Cost*R$3,0)+Avg_Dmd*365/R$3/2*Std_Cost*Inv_Cost+R$3*Setup</f>
        <v>345817.43943598797</v>
      </c>
      <c r="S80" s="12">
        <f>(Sell_Price-Std_Cost)*(1-$D80)*Lost_Sale_Fact*Avg_Dmd*365+NORMSINV($D80)*SQRT(Dmd_StdDev^2*Leadtime+LT_StdDev^2*Avg_Dmd^2)*Std_Cost*Inv_Cost+IF(365/S$3+Safety_Stock/Avg_Dmd&gt;Plan_Shelf,(365/S$3+Safety_Stock/Avg_Dmd-Plan_Shelf)*Avg_Dmd*Std_Cost*S$3,0)+Avg_Dmd*365/S$3/2*Std_Cost*Inv_Cost+S$3*Setup</f>
        <v>283890.26893664693</v>
      </c>
      <c r="T80" s="12">
        <f>(Sell_Price-Std_Cost)*(1-$D80)*Lost_Sale_Fact*Avg_Dmd*365+NORMSINV($D80)*SQRT(Dmd_StdDev^2*Leadtime+LT_StdDev^2*Avg_Dmd^2)*Std_Cost*Inv_Cost+IF(365/T$3+Safety_Stock/Avg_Dmd&gt;Plan_Shelf,(365/T$3+Safety_Stock/Avg_Dmd-Plan_Shelf)*Avg_Dmd*Std_Cost*T$3,0)+Avg_Dmd*365/T$3/2*Std_Cost*Inv_Cost+T$3*Setup</f>
        <v>222084.76510397263</v>
      </c>
      <c r="U80" s="12">
        <f>(Sell_Price-Std_Cost)*(1-$D80)*Lost_Sale_Fact*Avg_Dmd*365+NORMSINV($D80)*SQRT(Dmd_StdDev^2*Leadtime+LT_StdDev^2*Avg_Dmd^2)*Std_Cost*Inv_Cost+IF(365/U$3+Safety_Stock/Avg_Dmd&gt;Plan_Shelf,(365/U$3+Safety_Stock/Avg_Dmd-Plan_Shelf)*Avg_Dmd*Std_Cost*U$3,0)+Avg_Dmd*365/U$3/2*Std_Cost*Inv_Cost+U$3*Setup</f>
        <v>160379.45734972967</v>
      </c>
      <c r="V80" s="12">
        <f>(Sell_Price-Std_Cost)*(1-$D80)*Lost_Sale_Fact*Avg_Dmd*365+NORMSINV($D80)*SQRT(Dmd_StdDev^2*Leadtime+LT_StdDev^2*Avg_Dmd^2)*Std_Cost*Inv_Cost+IF(365/V$3+Safety_Stock/Avg_Dmd&gt;Plan_Shelf,(365/V$3+Safety_Stock/Avg_Dmd-Plan_Shelf)*Avg_Dmd*Std_Cost*V$3,0)+Avg_Dmd*365/V$3/2*Std_Cost*Inv_Cost+V$3*Setup</f>
        <v>98757.646327513066</v>
      </c>
      <c r="W80" s="12">
        <f>(Sell_Price-Std_Cost)*(1-$D80)*Lost_Sale_Fact*Avg_Dmd*365+NORMSINV($D80)*SQRT(Dmd_StdDev^2*Leadtime+LT_StdDev^2*Avg_Dmd^2)*Std_Cost*Inv_Cost+IF(365/W$3+Safety_Stock/Avg_Dmd&gt;Plan_Shelf,(365/W$3+Safety_Stock/Avg_Dmd-Plan_Shelf)*Avg_Dmd*Std_Cost*W$3,0)+Avg_Dmd*365/W$3/2*Std_Cost*Inv_Cost+W$3*Setup</f>
        <v>37206.148342791945</v>
      </c>
      <c r="X80" s="12">
        <f>(Sell_Price-Std_Cost)*(1-$D80)*Lost_Sale_Fact*Avg_Dmd*365+NORMSINV($D80)*SQRT(Dmd_StdDev^2*Leadtime+LT_StdDev^2*Avg_Dmd^2)*Std_Cost*Inv_Cost+IF(365/X$3+Safety_Stock/Avg_Dmd&gt;Plan_Shelf,(365/X$3+Safety_Stock/Avg_Dmd-Plan_Shelf)*Avg_Dmd*Std_Cost*X$3,0)+Avg_Dmd*365/X$3/2*Std_Cost*Inv_Cost+X$3*Setup</f>
        <v>29791.159760093651</v>
      </c>
      <c r="Y80" s="12">
        <f>(Sell_Price-Std_Cost)*(1-$D80)*Lost_Sale_Fact*Avg_Dmd*365+NORMSINV($D80)*SQRT(Dmd_StdDev^2*Leadtime+LT_StdDev^2*Avg_Dmd^2)*Std_Cost*Inv_Cost+IF(365/Y$3+Safety_Stock/Avg_Dmd&gt;Plan_Shelf,(365/Y$3+Safety_Stock/Avg_Dmd-Plan_Shelf)*Avg_Dmd*Std_Cost*Y$3,0)+Avg_Dmd*365/Y$3/2*Std_Cost*Inv_Cost+Y$3*Setup</f>
        <v>29454.493093426983</v>
      </c>
      <c r="Z80" s="12">
        <f>(Sell_Price-Std_Cost)*(1-$D80)*Lost_Sale_Fact*Avg_Dmd*365+NORMSINV($D80)*SQRT(Dmd_StdDev^2*Leadtime+LT_StdDev^2*Avg_Dmd^2)*Std_Cost*Inv_Cost+IF(365/Z$3+Safety_Stock/Avg_Dmd&gt;Plan_Shelf,(365/Z$3+Safety_Stock/Avg_Dmd-Plan_Shelf)*Avg_Dmd*Std_Cost*Z$3,0)+Avg_Dmd*365/Z$3/2*Std_Cost*Inv_Cost+Z$3*Setup</f>
        <v>29162.068851002739</v>
      </c>
      <c r="AA80" s="12">
        <f>(Sell_Price-Std_Cost)*(1-$D80)*Lost_Sale_Fact*Avg_Dmd*365+NORMSINV($D80)*SQRT(Dmd_StdDev^2*Leadtime+LT_StdDev^2*Avg_Dmd^2)*Std_Cost*Inv_Cost+IF(365/AA$3+Safety_Stock/Avg_Dmd&gt;Plan_Shelf,(365/AA$3+Safety_Stock/Avg_Dmd-Plan_Shelf)*Avg_Dmd*Std_Cost*AA$3,0)+Avg_Dmd*365/AA$3/2*Std_Cost*Inv_Cost+AA$3*Setup</f>
        <v>28908.116281832779</v>
      </c>
      <c r="AB80" s="12">
        <f>(Sell_Price-Std_Cost)*(1-$D80)*Lost_Sale_Fact*Avg_Dmd*365+NORMSINV($D80)*SQRT(Dmd_StdDev^2*Leadtime+LT_StdDev^2*Avg_Dmd^2)*Std_Cost*Inv_Cost+IF(365/AB$3+Safety_Stock/Avg_Dmd&gt;Plan_Shelf,(365/AB$3+Safety_Stock/Avg_Dmd-Plan_Shelf)*Avg_Dmd*Std_Cost*AB$3,0)+Avg_Dmd*365/AB$3/2*Std_Cost*Inv_Cost+AB$3*Setup</f>
        <v>28687.826426760315</v>
      </c>
      <c r="AC80" s="12">
        <f>(Sell_Price-Std_Cost)*(1-$D80)*Lost_Sale_Fact*Avg_Dmd*365+NORMSINV($D80)*SQRT(Dmd_StdDev^2*Leadtime+LT_StdDev^2*Avg_Dmd^2)*Std_Cost*Inv_Cost+IF(365/AC$3+Safety_Stock/Avg_Dmd&gt;Plan_Shelf,(365/AC$3+Safety_Stock/Avg_Dmd-Plan_Shelf)*Avg_Dmd*Std_Cost*AC$3,0)+Avg_Dmd*365/AC$3/2*Std_Cost*Inv_Cost+AC$3*Setup</f>
        <v>28497.159760093651</v>
      </c>
      <c r="AD80" s="12">
        <f>(Sell_Price-Std_Cost)*(1-$D80)*Lost_Sale_Fact*Avg_Dmd*365+NORMSINV($D80)*SQRT(Dmd_StdDev^2*Leadtime+LT_StdDev^2*Avg_Dmd^2)*Std_Cost*Inv_Cost+IF(365/AD$3+Safety_Stock/Avg_Dmd&gt;Plan_Shelf,(365/AD$3+Safety_Stock/Avg_Dmd-Plan_Shelf)*Avg_Dmd*Std_Cost*AD$3,0)+Avg_Dmd*365/AD$3/2*Std_Cost*Inv_Cost+AD$3*Setup</f>
        <v>28332.698221632112</v>
      </c>
      <c r="AE80" s="12">
        <f>(Sell_Price-Std_Cost)*(1-$D80)*Lost_Sale_Fact*Avg_Dmd*365+NORMSINV($D80)*SQRT(Dmd_StdDev^2*Leadtime+LT_StdDev^2*Avg_Dmd^2)*Std_Cost*Inv_Cost+IF(365/AE$3+Safety_Stock/Avg_Dmd&gt;Plan_Shelf,(365/AE$3+Safety_Stock/Avg_Dmd-Plan_Shelf)*Avg_Dmd*Std_Cost*AE$3,0)+Avg_Dmd*365/AE$3/2*Std_Cost*Inv_Cost+AE$3*Setup</f>
        <v>28191.530130464023</v>
      </c>
      <c r="AF80" s="12">
        <f>(Sell_Price-Std_Cost)*(1-$D80)*Lost_Sale_Fact*Avg_Dmd*365+NORMSINV($D80)*SQRT(Dmd_StdDev^2*Leadtime+LT_StdDev^2*Avg_Dmd^2)*Std_Cost*Inv_Cost+IF(365/AF$3+Safety_Stock/Avg_Dmd&gt;Plan_Shelf,(365/AF$3+Safety_Stock/Avg_Dmd-Plan_Shelf)*Avg_Dmd*Std_Cost*AF$3,0)+Avg_Dmd*365/AF$3/2*Std_Cost*Inv_Cost+AF$3*Setup</f>
        <v>28071.159760093651</v>
      </c>
      <c r="AG80" s="12">
        <f>(Sell_Price-Std_Cost)*(1-$D80)*Lost_Sale_Fact*Avg_Dmd*365+NORMSINV($D80)*SQRT(Dmd_StdDev^2*Leadtime+LT_StdDev^2*Avg_Dmd^2)*Std_Cost*Inv_Cost+IF(365/AG$3+Safety_Stock/Avg_Dmd&gt;Plan_Shelf,(365/AG$3+Safety_Stock/Avg_Dmd-Plan_Shelf)*Avg_Dmd*Std_Cost*AG$3,0)+Avg_Dmd*365/AG$3/2*Std_Cost*Inv_Cost+AG$3*Setup</f>
        <v>27969.435622162615</v>
      </c>
      <c r="AH80" s="12">
        <f>(Sell_Price-Std_Cost)*(1-$D80)*Lost_Sale_Fact*Avg_Dmd*365+NORMSINV($D80)*SQRT(Dmd_StdDev^2*Leadtime+LT_StdDev^2*Avg_Dmd^2)*Std_Cost*Inv_Cost+IF(365/AH$3+Safety_Stock/Avg_Dmd&gt;Plan_Shelf,(365/AH$3+Safety_Stock/Avg_Dmd-Plan_Shelf)*Avg_Dmd*Std_Cost*AH$3,0)+Avg_Dmd*365/AH$3/2*Std_Cost*Inv_Cost+AH$3*Setup</f>
        <v>27884.493093426983</v>
      </c>
      <c r="AI80" s="12">
        <f>(Sell_Price-Std_Cost)*(1-$D80)*Lost_Sale_Fact*Avg_Dmd*365+NORMSINV($D80)*SQRT(Dmd_StdDev^2*Leadtime+LT_StdDev^2*Avg_Dmd^2)*Std_Cost*Inv_Cost+IF(365/AI$3+Safety_Stock/Avg_Dmd&gt;Plan_Shelf,(365/AI$3+Safety_Stock/Avg_Dmd-Plan_Shelf)*Avg_Dmd*Std_Cost*AI$3,0)+Avg_Dmd*365/AI$3/2*Std_Cost*Inv_Cost+AI$3*Setup</f>
        <v>27814.708147190424</v>
      </c>
      <c r="AJ80" s="12">
        <f>(Sell_Price-Std_Cost)*(1-$D80)*Lost_Sale_Fact*Avg_Dmd*365+NORMSINV($D80)*SQRT(Dmd_StdDev^2*Leadtime+LT_StdDev^2*Avg_Dmd^2)*Std_Cost*Inv_Cost+IF(365/AJ$3+Safety_Stock/Avg_Dmd&gt;Plan_Shelf,(365/AJ$3+Safety_Stock/Avg_Dmd-Plan_Shelf)*Avg_Dmd*Std_Cost*AJ$3,0)+Avg_Dmd*365/AJ$3/2*Std_Cost*Inv_Cost+AJ$3*Setup</f>
        <v>27758.659760093651</v>
      </c>
      <c r="AK80" s="12">
        <f>(Sell_Price-Std_Cost)*(1-$D80)*Lost_Sale_Fact*Avg_Dmd*365+NORMSINV($D80)*SQRT(Dmd_StdDev^2*Leadtime+LT_StdDev^2*Avg_Dmd^2)*Std_Cost*Inv_Cost+IF(365/AK$3+Safety_Stock/Avg_Dmd&gt;Plan_Shelf,(365/AK$3+Safety_Stock/Avg_Dmd-Plan_Shelf)*Avg_Dmd*Std_Cost*AK$3,0)+Avg_Dmd*365/AK$3/2*Std_Cost*Inv_Cost+AK$3*Setup</f>
        <v>27715.099154033043</v>
      </c>
      <c r="AL80" s="12">
        <f>(Sell_Price-Std_Cost)*(1-$D80)*Lost_Sale_Fact*Avg_Dmd*365+NORMSINV($D80)*SQRT(Dmd_StdDev^2*Leadtime+LT_StdDev^2*Avg_Dmd^2)*Std_Cost*Inv_Cost+IF(365/AL$3+Safety_Stock/Avg_Dmd&gt;Plan_Shelf,(365/AL$3+Safety_Stock/Avg_Dmd-Plan_Shelf)*Avg_Dmd*Std_Cost*AL$3,0)+Avg_Dmd*365/AL$3/2*Std_Cost*Inv_Cost+AL$3*Setup</f>
        <v>27682.924465976004</v>
      </c>
      <c r="AM80" s="12">
        <f>(Sell_Price-Std_Cost)*(1-$D80)*Lost_Sale_Fact*Avg_Dmd*365+NORMSINV($D80)*SQRT(Dmd_StdDev^2*Leadtime+LT_StdDev^2*Avg_Dmd^2)*Std_Cost*Inv_Cost+IF(365/AM$3+Safety_Stock/Avg_Dmd&gt;Plan_Shelf,(365/AM$3+Safety_Stock/Avg_Dmd-Plan_Shelf)*Avg_Dmd*Std_Cost*AM$3,0)+Avg_Dmd*365/AM$3/2*Std_Cost*Inv_Cost+AM$3*Setup</f>
        <v>27661.159760093651</v>
      </c>
      <c r="AN80" s="12">
        <f>(Sell_Price-Std_Cost)*(1-$D80)*Lost_Sale_Fact*Avg_Dmd*365+NORMSINV($D80)*SQRT(Dmd_StdDev^2*Leadtime+LT_StdDev^2*Avg_Dmd^2)*Std_Cost*Inv_Cost+IF(365/AN$3+Safety_Stock/Avg_Dmd&gt;Plan_Shelf,(365/AN$3+Safety_Stock/Avg_Dmd-Plan_Shelf)*Avg_Dmd*Std_Cost*AN$3,0)+Avg_Dmd*365/AN$3/2*Std_Cost*Inv_Cost+AN$3*Setup</f>
        <v>27648.937537871429</v>
      </c>
      <c r="AO80" s="12">
        <f>(Sell_Price-Std_Cost)*(1-$D80)*Lost_Sale_Fact*Avg_Dmd*365+NORMSINV($D80)*SQRT(Dmd_StdDev^2*Leadtime+LT_StdDev^2*Avg_Dmd^2)*Std_Cost*Inv_Cost+IF(365/AO$3+Safety_Stock/Avg_Dmd&gt;Plan_Shelf,(365/AO$3+Safety_Stock/Avg_Dmd-Plan_Shelf)*Avg_Dmd*Std_Cost*AO$3,0)+Avg_Dmd*365/AO$3/2*Std_Cost*Inv_Cost+AO$3*Setup</f>
        <v>27645.484084417974</v>
      </c>
      <c r="AP80" s="12">
        <f>(Sell_Price-Std_Cost)*(1-$D80)*Lost_Sale_Fact*Avg_Dmd*365+NORMSINV($D80)*SQRT(Dmd_StdDev^2*Leadtime+LT_StdDev^2*Avg_Dmd^2)*Std_Cost*Inv_Cost+IF(365/AP$3+Safety_Stock/Avg_Dmd&gt;Plan_Shelf,(365/AP$3+Safety_Stock/Avg_Dmd-Plan_Shelf)*Avg_Dmd*Std_Cost*AP$3,0)+Avg_Dmd*365/AP$3/2*Std_Cost*Inv_Cost+AP$3*Setup</f>
        <v>27650.107128514705</v>
      </c>
      <c r="AQ80" s="12">
        <f>(Sell_Price-Std_Cost)*(1-$D80)*Lost_Sale_Fact*Avg_Dmd*365+NORMSINV($D80)*SQRT(Dmd_StdDev^2*Leadtime+LT_StdDev^2*Avg_Dmd^2)*Std_Cost*Inv_Cost+IF(365/AQ$3+Safety_Stock/Avg_Dmd&gt;Plan_Shelf,(365/AQ$3+Safety_Stock/Avg_Dmd-Plan_Shelf)*Avg_Dmd*Std_Cost*AQ$3,0)+Avg_Dmd*365/AQ$3/2*Std_Cost*Inv_Cost+AQ$3*Setup</f>
        <v>27662.185401119292</v>
      </c>
      <c r="AR80" s="12">
        <f>(Sell_Price-Std_Cost)*(1-$D80)*Lost_Sale_Fact*Avg_Dmd*365+NORMSINV($D80)*SQRT(Dmd_StdDev^2*Leadtime+LT_StdDev^2*Avg_Dmd^2)*Std_Cost*Inv_Cost+IF(365/AR$3+Safety_Stock/Avg_Dmd&gt;Plan_Shelf,(365/AR$3+Safety_Stock/Avg_Dmd-Plan_Shelf)*Avg_Dmd*Std_Cost*AR$3,0)+Avg_Dmd*365/AR$3/2*Std_Cost*Inv_Cost+AR$3*Setup</f>
        <v>27681.159760093651</v>
      </c>
      <c r="AS80" s="12">
        <f>(Sell_Price-Std_Cost)*(1-$D80)*Lost_Sale_Fact*Avg_Dmd*365+NORMSINV($D80)*SQRT(Dmd_StdDev^2*Leadtime+LT_StdDev^2*Avg_Dmd^2)*Std_Cost*Inv_Cost+IF(365/AS$3+Safety_Stock/Avg_Dmd&gt;Plan_Shelf,(365/AS$3+Safety_Stock/Avg_Dmd-Plan_Shelf)*Avg_Dmd*Std_Cost*AS$3,0)+Avg_Dmd*365/AS$3/2*Std_Cost*Inv_Cost+AS$3*Setup</f>
        <v>27706.525613752186</v>
      </c>
      <c r="AT80" s="12">
        <f>(Sell_Price-Std_Cost)*(1-$D80)*Lost_Sale_Fact*Avg_Dmd*365+NORMSINV($D80)*SQRT(Dmd_StdDev^2*Leadtime+LT_StdDev^2*Avg_Dmd^2)*Std_Cost*Inv_Cost+IF(365/AT$3+Safety_Stock/Avg_Dmd&gt;Plan_Shelf,(365/AT$3+Safety_Stock/Avg_Dmd-Plan_Shelf)*Avg_Dmd*Std_Cost*AT$3,0)+Avg_Dmd*365/AT$3/2*Std_Cost*Inv_Cost+AT$3*Setup</f>
        <v>27737.826426760315</v>
      </c>
      <c r="AU80" s="12">
        <f>(Sell_Price-Std_Cost)*(1-$D80)*Lost_Sale_Fact*Avg_Dmd*365+NORMSINV($D80)*SQRT(Dmd_StdDev^2*Leadtime+LT_StdDev^2*Avg_Dmd^2)*Std_Cost*Inv_Cost+IF(365/AU$3+Safety_Stock/Avg_Dmd&gt;Plan_Shelf,(365/AU$3+Safety_Stock/Avg_Dmd-Plan_Shelf)*Avg_Dmd*Std_Cost*AU$3,0)+Avg_Dmd*365/AU$3/2*Std_Cost*Inv_Cost+AU$3*Setup</f>
        <v>27774.648132186674</v>
      </c>
      <c r="AV80" s="12">
        <f>(Sell_Price-Std_Cost)*(1-$D80)*Lost_Sale_Fact*Avg_Dmd*365+NORMSINV($D80)*SQRT(Dmd_StdDev^2*Leadtime+LT_StdDev^2*Avg_Dmd^2)*Std_Cost*Inv_Cost+IF(365/AV$3+Safety_Stock/Avg_Dmd&gt;Plan_Shelf,(365/AV$3+Safety_Stock/Avg_Dmd-Plan_Shelf)*Avg_Dmd*Std_Cost*AV$3,0)+Avg_Dmd*365/AV$3/2*Std_Cost*Inv_Cost+AV$3*Setup</f>
        <v>27816.614305548195</v>
      </c>
      <c r="AW80" s="12">
        <f>(Sell_Price-Std_Cost)*(1-$D80)*Lost_Sale_Fact*Avg_Dmd*365+NORMSINV($D80)*SQRT(Dmd_StdDev^2*Leadtime+LT_StdDev^2*Avg_Dmd^2)*Std_Cost*Inv_Cost+IF(365/AW$3+Safety_Stock/Avg_Dmd&gt;Plan_Shelf,(365/AW$3+Safety_Stock/Avg_Dmd-Plan_Shelf)*Avg_Dmd*Std_Cost*AW$3,0)+Avg_Dmd*365/AW$3/2*Std_Cost*Inv_Cost+AW$3*Setup</f>
        <v>27863.381982315874</v>
      </c>
      <c r="AX80" s="12">
        <f>(Sell_Price-Std_Cost)*(1-$D80)*Lost_Sale_Fact*Avg_Dmd*365+NORMSINV($D80)*SQRT(Dmd_StdDev^2*Leadtime+LT_StdDev^2*Avg_Dmd^2)*Std_Cost*Inv_Cost+IF(365/AX$3+Safety_Stock/Avg_Dmd&gt;Plan_Shelf,(365/AX$3+Safety_Stock/Avg_Dmd-Plan_Shelf)*Avg_Dmd*Std_Cost*AX$3,0)+Avg_Dmd*365/AX$3/2*Std_Cost*Inv_Cost+AX$3*Setup</f>
        <v>27914.638020963215</v>
      </c>
      <c r="AY80" s="12">
        <f>(Sell_Price-Std_Cost)*(1-$D80)*Lost_Sale_Fact*Avg_Dmd*365+NORMSINV($D80)*SQRT(Dmd_StdDev^2*Leadtime+LT_StdDev^2*Avg_Dmd^2)*Std_Cost*Inv_Cost+IF(365/AY$3+Safety_Stock/Avg_Dmd&gt;Plan_Shelf,(365/AY$3+Safety_Stock/Avg_Dmd-Plan_Shelf)*Avg_Dmd*Std_Cost*AY$3,0)+Avg_Dmd*365/AY$3/2*Std_Cost*Inv_Cost+AY$3*Setup</f>
        <v>27970.095930306416</v>
      </c>
      <c r="AZ80" s="12">
        <f>(Sell_Price-Std_Cost)*(1-$D80)*Lost_Sale_Fact*Avg_Dmd*365+NORMSINV($D80)*SQRT(Dmd_StdDev^2*Leadtime+LT_StdDev^2*Avg_Dmd^2)*Std_Cost*Inv_Cost+IF(365/AZ$3+Safety_Stock/Avg_Dmd&gt;Plan_Shelf,(365/AZ$3+Safety_Stock/Avg_Dmd-Plan_Shelf)*Avg_Dmd*Std_Cost*AZ$3,0)+Avg_Dmd*365/AZ$3/2*Std_Cost*Inv_Cost+AZ$3*Setup</f>
        <v>28029.493093426983</v>
      </c>
      <c r="BA80" s="12">
        <f>(Sell_Price-Std_Cost)*(1-$D80)*Lost_Sale_Fact*Avg_Dmd*365+NORMSINV($D80)*SQRT(Dmd_StdDev^2*Leadtime+LT_StdDev^2*Avg_Dmd^2)*Std_Cost*Inv_Cost+IF(365/BA$3+Safety_Stock/Avg_Dmd&gt;Plan_Shelf,(365/BA$3+Safety_Stock/Avg_Dmd-Plan_Shelf)*Avg_Dmd*Std_Cost*BA$3,0)+Avg_Dmd*365/BA$3/2*Std_Cost*Inv_Cost+BA$3*Setup</f>
        <v>28092.588331522224</v>
      </c>
      <c r="BB80" s="12">
        <f>(Sell_Price-Std_Cost)*(1-$D80)*Lost_Sale_Fact*Avg_Dmd*365+NORMSINV($D80)*SQRT(Dmd_StdDev^2*Leadtime+LT_StdDev^2*Avg_Dmd^2)*Std_Cost*Inv_Cost+IF(365/BB$3+Safety_Stock/Avg_Dmd&gt;Plan_Shelf,(365/BB$3+Safety_Stock/Avg_Dmd-Plan_Shelf)*Avg_Dmd*Std_Cost*BB$3,0)+Avg_Dmd*365/BB$3/2*Std_Cost*Inv_Cost+BB$3*Setup</f>
        <v>28159.159760093651</v>
      </c>
      <c r="BC80" s="12">
        <f>(Sell_Price-Std_Cost)*(1-$D80)*Lost_Sale_Fact*Avg_Dmd*365+NORMSINV($D80)*SQRT(Dmd_StdDev^2*Leadtime+LT_StdDev^2*Avg_Dmd^2)*Std_Cost*Inv_Cost+IF(365/BC$3+Safety_Stock/Avg_Dmd&gt;Plan_Shelf,(365/BC$3+Safety_Stock/Avg_Dmd-Plan_Shelf)*Avg_Dmd*Std_Cost*BC$3,0)+Avg_Dmd*365/BC$3/2*Std_Cost*Inv_Cost+BC$3*Setup</f>
        <v>28229.002897348553</v>
      </c>
      <c r="BD80" s="12">
        <f>(Sell_Price-Std_Cost)*(1-$D80)*Lost_Sale_Fact*Avg_Dmd*365+NORMSINV($D80)*SQRT(Dmd_StdDev^2*Leadtime+LT_StdDev^2*Avg_Dmd^2)*Std_Cost*Inv_Cost+IF(365/BD$3+Safety_Stock/Avg_Dmd&gt;Plan_Shelf,(365/BD$3+Safety_Stock/Avg_Dmd-Plan_Shelf)*Avg_Dmd*Std_Cost*BD$3,0)+Avg_Dmd*365/BD$3/2*Std_Cost*Inv_Cost+BD$3*Setup</f>
        <v>28301.928990862882</v>
      </c>
      <c r="BE80" s="12">
        <f>(Sell_Price-Std_Cost)*(1-$D80)*Lost_Sale_Fact*Avg_Dmd*365+NORMSINV($D80)*SQRT(Dmd_StdDev^2*Leadtime+LT_StdDev^2*Avg_Dmd^2)*Std_Cost*Inv_Cost+IF(365/BE$3+Safety_Stock/Avg_Dmd&gt;Plan_Shelf,(365/BE$3+Safety_Stock/Avg_Dmd-Plan_Shelf)*Avg_Dmd*Std_Cost*BE$3,0)+Avg_Dmd*365/BE$3/2*Std_Cost*Inv_Cost+BE$3*Setup</f>
        <v>28377.763533678557</v>
      </c>
      <c r="BF80" s="12">
        <f>(Sell_Price-Std_Cost)*(1-$D80)*Lost_Sale_Fact*Avg_Dmd*365+NORMSINV($D80)*SQRT(Dmd_StdDev^2*Leadtime+LT_StdDev^2*Avg_Dmd^2)*Std_Cost*Inv_Cost+IF(365/BF$3+Safety_Stock/Avg_Dmd&gt;Plan_Shelf,(365/BF$3+Safety_Stock/Avg_Dmd-Plan_Shelf)*Avg_Dmd*Std_Cost*BF$3,0)+Avg_Dmd*365/BF$3/2*Std_Cost*Inv_Cost+BF$3*Setup</f>
        <v>28456.344945278837</v>
      </c>
      <c r="BG80" s="12">
        <f>(Sell_Price-Std_Cost)*(1-$D80)*Lost_Sale_Fact*Avg_Dmd*365+NORMSINV($D80)*SQRT(Dmd_StdDev^2*Leadtime+LT_StdDev^2*Avg_Dmd^2)*Std_Cost*Inv_Cost+IF(365/BG$3+Safety_Stock/Avg_Dmd&gt;Plan_Shelf,(365/BG$3+Safety_Stock/Avg_Dmd-Plan_Shelf)*Avg_Dmd*Std_Cost*BG$3,0)+Avg_Dmd*365/BG$3/2*Std_Cost*Inv_Cost+BG$3*Setup</f>
        <v>28537.523396457287</v>
      </c>
      <c r="BH80" s="12">
        <f>(Sell_Price-Std_Cost)*(1-$D80)*Lost_Sale_Fact*Avg_Dmd*365+NORMSINV($D80)*SQRT(Dmd_StdDev^2*Leadtime+LT_StdDev^2*Avg_Dmd^2)*Std_Cost*Inv_Cost+IF(365/BH$3+Safety_Stock/Avg_Dmd&gt;Plan_Shelf,(365/BH$3+Safety_Stock/Avg_Dmd-Plan_Shelf)*Avg_Dmd*Std_Cost*BH$3,0)+Avg_Dmd*365/BH$3/2*Std_Cost*Inv_Cost+BH$3*Setup</f>
        <v>28621.159760093651</v>
      </c>
      <c r="BI80" s="12">
        <f>(Sell_Price-Std_Cost)*(1-$D80)*Lost_Sale_Fact*Avg_Dmd*365+NORMSINV($D80)*SQRT(Dmd_StdDev^2*Leadtime+LT_StdDev^2*Avg_Dmd^2)*Std_Cost*Inv_Cost+IF(365/BI$3+Safety_Stock/Avg_Dmd&gt;Plan_Shelf,(365/BI$3+Safety_Stock/Avg_Dmd-Plan_Shelf)*Avg_Dmd*Std_Cost*BI$3,0)+Avg_Dmd*365/BI$3/2*Std_Cost*Inv_Cost+BI$3*Setup</f>
        <v>28707.124672374353</v>
      </c>
      <c r="BJ80" s="12">
        <f>(Sell_Price-Std_Cost)*(1-$D80)*Lost_Sale_Fact*Avg_Dmd*365+NORMSINV($D80)*SQRT(Dmd_StdDev^2*Leadtime+LT_StdDev^2*Avg_Dmd^2)*Std_Cost*Inv_Cost+IF(365/BJ$3+Safety_Stock/Avg_Dmd&gt;Plan_Shelf,(365/BJ$3+Safety_Stock/Avg_Dmd-Plan_Shelf)*Avg_Dmd*Std_Cost*BJ$3,0)+Avg_Dmd*365/BJ$3/2*Std_Cost*Inv_Cost+BJ$3*Setup</f>
        <v>28795.297691128133</v>
      </c>
      <c r="BK80" s="12">
        <f>(Sell_Price-Std_Cost)*(1-$D80)*Lost_Sale_Fact*Avg_Dmd*365+NORMSINV($D80)*SQRT(Dmd_StdDev^2*Leadtime+LT_StdDev^2*Avg_Dmd^2)*Std_Cost*Inv_Cost+IF(365/BK$3+Safety_Stock/Avg_Dmd&gt;Plan_Shelf,(365/BK$3+Safety_Stock/Avg_Dmd-Plan_Shelf)*Avg_Dmd*Std_Cost*BK$3,0)+Avg_Dmd*365/BK$3/2*Std_Cost*Inv_Cost+BK$3*Setup</f>
        <v>28885.566539754669</v>
      </c>
      <c r="BL80" s="12">
        <f>(Sell_Price-Std_Cost)*(1-$D80)*Lost_Sale_Fact*Avg_Dmd*365+NORMSINV($D80)*SQRT(Dmd_StdDev^2*Leadtime+LT_StdDev^2*Avg_Dmd^2)*Std_Cost*Inv_Cost+IF(365/BL$3+Safety_Stock/Avg_Dmd&gt;Plan_Shelf,(365/BL$3+Safety_Stock/Avg_Dmd-Plan_Shelf)*Avg_Dmd*Std_Cost*BL$3,0)+Avg_Dmd*365/BL$3/2*Std_Cost*Inv_Cost+BL$3*Setup</f>
        <v>28977.826426760319</v>
      </c>
      <c r="BM80" s="12">
        <f>(Sell_Price-Std_Cost)*(1-$D80)*Lost_Sale_Fact*Avg_Dmd*365+NORMSINV($D80)*SQRT(Dmd_StdDev^2*Leadtime+LT_StdDev^2*Avg_Dmd^2)*Std_Cost*Inv_Cost+IF(365/BM$3+Safety_Stock/Avg_Dmd&gt;Plan_Shelf,(365/BM$3+Safety_Stock/Avg_Dmd-Plan_Shelf)*Avg_Dmd*Std_Cost*BM$3,0)+Avg_Dmd*365/BM$3/2*Std_Cost*Inv_Cost+BM$3*Setup</f>
        <v>29071.979432224798</v>
      </c>
      <c r="BN80" s="12">
        <f>(Sell_Price-Std_Cost)*(1-$D80)*Lost_Sale_Fact*Avg_Dmd*365+NORMSINV($D80)*SQRT(Dmd_StdDev^2*Leadtime+LT_StdDev^2*Avg_Dmd^2)*Std_Cost*Inv_Cost+IF(365/BN$3+Safety_Stock/Avg_Dmd&gt;Plan_Shelf,(365/BN$3+Safety_Stock/Avg_Dmd-Plan_Shelf)*Avg_Dmd*Std_Cost*BN$3,0)+Avg_Dmd*365/BN$3/2*Std_Cost*Inv_Cost+BN$3*Setup</f>
        <v>29167.933953642038</v>
      </c>
      <c r="BO80" s="12">
        <f>(Sell_Price-Std_Cost)*(1-$D80)*Lost_Sale_Fact*Avg_Dmd*365+NORMSINV($D80)*SQRT(Dmd_StdDev^2*Leadtime+LT_StdDev^2*Avg_Dmd^2)*Std_Cost*Inv_Cost+IF(365/BO$3+Safety_Stock/Avg_Dmd&gt;Plan_Shelf,(365/BO$3+Safety_Stock/Avg_Dmd-Plan_Shelf)*Avg_Dmd*Std_Cost*BO$3,0)+Avg_Dmd*365/BO$3/2*Std_Cost*Inv_Cost+BO$3*Setup</f>
        <v>29265.604204538096</v>
      </c>
      <c r="BP80" s="12">
        <f>(Sell_Price-Std_Cost)*(1-$D80)*Lost_Sale_Fact*Avg_Dmd*365+NORMSINV($D80)*SQRT(Dmd_StdDev^2*Leadtime+LT_StdDev^2*Avg_Dmd^2)*Std_Cost*Inv_Cost+IF(365/BP$3+Safety_Stock/Avg_Dmd&gt;Plan_Shelf,(365/BP$3+Safety_Stock/Avg_Dmd-Plan_Shelf)*Avg_Dmd*Std_Cost*BP$3,0)+Avg_Dmd*365/BP$3/2*Std_Cost*Inv_Cost+BP$3*Setup</f>
        <v>29364.909760093651</v>
      </c>
      <c r="BQ80" s="12">
        <f>(Sell_Price-Std_Cost)*(1-$D80)*Lost_Sale_Fact*Avg_Dmd*365+NORMSINV($D80)*SQRT(Dmd_StdDev^2*Leadtime+LT_StdDev^2*Avg_Dmd^2)*Std_Cost*Inv_Cost+IF(365/BQ$3+Safety_Stock/Avg_Dmd&gt;Plan_Shelf,(365/BQ$3+Safety_Stock/Avg_Dmd-Plan_Shelf)*Avg_Dmd*Std_Cost*BQ$3,0)+Avg_Dmd*365/BQ$3/2*Std_Cost*Inv_Cost+BQ$3*Setup</f>
        <v>29465.775144709034</v>
      </c>
      <c r="BR80" s="12">
        <f>(Sell_Price-Std_Cost)*(1-$D80)*Lost_Sale_Fact*Avg_Dmd*365+NORMSINV($D80)*SQRT(Dmd_StdDev^2*Leadtime+LT_StdDev^2*Avg_Dmd^2)*Std_Cost*Inv_Cost+IF(365/BR$3+Safety_Stock/Avg_Dmd&gt;Plan_Shelf,(365/BR$3+Safety_Stock/Avg_Dmd-Plan_Shelf)*Avg_Dmd*Std_Cost*BR$3,0)+Avg_Dmd*365/BR$3/2*Std_Cost*Inv_Cost+BR$3*Setup</f>
        <v>29568.129457063347</v>
      </c>
      <c r="BS80" s="12">
        <f>(Sell_Price-Std_Cost)*(1-$D80)*Lost_Sale_Fact*Avg_Dmd*365+NORMSINV($D80)*SQRT(Dmd_StdDev^2*Leadtime+LT_StdDev^2*Avg_Dmd^2)*Std_Cost*Inv_Cost+IF(365/BS$3+Safety_Stock/Avg_Dmd&gt;Plan_Shelf,(365/BS$3+Safety_Stock/Avg_Dmd-Plan_Shelf)*Avg_Dmd*Std_Cost*BS$3,0)+Avg_Dmd*365/BS$3/2*Std_Cost*Inv_Cost+BS$3*Setup</f>
        <v>29671.906028750367</v>
      </c>
      <c r="BT80" s="12">
        <f>(Sell_Price-Std_Cost)*(1-$D80)*Lost_Sale_Fact*Avg_Dmd*365+NORMSINV($D80)*SQRT(Dmd_StdDev^2*Leadtime+LT_StdDev^2*Avg_Dmd^2)*Std_Cost*Inv_Cost+IF(365/BT$3+Safety_Stock/Avg_Dmd&gt;Plan_Shelf,(365/BT$3+Safety_Stock/Avg_Dmd-Plan_Shelf)*Avg_Dmd*Std_Cost*BT$3,0)+Avg_Dmd*365/BT$3/2*Std_Cost*Inv_Cost+BT$3*Setup</f>
        <v>29777.042113034826</v>
      </c>
      <c r="BU80" s="12">
        <f>(Sell_Price-Std_Cost)*(1-$D80)*Lost_Sale_Fact*Avg_Dmd*365+NORMSINV($D80)*SQRT(Dmd_StdDev^2*Leadtime+LT_StdDev^2*Avg_Dmd^2)*Std_Cost*Inv_Cost+IF(365/BU$3+Safety_Stock/Avg_Dmd&gt;Plan_Shelf,(365/BU$3+Safety_Stock/Avg_Dmd-Plan_Shelf)*Avg_Dmd*Std_Cost*BU$3,0)+Avg_Dmd*365/BU$3/2*Std_Cost*Inv_Cost+BU$3*Setup</f>
        <v>29883.478600673359</v>
      </c>
      <c r="BV80" s="12">
        <f>(Sell_Price-Std_Cost)*(1-$D80)*Lost_Sale_Fact*Avg_Dmd*365+NORMSINV($D80)*SQRT(Dmd_StdDev^2*Leadtime+LT_StdDev^2*Avg_Dmd^2)*Std_Cost*Inv_Cost+IF(365/BV$3+Safety_Stock/Avg_Dmd&gt;Plan_Shelf,(365/BV$3+Safety_Stock/Avg_Dmd-Plan_Shelf)*Avg_Dmd*Std_Cost*BV$3,0)+Avg_Dmd*365/BV$3/2*Std_Cost*Inv_Cost+BV$3*Setup</f>
        <v>29991.159760093651</v>
      </c>
      <c r="BW80" s="12">
        <f>(Sell_Price-Std_Cost)*(1-$D80)*Lost_Sale_Fact*Avg_Dmd*365+NORMSINV($D80)*SQRT(Dmd_StdDev^2*Leadtime+LT_StdDev^2*Avg_Dmd^2)*Std_Cost*Inv_Cost+IF(365/BW$3+Safety_Stock/Avg_Dmd&gt;Plan_Shelf,(365/BW$3+Safety_Stock/Avg_Dmd-Plan_Shelf)*Avg_Dmd*Std_Cost*BW$3,0)+Avg_Dmd*365/BW$3/2*Std_Cost*Inv_Cost+BW$3*Setup</f>
        <v>30100.032999530271</v>
      </c>
      <c r="BX80" s="12">
        <f>(Sell_Price-Std_Cost)*(1-$D80)*Lost_Sale_Fact*Avg_Dmd*365+NORMSINV($D80)*SQRT(Dmd_StdDev^2*Leadtime+LT_StdDev^2*Avg_Dmd^2)*Std_Cost*Inv_Cost+IF(365/BX$3+Safety_Stock/Avg_Dmd&gt;Plan_Shelf,(365/BX$3+Safety_Stock/Avg_Dmd-Plan_Shelf)*Avg_Dmd*Std_Cost*BX$3,0)+Avg_Dmd*365/BX$3/2*Std_Cost*Inv_Cost+BX$3*Setup</f>
        <v>30210.048648982542</v>
      </c>
      <c r="BY80" s="12">
        <f>(Sell_Price-Std_Cost)*(1-$D80)*Lost_Sale_Fact*Avg_Dmd*365+NORMSINV($D80)*SQRT(Dmd_StdDev^2*Leadtime+LT_StdDev^2*Avg_Dmd^2)*Std_Cost*Inv_Cost+IF(365/BY$3+Safety_Stock/Avg_Dmd&gt;Plan_Shelf,(365/BY$3+Safety_Stock/Avg_Dmd-Plan_Shelf)*Avg_Dmd*Std_Cost*BY$3,0)+Avg_Dmd*365/BY$3/2*Std_Cost*Inv_Cost+BY$3*Setup</f>
        <v>30321.159760093651</v>
      </c>
      <c r="BZ80" s="12">
        <f>(Sell_Price-Std_Cost)*(1-$D80)*Lost_Sale_Fact*Avg_Dmd*365+NORMSINV($D80)*SQRT(Dmd_StdDev^2*Leadtime+LT_StdDev^2*Avg_Dmd^2)*Std_Cost*Inv_Cost+IF(365/BZ$3+Safety_Stock/Avg_Dmd&gt;Plan_Shelf,(365/BZ$3+Safety_Stock/Avg_Dmd-Plan_Shelf)*Avg_Dmd*Std_Cost*BZ$3,0)+Avg_Dmd*365/BZ$3/2*Std_Cost*Inv_Cost+BZ$3*Setup</f>
        <v>30433.321922255815</v>
      </c>
      <c r="CA80" s="12">
        <f>(Sell_Price-Std_Cost)*(1-$D80)*Lost_Sale_Fact*Avg_Dmd*365+NORMSINV($D80)*SQRT(Dmd_StdDev^2*Leadtime+LT_StdDev^2*Avg_Dmd^2)*Std_Cost*Inv_Cost+IF(365/CA$3+Safety_Stock/Avg_Dmd&gt;Plan_Shelf,(365/CA$3+Safety_Stock/Avg_Dmd-Plan_Shelf)*Avg_Dmd*Std_Cost*CA$3,0)+Avg_Dmd*365/CA$3/2*Std_Cost*Inv_Cost+CA$3*Setup</f>
        <v>30546.493093426983</v>
      </c>
      <c r="CB80" s="12">
        <f>(Sell_Price-Std_Cost)*(1-$D80)*Lost_Sale_Fact*Avg_Dmd*365+NORMSINV($D80)*SQRT(Dmd_StdDev^2*Leadtime+LT_StdDev^2*Avg_Dmd^2)*Std_Cost*Inv_Cost+IF(365/CB$3+Safety_Stock/Avg_Dmd&gt;Plan_Shelf,(365/CB$3+Safety_Stock/Avg_Dmd-Plan_Shelf)*Avg_Dmd*Std_Cost*CB$3,0)+Avg_Dmd*365/CB$3/2*Std_Cost*Inv_Cost+CB$3*Setup</f>
        <v>30660.633444304178</v>
      </c>
      <c r="CC80" s="12">
        <f>(Sell_Price-Std_Cost)*(1-$D80)*Lost_Sale_Fact*Avg_Dmd*365+NORMSINV($D80)*SQRT(Dmd_StdDev^2*Leadtime+LT_StdDev^2*Avg_Dmd^2)*Std_Cost*Inv_Cost+IF(365/CC$3+Safety_Stock/Avg_Dmd&gt;Plan_Shelf,(365/CC$3+Safety_Stock/Avg_Dmd-Plan_Shelf)*Avg_Dmd*Std_Cost*CC$3,0)+Avg_Dmd*365/CC$3/2*Std_Cost*Inv_Cost+CC$3*Setup</f>
        <v>30775.705214639107</v>
      </c>
      <c r="CD80" s="12">
        <f>(Sell_Price-Std_Cost)*(1-$D80)*Lost_Sale_Fact*Avg_Dmd*365+NORMSINV($D80)*SQRT(Dmd_StdDev^2*Leadtime+LT_StdDev^2*Avg_Dmd^2)*Std_Cost*Inv_Cost+IF(365/CD$3+Safety_Stock/Avg_Dmd&gt;Plan_Shelf,(365/CD$3+Safety_Stock/Avg_Dmd-Plan_Shelf)*Avg_Dmd*Std_Cost*CD$3,0)+Avg_Dmd*365/CD$3/2*Std_Cost*Inv_Cost+CD$3*Setup</f>
        <v>30891.672580606471</v>
      </c>
      <c r="CE80" s="12">
        <f>(Sell_Price-Std_Cost)*(1-$D80)*Lost_Sale_Fact*Avg_Dmd*365+NORMSINV($D80)*SQRT(Dmd_StdDev^2*Leadtime+LT_StdDev^2*Avg_Dmd^2)*Std_Cost*Inv_Cost+IF(365/CE$3+Safety_Stock/Avg_Dmd&gt;Plan_Shelf,(365/CE$3+Safety_Stock/Avg_Dmd-Plan_Shelf)*Avg_Dmd*Std_Cost*CE$3,0)+Avg_Dmd*365/CE$3/2*Std_Cost*Inv_Cost+CE$3*Setup</f>
        <v>31008.501532245551</v>
      </c>
      <c r="CF80" s="12">
        <f>(Sell_Price-Std_Cost)*(1-$D80)*Lost_Sale_Fact*Avg_Dmd*365+NORMSINV($D80)*SQRT(Dmd_StdDev^2*Leadtime+LT_StdDev^2*Avg_Dmd^2)*Std_Cost*Inv_Cost+IF(365/CF$3+Safety_Stock/Avg_Dmd&gt;Plan_Shelf,(365/CF$3+Safety_Stock/Avg_Dmd-Plan_Shelf)*Avg_Dmd*Std_Cost*CF$3,0)+Avg_Dmd*365/CF$3/2*Std_Cost*Inv_Cost+CF$3*Setup</f>
        <v>31126.159760093651</v>
      </c>
      <c r="CG80" s="12">
        <f>(Sell_Price-Std_Cost)*(1-$D80)*Lost_Sale_Fact*Avg_Dmd*365+NORMSINV($D80)*SQRT(Dmd_StdDev^2*Leadtime+LT_StdDev^2*Avg_Dmd^2)*Std_Cost*Inv_Cost+IF(365/CG$3+Safety_Stock/Avg_Dmd&gt;Plan_Shelf,(365/CG$3+Safety_Stock/Avg_Dmd-Plan_Shelf)*Avg_Dmd*Std_Cost*CG$3,0)+Avg_Dmd*365/CG$3/2*Std_Cost*Inv_Cost+CG$3*Setup</f>
        <v>31244.616550217106</v>
      </c>
      <c r="CH80" s="12">
        <f>(Sell_Price-Std_Cost)*(1-$D80)*Lost_Sale_Fact*Avg_Dmd*365+NORMSINV($D80)*SQRT(Dmd_StdDev^2*Leadtime+LT_StdDev^2*Avg_Dmd^2)*Std_Cost*Inv_Cost+IF(365/CH$3+Safety_Stock/Avg_Dmd&gt;Plan_Shelf,(365/CH$3+Safety_Stock/Avg_Dmd-Plan_Shelf)*Avg_Dmd*Std_Cost*CH$3,0)+Avg_Dmd*365/CH$3/2*Std_Cost*Inv_Cost+CH$3*Setup</f>
        <v>31363.842686922919</v>
      </c>
      <c r="CI80" s="12">
        <f>(Sell_Price-Std_Cost)*(1-$D80)*Lost_Sale_Fact*Avg_Dmd*365+NORMSINV($D80)*SQRT(Dmd_StdDev^2*Leadtime+LT_StdDev^2*Avg_Dmd^2)*Std_Cost*Inv_Cost+IF(365/CI$3+Safety_Stock/Avg_Dmd&gt;Plan_Shelf,(365/CI$3+Safety_Stock/Avg_Dmd-Plan_Shelf)*Avg_Dmd*Std_Cost*CI$3,0)+Avg_Dmd*365/CI$3/2*Std_Cost*Inv_Cost+CI$3*Setup</f>
        <v>31483.810362503289</v>
      </c>
      <c r="CJ80" s="12">
        <f>(Sell_Price-Std_Cost)*(1-$D80)*Lost_Sale_Fact*Avg_Dmd*365+NORMSINV($D80)*SQRT(Dmd_StdDev^2*Leadtime+LT_StdDev^2*Avg_Dmd^2)*Std_Cost*Inv_Cost+IF(365/CJ$3+Safety_Stock/Avg_Dmd&gt;Plan_Shelf,(365/CJ$3+Safety_Stock/Avg_Dmd-Plan_Shelf)*Avg_Dmd*Std_Cost*CJ$3,0)+Avg_Dmd*365/CJ$3/2*Std_Cost*Inv_Cost+CJ$3*Setup</f>
        <v>31604.493093426983</v>
      </c>
      <c r="CK80" s="12">
        <f>(Sell_Price-Std_Cost)*(1-$D80)*Lost_Sale_Fact*Avg_Dmd*365+NORMSINV($D80)*SQRT(Dmd_StdDev^2*Leadtime+LT_StdDev^2*Avg_Dmd^2)*Std_Cost*Inv_Cost+IF(365/CK$3+Safety_Stock/Avg_Dmd&gt;Plan_Shelf,(365/CK$3+Safety_Stock/Avg_Dmd-Plan_Shelf)*Avg_Dmd*Std_Cost*CK$3,0)+Avg_Dmd*365/CK$3/2*Std_Cost*Inv_Cost+CK$3*Setup</f>
        <v>31725.865642446592</v>
      </c>
      <c r="CL80" s="12">
        <f>(Sell_Price-Std_Cost)*(1-$D80)*Lost_Sale_Fact*Avg_Dmd*365+NORMSINV($D80)*SQRT(Dmd_StdDev^2*Leadtime+LT_StdDev^2*Avg_Dmd^2)*Std_Cost*Inv_Cost+IF(365/CL$3+Safety_Stock/Avg_Dmd&gt;Plan_Shelf,(365/CL$3+Safety_Stock/Avg_Dmd-Plan_Shelf)*Avg_Dmd*Std_Cost*CL$3,0)+Avg_Dmd*365/CL$3/2*Std_Cost*Inv_Cost+CL$3*Setup</f>
        <v>31847.903946140163</v>
      </c>
      <c r="CM80" s="12">
        <f>(Sell_Price-Std_Cost)*(1-$D80)*Lost_Sale_Fact*Avg_Dmd*365+NORMSINV($D80)*SQRT(Dmd_StdDev^2*Leadtime+LT_StdDev^2*Avg_Dmd^2)*Std_Cost*Inv_Cost+IF(365/CM$3+Safety_Stock/Avg_Dmd&gt;Plan_Shelf,(365/CM$3+Safety_Stock/Avg_Dmd-Plan_Shelf)*Avg_Dmd*Std_Cost*CM$3,0)+Avg_Dmd*365/CM$3/2*Std_Cost*Inv_Cost+CM$3*Setup</f>
        <v>31970.585047449975</v>
      </c>
      <c r="CN80" s="12">
        <f>(Sell_Price-Std_Cost)*(1-$D80)*Lost_Sale_Fact*Avg_Dmd*365+NORMSINV($D80)*SQRT(Dmd_StdDev^2*Leadtime+LT_StdDev^2*Avg_Dmd^2)*Std_Cost*Inv_Cost+IF(365/CN$3+Safety_Stock/Avg_Dmd&gt;Plan_Shelf,(365/CN$3+Safety_Stock/Avg_Dmd-Plan_Shelf)*Avg_Dmd*Std_Cost*CN$3,0)+Avg_Dmd*365/CN$3/2*Std_Cost*Inv_Cost+CN$3*Setup</f>
        <v>32093.887032820923</v>
      </c>
      <c r="CO80" s="12">
        <f>(Sell_Price-Std_Cost)*(1-$D80)*Lost_Sale_Fact*Avg_Dmd*365+NORMSINV($D80)*SQRT(Dmd_StdDev^2*Leadtime+LT_StdDev^2*Avg_Dmd^2)*Std_Cost*Inv_Cost+IF(365/CO$3+Safety_Stock/Avg_Dmd&gt;Plan_Shelf,(365/CO$3+Safety_Stock/Avg_Dmd-Plan_Shelf)*Avg_Dmd*Std_Cost*CO$3,0)+Avg_Dmd*365/CO$3/2*Std_Cost*Inv_Cost+CO$3*Setup</f>
        <v>32217.788973576797</v>
      </c>
      <c r="CP80" s="12">
        <f>(Sell_Price-Std_Cost)*(1-$D80)*Lost_Sale_Fact*Avg_Dmd*365+NORMSINV($D80)*SQRT(Dmd_StdDev^2*Leadtime+LT_StdDev^2*Avg_Dmd^2)*Std_Cost*Inv_Cost+IF(365/CP$3+Safety_Stock/Avg_Dmd&gt;Plan_Shelf,(365/CP$3+Safety_Stock/Avg_Dmd-Plan_Shelf)*Avg_Dmd*Std_Cost*CP$3,0)+Avg_Dmd*365/CP$3/2*Std_Cost*Inv_Cost+CP$3*Setup</f>
        <v>32342.270871204761</v>
      </c>
      <c r="CQ80" s="12">
        <f>(Sell_Price-Std_Cost)*(1-$D80)*Lost_Sale_Fact*Avg_Dmd*365+NORMSINV($D80)*SQRT(Dmd_StdDev^2*Leadtime+LT_StdDev^2*Avg_Dmd^2)*Std_Cost*Inv_Cost+IF(365/CQ$3+Safety_Stock/Avg_Dmd&gt;Plan_Shelf,(365/CQ$3+Safety_Stock/Avg_Dmd-Plan_Shelf)*Avg_Dmd*Std_Cost*CQ$3,0)+Avg_Dmd*365/CQ$3/2*Std_Cost*Inv_Cost+CQ$3*Setup</f>
        <v>32467.313606247495</v>
      </c>
      <c r="CR80" s="12">
        <f>(Sell_Price-Std_Cost)*(1-$D80)*Lost_Sale_Fact*Avg_Dmd*365+NORMSINV($D80)*SQRT(Dmd_StdDev^2*Leadtime+LT_StdDev^2*Avg_Dmd^2)*Std_Cost*Inv_Cost+IF(365/CR$3+Safety_Stock/Avg_Dmd&gt;Plan_Shelf,(365/CR$3+Safety_Stock/Avg_Dmd-Plan_Shelf)*Avg_Dmd*Std_Cost*CR$3,0)+Avg_Dmd*365/CR$3/2*Std_Cost*Inv_Cost+CR$3*Setup</f>
        <v>32592.898890528435</v>
      </c>
      <c r="CS80" s="12">
        <f>(Sell_Price-Std_Cost)*(1-$D80)*Lost_Sale_Fact*Avg_Dmd*365+NORMSINV($D80)*SQRT(Dmd_StdDev^2*Leadtime+LT_StdDev^2*Avg_Dmd^2)*Std_Cost*Inv_Cost+IF(365/CS$3+Safety_Stock/Avg_Dmd&gt;Plan_Shelf,(365/CS$3+Safety_Stock/Avg_Dmd-Plan_Shelf)*Avg_Dmd*Std_Cost*CS$3,0)+Avg_Dmd*365/CS$3/2*Std_Cost*Inv_Cost+CS$3*Setup</f>
        <v>32719.009222459244</v>
      </c>
      <c r="CT80" s="12">
        <f>(Sell_Price-Std_Cost)*(1-$D80)*Lost_Sale_Fact*Avg_Dmd*365+NORMSINV($D80)*SQRT(Dmd_StdDev^2*Leadtime+LT_StdDev^2*Avg_Dmd^2)*Std_Cost*Inv_Cost+IF(365/CT$3+Safety_Stock/Avg_Dmd&gt;Plan_Shelf,(365/CT$3+Safety_Stock/Avg_Dmd-Plan_Shelf)*Avg_Dmd*Std_Cost*CT$3,0)+Avg_Dmd*365/CT$3/2*Std_Cost*Inv_Cost+CT$3*Setup</f>
        <v>32845.627845200033</v>
      </c>
      <c r="CU80" s="12">
        <f>(Sell_Price-Std_Cost)*(1-$D80)*Lost_Sale_Fact*Avg_Dmd*365+NORMSINV($D80)*SQRT(Dmd_StdDev^2*Leadtime+LT_StdDev^2*Avg_Dmd^2)*Std_Cost*Inv_Cost+IF(365/CU$3+Safety_Stock/Avg_Dmd&gt;Plan_Shelf,(365/CU$3+Safety_Stock/Avg_Dmd-Plan_Shelf)*Avg_Dmd*Std_Cost*CU$3,0)+Avg_Dmd*365/CU$3/2*Std_Cost*Inv_Cost+CU$3*Setup</f>
        <v>32972.738707462071</v>
      </c>
      <c r="CV80" s="12">
        <f>(Sell_Price-Std_Cost)*(1-$D80)*Lost_Sale_Fact*Avg_Dmd*365+NORMSINV($D80)*SQRT(Dmd_StdDev^2*Leadtime+LT_StdDev^2*Avg_Dmd^2)*Std_Cost*Inv_Cost+IF(365/CV$3+Safety_Stock/Avg_Dmd&gt;Plan_Shelf,(365/CV$3+Safety_Stock/Avg_Dmd-Plan_Shelf)*Avg_Dmd*Std_Cost*CV$3,0)+Avg_Dmd*365/CV$3/2*Std_Cost*Inv_Cost+CV$3*Setup</f>
        <v>33100.326426760323</v>
      </c>
      <c r="CW80" s="12">
        <f>(Sell_Price-Std_Cost)*(1-$D80)*Lost_Sale_Fact*Avg_Dmd*365+NORMSINV($D80)*SQRT(Dmd_StdDev^2*Leadtime+LT_StdDev^2*Avg_Dmd^2)*Std_Cost*Inv_Cost+IF(365/CW$3+Safety_Stock/Avg_Dmd&gt;Plan_Shelf,(365/CW$3+Safety_Stock/Avg_Dmd-Plan_Shelf)*Avg_Dmd*Std_Cost*CW$3,0)+Avg_Dmd*365/CW$3/2*Std_Cost*Inv_Cost+CW$3*Setup</f>
        <v>33228.376254939009</v>
      </c>
      <c r="CX80" s="12">
        <f>(Sell_Price-Std_Cost)*(1-$D80)*Lost_Sale_Fact*Avg_Dmd*365+NORMSINV($D80)*SQRT(Dmd_StdDev^2*Leadtime+LT_StdDev^2*Avg_Dmd^2)*Std_Cost*Inv_Cost+IF(365/CX$3+Safety_Stock/Avg_Dmd&gt;Plan_Shelf,(365/CX$3+Safety_Stock/Avg_Dmd-Plan_Shelf)*Avg_Dmd*Std_Cost*CX$3,0)+Avg_Dmd*365/CX$3/2*Std_Cost*Inv_Cost+CX$3*Setup</f>
        <v>33356.874045807941</v>
      </c>
      <c r="CY80" s="12">
        <f>(Sell_Price-Std_Cost)*(1-$D80)*Lost_Sale_Fact*Avg_Dmd*365+NORMSINV($D80)*SQRT(Dmd_StdDev^2*Leadtime+LT_StdDev^2*Avg_Dmd^2)*Std_Cost*Inv_Cost+IF(365/CY$3+Safety_Stock/Avg_Dmd&gt;Plan_Shelf,(365/CY$3+Safety_Stock/Avg_Dmd-Plan_Shelf)*Avg_Dmd*Std_Cost*CY$3,0)+Avg_Dmd*365/CY$3/2*Std_Cost*Inv_Cost+CY$3*Setup</f>
        <v>33485.806224740118</v>
      </c>
      <c r="CZ80" s="12">
        <f>(Sell_Price-Std_Cost)*(1-$D80)*Lost_Sale_Fact*Avg_Dmd*365+NORMSINV($D80)*SQRT(Dmd_StdDev^2*Leadtime+LT_StdDev^2*Avg_Dmd^2)*Std_Cost*Inv_Cost+IF(365/CZ$3+Safety_Stock/Avg_Dmd&gt;Plan_Shelf,(365/CZ$3+Safety_Stock/Avg_Dmd-Plan_Shelf)*Avg_Dmd*Std_Cost*CZ$3,0)+Avg_Dmd*365/CZ$3/2*Std_Cost*Inv_Cost+CZ$3*Setup</f>
        <v>33615.159760093651</v>
      </c>
      <c r="DA80" s="28">
        <f t="shared" si="2"/>
        <v>27645.484084417974</v>
      </c>
      <c r="DB80" s="43">
        <f t="shared" si="3"/>
        <v>0.92300000000000004</v>
      </c>
    </row>
    <row r="81" spans="1:106" ht="14.1" customHeight="1" x14ac:dyDescent="0.25">
      <c r="A81" s="53"/>
      <c r="B81" s="52"/>
      <c r="C81" s="52"/>
      <c r="D81" s="9">
        <v>0.92200000000000004</v>
      </c>
      <c r="E81" s="12">
        <f>(Sell_Price-Std_Cost)*(1-$D81)*Lost_Sale_Fact*Avg_Dmd*365+NORMSINV($D81)*SQRT(Dmd_StdDev^2*Leadtime+LT_StdDev^2*Avg_Dmd^2)*Std_Cost*Inv_Cost+IF(365/E$3+Safety_Stock/Avg_Dmd&gt;Plan_Shelf,(365/E$3+Safety_Stock/Avg_Dmd-Plan_Shelf)*Avg_Dmd*Std_Cost*E$3,0)+Avg_Dmd*365/E$3/2*Std_Cost*Inv_Cost+E$3*Setup</f>
        <v>1328057.4290670734</v>
      </c>
      <c r="F81" s="12">
        <f>(Sell_Price-Std_Cost)*(1-$D81)*Lost_Sale_Fact*Avg_Dmd*365+NORMSINV($D81)*SQRT(Dmd_StdDev^2*Leadtime+LT_StdDev^2*Avg_Dmd^2)*Std_Cost*Inv_Cost+IF(365/F$3+Safety_Stock/Avg_Dmd&gt;Plan_Shelf,(365/F$3+Safety_Stock/Avg_Dmd-Plan_Shelf)*Avg_Dmd*Std_Cost*F$3,0)+Avg_Dmd*365/F$3/2*Std_Cost*Inv_Cost+F$3*Setup</f>
        <v>1164903.5919010658</v>
      </c>
      <c r="G81" s="12">
        <f>(Sell_Price-Std_Cost)*(1-$D81)*Lost_Sale_Fact*Avg_Dmd*365+NORMSINV($D81)*SQRT(Dmd_StdDev^2*Leadtime+LT_StdDev^2*Avg_Dmd^2)*Std_Cost*Inv_Cost+IF(365/G$3+Safety_Stock/Avg_Dmd&gt;Plan_Shelf,(365/G$3+Safety_Stock/Avg_Dmd-Plan_Shelf)*Avg_Dmd*Std_Cost*G$3,0)+Avg_Dmd*365/G$3/2*Std_Cost*Inv_Cost+G$3*Setup</f>
        <v>1069883.0880683914</v>
      </c>
      <c r="H81" s="12">
        <f>(Sell_Price-Std_Cost)*(1-$D81)*Lost_Sale_Fact*Avg_Dmd*365+NORMSINV($D81)*SQRT(Dmd_StdDev^2*Leadtime+LT_StdDev^2*Avg_Dmd^2)*Std_Cost*Inv_Cost+IF(365/H$3+Safety_Stock/Avg_Dmd&gt;Plan_Shelf,(365/H$3+Safety_Stock/Avg_Dmd-Plan_Shelf)*Avg_Dmd*Std_Cost*H$3,0)+Avg_Dmd*365/H$3/2*Std_Cost*Inv_Cost+H$3*Setup</f>
        <v>991895.91756905068</v>
      </c>
      <c r="I81" s="12">
        <f>(Sell_Price-Std_Cost)*(1-$D81)*Lost_Sale_Fact*Avg_Dmd*365+NORMSINV($D81)*SQRT(Dmd_StdDev^2*Leadtime+LT_StdDev^2*Avg_Dmd^2)*Std_Cost*Inv_Cost+IF(365/I$3+Safety_Stock/Avg_Dmd&gt;Plan_Shelf,(365/I$3+Safety_Stock/Avg_Dmd-Plan_Shelf)*Avg_Dmd*Std_Cost*I$3,0)+Avg_Dmd*365/I$3/2*Std_Cost*Inv_Cost+I$3*Setup</f>
        <v>920722.08040304307</v>
      </c>
      <c r="J81" s="12">
        <f>(Sell_Price-Std_Cost)*(1-$D81)*Lost_Sale_Fact*Avg_Dmd*365+NORMSINV($D81)*SQRT(Dmd_StdDev^2*Leadtime+LT_StdDev^2*Avg_Dmd^2)*Std_Cost*Inv_Cost+IF(365/J$3+Safety_Stock/Avg_Dmd&gt;Plan_Shelf,(365/J$3+Safety_Stock/Avg_Dmd-Plan_Shelf)*Avg_Dmd*Std_Cost*J$3,0)+Avg_Dmd*365/J$3/2*Std_Cost*Inv_Cost+J$3*Setup</f>
        <v>852954.90990370209</v>
      </c>
      <c r="K81" s="12">
        <f>(Sell_Price-Std_Cost)*(1-$D81)*Lost_Sale_Fact*Avg_Dmd*365+NORMSINV($D81)*SQRT(Dmd_StdDev^2*Leadtime+LT_StdDev^2*Avg_Dmd^2)*Std_Cost*Inv_Cost+IF(365/K$3+Safety_Stock/Avg_Dmd&gt;Plan_Shelf,(365/K$3+Safety_Stock/Avg_Dmd-Plan_Shelf)*Avg_Dmd*Std_Cost*K$3,0)+Avg_Dmd*365/K$3/2*Std_Cost*Inv_Cost+K$3*Setup</f>
        <v>787134.40607102797</v>
      </c>
      <c r="L81" s="12">
        <f>(Sell_Price-Std_Cost)*(1-$D81)*Lost_Sale_Fact*Avg_Dmd*365+NORMSINV($D81)*SQRT(Dmd_StdDev^2*Leadtime+LT_StdDev^2*Avg_Dmd^2)*Std_Cost*Inv_Cost+IF(365/L$3+Safety_Stock/Avg_Dmd&gt;Plan_Shelf,(365/L$3+Safety_Stock/Avg_Dmd-Plan_Shelf)*Avg_Dmd*Std_Cost*L$3,0)+Avg_Dmd*365/L$3/2*Std_Cost*Inv_Cost+L$3*Setup</f>
        <v>722530.56890502037</v>
      </c>
      <c r="M81" s="12">
        <f>(Sell_Price-Std_Cost)*(1-$D81)*Lost_Sale_Fact*Avg_Dmd*365+NORMSINV($D81)*SQRT(Dmd_StdDev^2*Leadtime+LT_StdDev^2*Avg_Dmd^2)*Std_Cost*Inv_Cost+IF(365/M$3+Safety_Stock/Avg_Dmd&gt;Plan_Shelf,(365/M$3+Safety_Stock/Avg_Dmd-Plan_Shelf)*Avg_Dmd*Std_Cost*M$3,0)+Avg_Dmd*365/M$3/2*Std_Cost*Inv_Cost+M$3*Setup</f>
        <v>658737.842850124</v>
      </c>
      <c r="N81" s="12">
        <f>(Sell_Price-Std_Cost)*(1-$D81)*Lost_Sale_Fact*Avg_Dmd*365+NORMSINV($D81)*SQRT(Dmd_StdDev^2*Leadtime+LT_StdDev^2*Avg_Dmd^2)*Std_Cost*Inv_Cost+IF(365/N$3+Safety_Stock/Avg_Dmd&gt;Plan_Shelf,(365/N$3+Safety_Stock/Avg_Dmd-Plan_Shelf)*Avg_Dmd*Std_Cost*N$3,0)+Avg_Dmd*365/N$3/2*Std_Cost*Inv_Cost+N$3*Setup</f>
        <v>595512.89457300527</v>
      </c>
      <c r="O81" s="12">
        <f>(Sell_Price-Std_Cost)*(1-$D81)*Lost_Sale_Fact*Avg_Dmd*365+NORMSINV($D81)*SQRT(Dmd_StdDev^2*Leadtime+LT_StdDev^2*Avg_Dmd^2)*Std_Cost*Inv_Cost+IF(365/O$3+Safety_Stock/Avg_Dmd&gt;Plan_Shelf,(365/O$3+Safety_Stock/Avg_Dmd-Plan_Shelf)*Avg_Dmd*Std_Cost*O$3,0)+Avg_Dmd*365/O$3/2*Std_Cost*Inv_Cost+O$3*Setup</f>
        <v>532700.87558881589</v>
      </c>
      <c r="P81" s="12">
        <f>(Sell_Price-Std_Cost)*(1-$D81)*Lost_Sale_Fact*Avg_Dmd*365+NORMSINV($D81)*SQRT(Dmd_StdDev^2*Leadtime+LT_StdDev^2*Avg_Dmd^2)*Std_Cost*Inv_Cost+IF(365/P$3+Safety_Stock/Avg_Dmd&gt;Plan_Shelf,(365/P$3+Safety_Stock/Avg_Dmd-Plan_Shelf)*Avg_Dmd*Std_Cost*P$3,0)+Avg_Dmd*365/P$3/2*Std_Cost*Inv_Cost+P$3*Setup</f>
        <v>470198.55357432365</v>
      </c>
      <c r="Q81" s="12">
        <f>(Sell_Price-Std_Cost)*(1-$D81)*Lost_Sale_Fact*Avg_Dmd*365+NORMSINV($D81)*SQRT(Dmd_StdDev^2*Leadtime+LT_StdDev^2*Avg_Dmd^2)*Std_Cost*Inv_Cost+IF(365/Q$3+Safety_Stock/Avg_Dmd&gt;Plan_Shelf,(365/Q$3+Safety_Stock/Avg_Dmd-Plan_Shelf)*Avg_Dmd*Std_Cost*Q$3,0)+Avg_Dmd*365/Q$3/2*Std_Cost*Inv_Cost+Q$3*Setup</f>
        <v>407934.45999805967</v>
      </c>
      <c r="R81" s="12">
        <f>(Sell_Price-Std_Cost)*(1-$D81)*Lost_Sale_Fact*Avg_Dmd*365+NORMSINV($D81)*SQRT(Dmd_StdDev^2*Leadtime+LT_StdDev^2*Avg_Dmd^2)*Std_Cost*Inv_Cost+IF(365/R$3+Safety_Stock/Avg_Dmd&gt;Plan_Shelf,(365/R$3+Safety_Stock/Avg_Dmd-Plan_Shelf)*Avg_Dmd*Std_Cost*R$3,0)+Avg_Dmd*365/R$3/2*Std_Cost*Inv_Cost+R$3*Setup</f>
        <v>345857.54590897524</v>
      </c>
      <c r="S81" s="12">
        <f>(Sell_Price-Std_Cost)*(1-$D81)*Lost_Sale_Fact*Avg_Dmd*365+NORMSINV($D81)*SQRT(Dmd_StdDev^2*Leadtime+LT_StdDev^2*Avg_Dmd^2)*Std_Cost*Inv_Cost+IF(365/S$3+Safety_Stock/Avg_Dmd&gt;Plan_Shelf,(365/S$3+Safety_Stock/Avg_Dmd-Plan_Shelf)*Avg_Dmd*Std_Cost*S$3,0)+Avg_Dmd*365/S$3/2*Std_Cost*Inv_Cost+S$3*Setup</f>
        <v>283930.3754096342</v>
      </c>
      <c r="T81" s="12">
        <f>(Sell_Price-Std_Cost)*(1-$D81)*Lost_Sale_Fact*Avg_Dmd*365+NORMSINV($D81)*SQRT(Dmd_StdDev^2*Leadtime+LT_StdDev^2*Avg_Dmd^2)*Std_Cost*Inv_Cost+IF(365/T$3+Safety_Stock/Avg_Dmd&gt;Plan_Shelf,(365/T$3+Safety_Stock/Avg_Dmd-Plan_Shelf)*Avg_Dmd*Std_Cost*T$3,0)+Avg_Dmd*365/T$3/2*Std_Cost*Inv_Cost+T$3*Setup</f>
        <v>222124.87157695988</v>
      </c>
      <c r="U81" s="12">
        <f>(Sell_Price-Std_Cost)*(1-$D81)*Lost_Sale_Fact*Avg_Dmd*365+NORMSINV($D81)*SQRT(Dmd_StdDev^2*Leadtime+LT_StdDev^2*Avg_Dmd^2)*Std_Cost*Inv_Cost+IF(365/U$3+Safety_Stock/Avg_Dmd&gt;Plan_Shelf,(365/U$3+Safety_Stock/Avg_Dmd-Plan_Shelf)*Avg_Dmd*Std_Cost*U$3,0)+Avg_Dmd*365/U$3/2*Std_Cost*Inv_Cost+U$3*Setup</f>
        <v>160419.56382271691</v>
      </c>
      <c r="V81" s="12">
        <f>(Sell_Price-Std_Cost)*(1-$D81)*Lost_Sale_Fact*Avg_Dmd*365+NORMSINV($D81)*SQRT(Dmd_StdDev^2*Leadtime+LT_StdDev^2*Avg_Dmd^2)*Std_Cost*Inv_Cost+IF(365/V$3+Safety_Stock/Avg_Dmd&gt;Plan_Shelf,(365/V$3+Safety_Stock/Avg_Dmd-Plan_Shelf)*Avg_Dmd*Std_Cost*V$3,0)+Avg_Dmd*365/V$3/2*Std_Cost*Inv_Cost+V$3*Setup</f>
        <v>98797.752800500341</v>
      </c>
      <c r="W81" s="12">
        <f>(Sell_Price-Std_Cost)*(1-$D81)*Lost_Sale_Fact*Avg_Dmd*365+NORMSINV($D81)*SQRT(Dmd_StdDev^2*Leadtime+LT_StdDev^2*Avg_Dmd^2)*Std_Cost*Inv_Cost+IF(365/W$3+Safety_Stock/Avg_Dmd&gt;Plan_Shelf,(365/W$3+Safety_Stock/Avg_Dmd-Plan_Shelf)*Avg_Dmd*Std_Cost*W$3,0)+Avg_Dmd*365/W$3/2*Std_Cost*Inv_Cost+W$3*Setup</f>
        <v>37246.254815779212</v>
      </c>
      <c r="X81" s="12">
        <f>(Sell_Price-Std_Cost)*(1-$D81)*Lost_Sale_Fact*Avg_Dmd*365+NORMSINV($D81)*SQRT(Dmd_StdDev^2*Leadtime+LT_StdDev^2*Avg_Dmd^2)*Std_Cost*Inv_Cost+IF(365/X$3+Safety_Stock/Avg_Dmd&gt;Plan_Shelf,(365/X$3+Safety_Stock/Avg_Dmd-Plan_Shelf)*Avg_Dmd*Std_Cost*X$3,0)+Avg_Dmd*365/X$3/2*Std_Cost*Inv_Cost+X$3*Setup</f>
        <v>29831.266233080918</v>
      </c>
      <c r="Y81" s="12">
        <f>(Sell_Price-Std_Cost)*(1-$D81)*Lost_Sale_Fact*Avg_Dmd*365+NORMSINV($D81)*SQRT(Dmd_StdDev^2*Leadtime+LT_StdDev^2*Avg_Dmd^2)*Std_Cost*Inv_Cost+IF(365/Y$3+Safety_Stock/Avg_Dmd&gt;Plan_Shelf,(365/Y$3+Safety_Stock/Avg_Dmd-Plan_Shelf)*Avg_Dmd*Std_Cost*Y$3,0)+Avg_Dmd*365/Y$3/2*Std_Cost*Inv_Cost+Y$3*Setup</f>
        <v>29494.59956641425</v>
      </c>
      <c r="Z81" s="12">
        <f>(Sell_Price-Std_Cost)*(1-$D81)*Lost_Sale_Fact*Avg_Dmd*365+NORMSINV($D81)*SQRT(Dmd_StdDev^2*Leadtime+LT_StdDev^2*Avg_Dmd^2)*Std_Cost*Inv_Cost+IF(365/Z$3+Safety_Stock/Avg_Dmd&gt;Plan_Shelf,(365/Z$3+Safety_Stock/Avg_Dmd-Plan_Shelf)*Avg_Dmd*Std_Cost*Z$3,0)+Avg_Dmd*365/Z$3/2*Std_Cost*Inv_Cost+Z$3*Setup</f>
        <v>29202.175323990006</v>
      </c>
      <c r="AA81" s="12">
        <f>(Sell_Price-Std_Cost)*(1-$D81)*Lost_Sale_Fact*Avg_Dmd*365+NORMSINV($D81)*SQRT(Dmd_StdDev^2*Leadtime+LT_StdDev^2*Avg_Dmd^2)*Std_Cost*Inv_Cost+IF(365/AA$3+Safety_Stock/Avg_Dmd&gt;Plan_Shelf,(365/AA$3+Safety_Stock/Avg_Dmd-Plan_Shelf)*Avg_Dmd*Std_Cost*AA$3,0)+Avg_Dmd*365/AA$3/2*Std_Cost*Inv_Cost+AA$3*Setup</f>
        <v>28948.222754820046</v>
      </c>
      <c r="AB81" s="12">
        <f>(Sell_Price-Std_Cost)*(1-$D81)*Lost_Sale_Fact*Avg_Dmd*365+NORMSINV($D81)*SQRT(Dmd_StdDev^2*Leadtime+LT_StdDev^2*Avg_Dmd^2)*Std_Cost*Inv_Cost+IF(365/AB$3+Safety_Stock/Avg_Dmd&gt;Plan_Shelf,(365/AB$3+Safety_Stock/Avg_Dmd-Plan_Shelf)*Avg_Dmd*Std_Cost*AB$3,0)+Avg_Dmd*365/AB$3/2*Std_Cost*Inv_Cost+AB$3*Setup</f>
        <v>28727.932899747582</v>
      </c>
      <c r="AC81" s="12">
        <f>(Sell_Price-Std_Cost)*(1-$D81)*Lost_Sale_Fact*Avg_Dmd*365+NORMSINV($D81)*SQRT(Dmd_StdDev^2*Leadtime+LT_StdDev^2*Avg_Dmd^2)*Std_Cost*Inv_Cost+IF(365/AC$3+Safety_Stock/Avg_Dmd&gt;Plan_Shelf,(365/AC$3+Safety_Stock/Avg_Dmd-Plan_Shelf)*Avg_Dmd*Std_Cost*AC$3,0)+Avg_Dmd*365/AC$3/2*Std_Cost*Inv_Cost+AC$3*Setup</f>
        <v>28537.266233080918</v>
      </c>
      <c r="AD81" s="12">
        <f>(Sell_Price-Std_Cost)*(1-$D81)*Lost_Sale_Fact*Avg_Dmd*365+NORMSINV($D81)*SQRT(Dmd_StdDev^2*Leadtime+LT_StdDev^2*Avg_Dmd^2)*Std_Cost*Inv_Cost+IF(365/AD$3+Safety_Stock/Avg_Dmd&gt;Plan_Shelf,(365/AD$3+Safety_Stock/Avg_Dmd-Plan_Shelf)*Avg_Dmd*Std_Cost*AD$3,0)+Avg_Dmd*365/AD$3/2*Std_Cost*Inv_Cost+AD$3*Setup</f>
        <v>28372.804694619379</v>
      </c>
      <c r="AE81" s="12">
        <f>(Sell_Price-Std_Cost)*(1-$D81)*Lost_Sale_Fact*Avg_Dmd*365+NORMSINV($D81)*SQRT(Dmd_StdDev^2*Leadtime+LT_StdDev^2*Avg_Dmd^2)*Std_Cost*Inv_Cost+IF(365/AE$3+Safety_Stock/Avg_Dmd&gt;Plan_Shelf,(365/AE$3+Safety_Stock/Avg_Dmd-Plan_Shelf)*Avg_Dmd*Std_Cost*AE$3,0)+Avg_Dmd*365/AE$3/2*Std_Cost*Inv_Cost+AE$3*Setup</f>
        <v>28231.63660345129</v>
      </c>
      <c r="AF81" s="12">
        <f>(Sell_Price-Std_Cost)*(1-$D81)*Lost_Sale_Fact*Avg_Dmd*365+NORMSINV($D81)*SQRT(Dmd_StdDev^2*Leadtime+LT_StdDev^2*Avg_Dmd^2)*Std_Cost*Inv_Cost+IF(365/AF$3+Safety_Stock/Avg_Dmd&gt;Plan_Shelf,(365/AF$3+Safety_Stock/Avg_Dmd-Plan_Shelf)*Avg_Dmd*Std_Cost*AF$3,0)+Avg_Dmd*365/AF$3/2*Std_Cost*Inv_Cost+AF$3*Setup</f>
        <v>28111.266233080918</v>
      </c>
      <c r="AG81" s="12">
        <f>(Sell_Price-Std_Cost)*(1-$D81)*Lost_Sale_Fact*Avg_Dmd*365+NORMSINV($D81)*SQRT(Dmd_StdDev^2*Leadtime+LT_StdDev^2*Avg_Dmd^2)*Std_Cost*Inv_Cost+IF(365/AG$3+Safety_Stock/Avg_Dmd&gt;Plan_Shelf,(365/AG$3+Safety_Stock/Avg_Dmd-Plan_Shelf)*Avg_Dmd*Std_Cost*AG$3,0)+Avg_Dmd*365/AG$3/2*Std_Cost*Inv_Cost+AG$3*Setup</f>
        <v>28009.542095149882</v>
      </c>
      <c r="AH81" s="12">
        <f>(Sell_Price-Std_Cost)*(1-$D81)*Lost_Sale_Fact*Avg_Dmd*365+NORMSINV($D81)*SQRT(Dmd_StdDev^2*Leadtime+LT_StdDev^2*Avg_Dmd^2)*Std_Cost*Inv_Cost+IF(365/AH$3+Safety_Stock/Avg_Dmd&gt;Plan_Shelf,(365/AH$3+Safety_Stock/Avg_Dmd-Plan_Shelf)*Avg_Dmd*Std_Cost*AH$3,0)+Avg_Dmd*365/AH$3/2*Std_Cost*Inv_Cost+AH$3*Setup</f>
        <v>27924.59956641425</v>
      </c>
      <c r="AI81" s="12">
        <f>(Sell_Price-Std_Cost)*(1-$D81)*Lost_Sale_Fact*Avg_Dmd*365+NORMSINV($D81)*SQRT(Dmd_StdDev^2*Leadtime+LT_StdDev^2*Avg_Dmd^2)*Std_Cost*Inv_Cost+IF(365/AI$3+Safety_Stock/Avg_Dmd&gt;Plan_Shelf,(365/AI$3+Safety_Stock/Avg_Dmd-Plan_Shelf)*Avg_Dmd*Std_Cost*AI$3,0)+Avg_Dmd*365/AI$3/2*Std_Cost*Inv_Cost+AI$3*Setup</f>
        <v>27854.814620177691</v>
      </c>
      <c r="AJ81" s="12">
        <f>(Sell_Price-Std_Cost)*(1-$D81)*Lost_Sale_Fact*Avg_Dmd*365+NORMSINV($D81)*SQRT(Dmd_StdDev^2*Leadtime+LT_StdDev^2*Avg_Dmd^2)*Std_Cost*Inv_Cost+IF(365/AJ$3+Safety_Stock/Avg_Dmd&gt;Plan_Shelf,(365/AJ$3+Safety_Stock/Avg_Dmd-Plan_Shelf)*Avg_Dmd*Std_Cost*AJ$3,0)+Avg_Dmd*365/AJ$3/2*Std_Cost*Inv_Cost+AJ$3*Setup</f>
        <v>27798.766233080918</v>
      </c>
      <c r="AK81" s="12">
        <f>(Sell_Price-Std_Cost)*(1-$D81)*Lost_Sale_Fact*Avg_Dmd*365+NORMSINV($D81)*SQRT(Dmd_StdDev^2*Leadtime+LT_StdDev^2*Avg_Dmd^2)*Std_Cost*Inv_Cost+IF(365/AK$3+Safety_Stock/Avg_Dmd&gt;Plan_Shelf,(365/AK$3+Safety_Stock/Avg_Dmd-Plan_Shelf)*Avg_Dmd*Std_Cost*AK$3,0)+Avg_Dmd*365/AK$3/2*Std_Cost*Inv_Cost+AK$3*Setup</f>
        <v>27755.20562702031</v>
      </c>
      <c r="AL81" s="12">
        <f>(Sell_Price-Std_Cost)*(1-$D81)*Lost_Sale_Fact*Avg_Dmd*365+NORMSINV($D81)*SQRT(Dmd_StdDev^2*Leadtime+LT_StdDev^2*Avg_Dmd^2)*Std_Cost*Inv_Cost+IF(365/AL$3+Safety_Stock/Avg_Dmd&gt;Plan_Shelf,(365/AL$3+Safety_Stock/Avg_Dmd-Plan_Shelf)*Avg_Dmd*Std_Cost*AL$3,0)+Avg_Dmd*365/AL$3/2*Std_Cost*Inv_Cost+AL$3*Setup</f>
        <v>27723.030938963271</v>
      </c>
      <c r="AM81" s="12">
        <f>(Sell_Price-Std_Cost)*(1-$D81)*Lost_Sale_Fact*Avg_Dmd*365+NORMSINV($D81)*SQRT(Dmd_StdDev^2*Leadtime+LT_StdDev^2*Avg_Dmd^2)*Std_Cost*Inv_Cost+IF(365/AM$3+Safety_Stock/Avg_Dmd&gt;Plan_Shelf,(365/AM$3+Safety_Stock/Avg_Dmd-Plan_Shelf)*Avg_Dmd*Std_Cost*AM$3,0)+Avg_Dmd*365/AM$3/2*Std_Cost*Inv_Cost+AM$3*Setup</f>
        <v>27701.266233080918</v>
      </c>
      <c r="AN81" s="12">
        <f>(Sell_Price-Std_Cost)*(1-$D81)*Lost_Sale_Fact*Avg_Dmd*365+NORMSINV($D81)*SQRT(Dmd_StdDev^2*Leadtime+LT_StdDev^2*Avg_Dmd^2)*Std_Cost*Inv_Cost+IF(365/AN$3+Safety_Stock/Avg_Dmd&gt;Plan_Shelf,(365/AN$3+Safety_Stock/Avg_Dmd-Plan_Shelf)*Avg_Dmd*Std_Cost*AN$3,0)+Avg_Dmd*365/AN$3/2*Std_Cost*Inv_Cost+AN$3*Setup</f>
        <v>27689.044010858695</v>
      </c>
      <c r="AO81" s="12">
        <f>(Sell_Price-Std_Cost)*(1-$D81)*Lost_Sale_Fact*Avg_Dmd*365+NORMSINV($D81)*SQRT(Dmd_StdDev^2*Leadtime+LT_StdDev^2*Avg_Dmd^2)*Std_Cost*Inv_Cost+IF(365/AO$3+Safety_Stock/Avg_Dmd&gt;Plan_Shelf,(365/AO$3+Safety_Stock/Avg_Dmd-Plan_Shelf)*Avg_Dmd*Std_Cost*AO$3,0)+Avg_Dmd*365/AO$3/2*Std_Cost*Inv_Cost+AO$3*Setup</f>
        <v>27685.590557405241</v>
      </c>
      <c r="AP81" s="12">
        <f>(Sell_Price-Std_Cost)*(1-$D81)*Lost_Sale_Fact*Avg_Dmd*365+NORMSINV($D81)*SQRT(Dmd_StdDev^2*Leadtime+LT_StdDev^2*Avg_Dmd^2)*Std_Cost*Inv_Cost+IF(365/AP$3+Safety_Stock/Avg_Dmd&gt;Plan_Shelf,(365/AP$3+Safety_Stock/Avg_Dmd-Plan_Shelf)*Avg_Dmd*Std_Cost*AP$3,0)+Avg_Dmd*365/AP$3/2*Std_Cost*Inv_Cost+AP$3*Setup</f>
        <v>27690.213601501971</v>
      </c>
      <c r="AQ81" s="12">
        <f>(Sell_Price-Std_Cost)*(1-$D81)*Lost_Sale_Fact*Avg_Dmd*365+NORMSINV($D81)*SQRT(Dmd_StdDev^2*Leadtime+LT_StdDev^2*Avg_Dmd^2)*Std_Cost*Inv_Cost+IF(365/AQ$3+Safety_Stock/Avg_Dmd&gt;Plan_Shelf,(365/AQ$3+Safety_Stock/Avg_Dmd-Plan_Shelf)*Avg_Dmd*Std_Cost*AQ$3,0)+Avg_Dmd*365/AQ$3/2*Std_Cost*Inv_Cost+AQ$3*Setup</f>
        <v>27702.291874106559</v>
      </c>
      <c r="AR81" s="12">
        <f>(Sell_Price-Std_Cost)*(1-$D81)*Lost_Sale_Fact*Avg_Dmd*365+NORMSINV($D81)*SQRT(Dmd_StdDev^2*Leadtime+LT_StdDev^2*Avg_Dmd^2)*Std_Cost*Inv_Cost+IF(365/AR$3+Safety_Stock/Avg_Dmd&gt;Plan_Shelf,(365/AR$3+Safety_Stock/Avg_Dmd-Plan_Shelf)*Avg_Dmd*Std_Cost*AR$3,0)+Avg_Dmd*365/AR$3/2*Std_Cost*Inv_Cost+AR$3*Setup</f>
        <v>27721.266233080918</v>
      </c>
      <c r="AS81" s="12">
        <f>(Sell_Price-Std_Cost)*(1-$D81)*Lost_Sale_Fact*Avg_Dmd*365+NORMSINV($D81)*SQRT(Dmd_StdDev^2*Leadtime+LT_StdDev^2*Avg_Dmd^2)*Std_Cost*Inv_Cost+IF(365/AS$3+Safety_Stock/Avg_Dmd&gt;Plan_Shelf,(365/AS$3+Safety_Stock/Avg_Dmd-Plan_Shelf)*Avg_Dmd*Std_Cost*AS$3,0)+Avg_Dmd*365/AS$3/2*Std_Cost*Inv_Cost+AS$3*Setup</f>
        <v>27746.632086739453</v>
      </c>
      <c r="AT81" s="12">
        <f>(Sell_Price-Std_Cost)*(1-$D81)*Lost_Sale_Fact*Avg_Dmd*365+NORMSINV($D81)*SQRT(Dmd_StdDev^2*Leadtime+LT_StdDev^2*Avg_Dmd^2)*Std_Cost*Inv_Cost+IF(365/AT$3+Safety_Stock/Avg_Dmd&gt;Plan_Shelf,(365/AT$3+Safety_Stock/Avg_Dmd-Plan_Shelf)*Avg_Dmd*Std_Cost*AT$3,0)+Avg_Dmd*365/AT$3/2*Std_Cost*Inv_Cost+AT$3*Setup</f>
        <v>27777.932899747582</v>
      </c>
      <c r="AU81" s="12">
        <f>(Sell_Price-Std_Cost)*(1-$D81)*Lost_Sale_Fact*Avg_Dmd*365+NORMSINV($D81)*SQRT(Dmd_StdDev^2*Leadtime+LT_StdDev^2*Avg_Dmd^2)*Std_Cost*Inv_Cost+IF(365/AU$3+Safety_Stock/Avg_Dmd&gt;Plan_Shelf,(365/AU$3+Safety_Stock/Avg_Dmd-Plan_Shelf)*Avg_Dmd*Std_Cost*AU$3,0)+Avg_Dmd*365/AU$3/2*Std_Cost*Inv_Cost+AU$3*Setup</f>
        <v>27814.754605173941</v>
      </c>
      <c r="AV81" s="12">
        <f>(Sell_Price-Std_Cost)*(1-$D81)*Lost_Sale_Fact*Avg_Dmd*365+NORMSINV($D81)*SQRT(Dmd_StdDev^2*Leadtime+LT_StdDev^2*Avg_Dmd^2)*Std_Cost*Inv_Cost+IF(365/AV$3+Safety_Stock/Avg_Dmd&gt;Plan_Shelf,(365/AV$3+Safety_Stock/Avg_Dmd-Plan_Shelf)*Avg_Dmd*Std_Cost*AV$3,0)+Avg_Dmd*365/AV$3/2*Std_Cost*Inv_Cost+AV$3*Setup</f>
        <v>27856.720778535462</v>
      </c>
      <c r="AW81" s="12">
        <f>(Sell_Price-Std_Cost)*(1-$D81)*Lost_Sale_Fact*Avg_Dmd*365+NORMSINV($D81)*SQRT(Dmd_StdDev^2*Leadtime+LT_StdDev^2*Avg_Dmd^2)*Std_Cost*Inv_Cost+IF(365/AW$3+Safety_Stock/Avg_Dmd&gt;Plan_Shelf,(365/AW$3+Safety_Stock/Avg_Dmd-Plan_Shelf)*Avg_Dmd*Std_Cost*AW$3,0)+Avg_Dmd*365/AW$3/2*Std_Cost*Inv_Cost+AW$3*Setup</f>
        <v>27903.488455303141</v>
      </c>
      <c r="AX81" s="12">
        <f>(Sell_Price-Std_Cost)*(1-$D81)*Lost_Sale_Fact*Avg_Dmd*365+NORMSINV($D81)*SQRT(Dmd_StdDev^2*Leadtime+LT_StdDev^2*Avg_Dmd^2)*Std_Cost*Inv_Cost+IF(365/AX$3+Safety_Stock/Avg_Dmd&gt;Plan_Shelf,(365/AX$3+Safety_Stock/Avg_Dmd-Plan_Shelf)*Avg_Dmd*Std_Cost*AX$3,0)+Avg_Dmd*365/AX$3/2*Std_Cost*Inv_Cost+AX$3*Setup</f>
        <v>27954.744493950482</v>
      </c>
      <c r="AY81" s="12">
        <f>(Sell_Price-Std_Cost)*(1-$D81)*Lost_Sale_Fact*Avg_Dmd*365+NORMSINV($D81)*SQRT(Dmd_StdDev^2*Leadtime+LT_StdDev^2*Avg_Dmd^2)*Std_Cost*Inv_Cost+IF(365/AY$3+Safety_Stock/Avg_Dmd&gt;Plan_Shelf,(365/AY$3+Safety_Stock/Avg_Dmd-Plan_Shelf)*Avg_Dmd*Std_Cost*AY$3,0)+Avg_Dmd*365/AY$3/2*Std_Cost*Inv_Cost+AY$3*Setup</f>
        <v>28010.202403293682</v>
      </c>
      <c r="AZ81" s="12">
        <f>(Sell_Price-Std_Cost)*(1-$D81)*Lost_Sale_Fact*Avg_Dmd*365+NORMSINV($D81)*SQRT(Dmd_StdDev^2*Leadtime+LT_StdDev^2*Avg_Dmd^2)*Std_Cost*Inv_Cost+IF(365/AZ$3+Safety_Stock/Avg_Dmd&gt;Plan_Shelf,(365/AZ$3+Safety_Stock/Avg_Dmd-Plan_Shelf)*Avg_Dmd*Std_Cost*AZ$3,0)+Avg_Dmd*365/AZ$3/2*Std_Cost*Inv_Cost+AZ$3*Setup</f>
        <v>28069.59956641425</v>
      </c>
      <c r="BA81" s="12">
        <f>(Sell_Price-Std_Cost)*(1-$D81)*Lost_Sale_Fact*Avg_Dmd*365+NORMSINV($D81)*SQRT(Dmd_StdDev^2*Leadtime+LT_StdDev^2*Avg_Dmd^2)*Std_Cost*Inv_Cost+IF(365/BA$3+Safety_Stock/Avg_Dmd&gt;Plan_Shelf,(365/BA$3+Safety_Stock/Avg_Dmd-Plan_Shelf)*Avg_Dmd*Std_Cost*BA$3,0)+Avg_Dmd*365/BA$3/2*Std_Cost*Inv_Cost+BA$3*Setup</f>
        <v>28132.69480450949</v>
      </c>
      <c r="BB81" s="12">
        <f>(Sell_Price-Std_Cost)*(1-$D81)*Lost_Sale_Fact*Avg_Dmd*365+NORMSINV($D81)*SQRT(Dmd_StdDev^2*Leadtime+LT_StdDev^2*Avg_Dmd^2)*Std_Cost*Inv_Cost+IF(365/BB$3+Safety_Stock/Avg_Dmd&gt;Plan_Shelf,(365/BB$3+Safety_Stock/Avg_Dmd-Plan_Shelf)*Avg_Dmd*Std_Cost*BB$3,0)+Avg_Dmd*365/BB$3/2*Std_Cost*Inv_Cost+BB$3*Setup</f>
        <v>28199.266233080918</v>
      </c>
      <c r="BC81" s="12">
        <f>(Sell_Price-Std_Cost)*(1-$D81)*Lost_Sale_Fact*Avg_Dmd*365+NORMSINV($D81)*SQRT(Dmd_StdDev^2*Leadtime+LT_StdDev^2*Avg_Dmd^2)*Std_Cost*Inv_Cost+IF(365/BC$3+Safety_Stock/Avg_Dmd&gt;Plan_Shelf,(365/BC$3+Safety_Stock/Avg_Dmd-Plan_Shelf)*Avg_Dmd*Std_Cost*BC$3,0)+Avg_Dmd*365/BC$3/2*Std_Cost*Inv_Cost+BC$3*Setup</f>
        <v>28269.10937033582</v>
      </c>
      <c r="BD81" s="12">
        <f>(Sell_Price-Std_Cost)*(1-$D81)*Lost_Sale_Fact*Avg_Dmd*365+NORMSINV($D81)*SQRT(Dmd_StdDev^2*Leadtime+LT_StdDev^2*Avg_Dmd^2)*Std_Cost*Inv_Cost+IF(365/BD$3+Safety_Stock/Avg_Dmd&gt;Plan_Shelf,(365/BD$3+Safety_Stock/Avg_Dmd-Plan_Shelf)*Avg_Dmd*Std_Cost*BD$3,0)+Avg_Dmd*365/BD$3/2*Std_Cost*Inv_Cost+BD$3*Setup</f>
        <v>28342.035463850149</v>
      </c>
      <c r="BE81" s="12">
        <f>(Sell_Price-Std_Cost)*(1-$D81)*Lost_Sale_Fact*Avg_Dmd*365+NORMSINV($D81)*SQRT(Dmd_StdDev^2*Leadtime+LT_StdDev^2*Avg_Dmd^2)*Std_Cost*Inv_Cost+IF(365/BE$3+Safety_Stock/Avg_Dmd&gt;Plan_Shelf,(365/BE$3+Safety_Stock/Avg_Dmd-Plan_Shelf)*Avg_Dmd*Std_Cost*BE$3,0)+Avg_Dmd*365/BE$3/2*Std_Cost*Inv_Cost+BE$3*Setup</f>
        <v>28417.870006665824</v>
      </c>
      <c r="BF81" s="12">
        <f>(Sell_Price-Std_Cost)*(1-$D81)*Lost_Sale_Fact*Avg_Dmd*365+NORMSINV($D81)*SQRT(Dmd_StdDev^2*Leadtime+LT_StdDev^2*Avg_Dmd^2)*Std_Cost*Inv_Cost+IF(365/BF$3+Safety_Stock/Avg_Dmd&gt;Plan_Shelf,(365/BF$3+Safety_Stock/Avg_Dmd-Plan_Shelf)*Avg_Dmd*Std_Cost*BF$3,0)+Avg_Dmd*365/BF$3/2*Std_Cost*Inv_Cost+BF$3*Setup</f>
        <v>28496.451418266104</v>
      </c>
      <c r="BG81" s="12">
        <f>(Sell_Price-Std_Cost)*(1-$D81)*Lost_Sale_Fact*Avg_Dmd*365+NORMSINV($D81)*SQRT(Dmd_StdDev^2*Leadtime+LT_StdDev^2*Avg_Dmd^2)*Std_Cost*Inv_Cost+IF(365/BG$3+Safety_Stock/Avg_Dmd&gt;Plan_Shelf,(365/BG$3+Safety_Stock/Avg_Dmd-Plan_Shelf)*Avg_Dmd*Std_Cost*BG$3,0)+Avg_Dmd*365/BG$3/2*Std_Cost*Inv_Cost+BG$3*Setup</f>
        <v>28577.629869444554</v>
      </c>
      <c r="BH81" s="12">
        <f>(Sell_Price-Std_Cost)*(1-$D81)*Lost_Sale_Fact*Avg_Dmd*365+NORMSINV($D81)*SQRT(Dmd_StdDev^2*Leadtime+LT_StdDev^2*Avg_Dmd^2)*Std_Cost*Inv_Cost+IF(365/BH$3+Safety_Stock/Avg_Dmd&gt;Plan_Shelf,(365/BH$3+Safety_Stock/Avg_Dmd-Plan_Shelf)*Avg_Dmd*Std_Cost*BH$3,0)+Avg_Dmd*365/BH$3/2*Std_Cost*Inv_Cost+BH$3*Setup</f>
        <v>28661.266233080918</v>
      </c>
      <c r="BI81" s="12">
        <f>(Sell_Price-Std_Cost)*(1-$D81)*Lost_Sale_Fact*Avg_Dmd*365+NORMSINV($D81)*SQRT(Dmd_StdDev^2*Leadtime+LT_StdDev^2*Avg_Dmd^2)*Std_Cost*Inv_Cost+IF(365/BI$3+Safety_Stock/Avg_Dmd&gt;Plan_Shelf,(365/BI$3+Safety_Stock/Avg_Dmd-Plan_Shelf)*Avg_Dmd*Std_Cost*BI$3,0)+Avg_Dmd*365/BI$3/2*Std_Cost*Inv_Cost+BI$3*Setup</f>
        <v>28747.23114536162</v>
      </c>
      <c r="BJ81" s="12">
        <f>(Sell_Price-Std_Cost)*(1-$D81)*Lost_Sale_Fact*Avg_Dmd*365+NORMSINV($D81)*SQRT(Dmd_StdDev^2*Leadtime+LT_StdDev^2*Avg_Dmd^2)*Std_Cost*Inv_Cost+IF(365/BJ$3+Safety_Stock/Avg_Dmd&gt;Plan_Shelf,(365/BJ$3+Safety_Stock/Avg_Dmd-Plan_Shelf)*Avg_Dmd*Std_Cost*BJ$3,0)+Avg_Dmd*365/BJ$3/2*Std_Cost*Inv_Cost+BJ$3*Setup</f>
        <v>28835.4041641154</v>
      </c>
      <c r="BK81" s="12">
        <f>(Sell_Price-Std_Cost)*(1-$D81)*Lost_Sale_Fact*Avg_Dmd*365+NORMSINV($D81)*SQRT(Dmd_StdDev^2*Leadtime+LT_StdDev^2*Avg_Dmd^2)*Std_Cost*Inv_Cost+IF(365/BK$3+Safety_Stock/Avg_Dmd&gt;Plan_Shelf,(365/BK$3+Safety_Stock/Avg_Dmd-Plan_Shelf)*Avg_Dmd*Std_Cost*BK$3,0)+Avg_Dmd*365/BK$3/2*Std_Cost*Inv_Cost+BK$3*Setup</f>
        <v>28925.673012741936</v>
      </c>
      <c r="BL81" s="12">
        <f>(Sell_Price-Std_Cost)*(1-$D81)*Lost_Sale_Fact*Avg_Dmd*365+NORMSINV($D81)*SQRT(Dmd_StdDev^2*Leadtime+LT_StdDev^2*Avg_Dmd^2)*Std_Cost*Inv_Cost+IF(365/BL$3+Safety_Stock/Avg_Dmd&gt;Plan_Shelf,(365/BL$3+Safety_Stock/Avg_Dmd-Plan_Shelf)*Avg_Dmd*Std_Cost*BL$3,0)+Avg_Dmd*365/BL$3/2*Std_Cost*Inv_Cost+BL$3*Setup</f>
        <v>29017.932899747586</v>
      </c>
      <c r="BM81" s="12">
        <f>(Sell_Price-Std_Cost)*(1-$D81)*Lost_Sale_Fact*Avg_Dmd*365+NORMSINV($D81)*SQRT(Dmd_StdDev^2*Leadtime+LT_StdDev^2*Avg_Dmd^2)*Std_Cost*Inv_Cost+IF(365/BM$3+Safety_Stock/Avg_Dmd&gt;Plan_Shelf,(365/BM$3+Safety_Stock/Avg_Dmd-Plan_Shelf)*Avg_Dmd*Std_Cost*BM$3,0)+Avg_Dmd*365/BM$3/2*Std_Cost*Inv_Cost+BM$3*Setup</f>
        <v>29112.085905212065</v>
      </c>
      <c r="BN81" s="12">
        <f>(Sell_Price-Std_Cost)*(1-$D81)*Lost_Sale_Fact*Avg_Dmd*365+NORMSINV($D81)*SQRT(Dmd_StdDev^2*Leadtime+LT_StdDev^2*Avg_Dmd^2)*Std_Cost*Inv_Cost+IF(365/BN$3+Safety_Stock/Avg_Dmd&gt;Plan_Shelf,(365/BN$3+Safety_Stock/Avg_Dmd-Plan_Shelf)*Avg_Dmd*Std_Cost*BN$3,0)+Avg_Dmd*365/BN$3/2*Std_Cost*Inv_Cost+BN$3*Setup</f>
        <v>29208.040426629304</v>
      </c>
      <c r="BO81" s="12">
        <f>(Sell_Price-Std_Cost)*(1-$D81)*Lost_Sale_Fact*Avg_Dmd*365+NORMSINV($D81)*SQRT(Dmd_StdDev^2*Leadtime+LT_StdDev^2*Avg_Dmd^2)*Std_Cost*Inv_Cost+IF(365/BO$3+Safety_Stock/Avg_Dmd&gt;Plan_Shelf,(365/BO$3+Safety_Stock/Avg_Dmd-Plan_Shelf)*Avg_Dmd*Std_Cost*BO$3,0)+Avg_Dmd*365/BO$3/2*Std_Cost*Inv_Cost+BO$3*Setup</f>
        <v>29305.710677525363</v>
      </c>
      <c r="BP81" s="12">
        <f>(Sell_Price-Std_Cost)*(1-$D81)*Lost_Sale_Fact*Avg_Dmd*365+NORMSINV($D81)*SQRT(Dmd_StdDev^2*Leadtime+LT_StdDev^2*Avg_Dmd^2)*Std_Cost*Inv_Cost+IF(365/BP$3+Safety_Stock/Avg_Dmd&gt;Plan_Shelf,(365/BP$3+Safety_Stock/Avg_Dmd-Plan_Shelf)*Avg_Dmd*Std_Cost*BP$3,0)+Avg_Dmd*365/BP$3/2*Std_Cost*Inv_Cost+BP$3*Setup</f>
        <v>29405.016233080918</v>
      </c>
      <c r="BQ81" s="12">
        <f>(Sell_Price-Std_Cost)*(1-$D81)*Lost_Sale_Fact*Avg_Dmd*365+NORMSINV($D81)*SQRT(Dmd_StdDev^2*Leadtime+LT_StdDev^2*Avg_Dmd^2)*Std_Cost*Inv_Cost+IF(365/BQ$3+Safety_Stock/Avg_Dmd&gt;Plan_Shelf,(365/BQ$3+Safety_Stock/Avg_Dmd-Plan_Shelf)*Avg_Dmd*Std_Cost*BQ$3,0)+Avg_Dmd*365/BQ$3/2*Std_Cost*Inv_Cost+BQ$3*Setup</f>
        <v>29505.881617696301</v>
      </c>
      <c r="BR81" s="12">
        <f>(Sell_Price-Std_Cost)*(1-$D81)*Lost_Sale_Fact*Avg_Dmd*365+NORMSINV($D81)*SQRT(Dmd_StdDev^2*Leadtime+LT_StdDev^2*Avg_Dmd^2)*Std_Cost*Inv_Cost+IF(365/BR$3+Safety_Stock/Avg_Dmd&gt;Plan_Shelf,(365/BR$3+Safety_Stock/Avg_Dmd-Plan_Shelf)*Avg_Dmd*Std_Cost*BR$3,0)+Avg_Dmd*365/BR$3/2*Std_Cost*Inv_Cost+BR$3*Setup</f>
        <v>29608.235930050614</v>
      </c>
      <c r="BS81" s="12">
        <f>(Sell_Price-Std_Cost)*(1-$D81)*Lost_Sale_Fact*Avg_Dmd*365+NORMSINV($D81)*SQRT(Dmd_StdDev^2*Leadtime+LT_StdDev^2*Avg_Dmd^2)*Std_Cost*Inv_Cost+IF(365/BS$3+Safety_Stock/Avg_Dmd&gt;Plan_Shelf,(365/BS$3+Safety_Stock/Avg_Dmd-Plan_Shelf)*Avg_Dmd*Std_Cost*BS$3,0)+Avg_Dmd*365/BS$3/2*Std_Cost*Inv_Cost+BS$3*Setup</f>
        <v>29712.012501737634</v>
      </c>
      <c r="BT81" s="12">
        <f>(Sell_Price-Std_Cost)*(1-$D81)*Lost_Sale_Fact*Avg_Dmd*365+NORMSINV($D81)*SQRT(Dmd_StdDev^2*Leadtime+LT_StdDev^2*Avg_Dmd^2)*Std_Cost*Inv_Cost+IF(365/BT$3+Safety_Stock/Avg_Dmd&gt;Plan_Shelf,(365/BT$3+Safety_Stock/Avg_Dmd-Plan_Shelf)*Avg_Dmd*Std_Cost*BT$3,0)+Avg_Dmd*365/BT$3/2*Std_Cost*Inv_Cost+BT$3*Setup</f>
        <v>29817.148586022093</v>
      </c>
      <c r="BU81" s="12">
        <f>(Sell_Price-Std_Cost)*(1-$D81)*Lost_Sale_Fact*Avg_Dmd*365+NORMSINV($D81)*SQRT(Dmd_StdDev^2*Leadtime+LT_StdDev^2*Avg_Dmd^2)*Std_Cost*Inv_Cost+IF(365/BU$3+Safety_Stock/Avg_Dmd&gt;Plan_Shelf,(365/BU$3+Safety_Stock/Avg_Dmd-Plan_Shelf)*Avg_Dmd*Std_Cost*BU$3,0)+Avg_Dmd*365/BU$3/2*Std_Cost*Inv_Cost+BU$3*Setup</f>
        <v>29923.585073660626</v>
      </c>
      <c r="BV81" s="12">
        <f>(Sell_Price-Std_Cost)*(1-$D81)*Lost_Sale_Fact*Avg_Dmd*365+NORMSINV($D81)*SQRT(Dmd_StdDev^2*Leadtime+LT_StdDev^2*Avg_Dmd^2)*Std_Cost*Inv_Cost+IF(365/BV$3+Safety_Stock/Avg_Dmd&gt;Plan_Shelf,(365/BV$3+Safety_Stock/Avg_Dmd-Plan_Shelf)*Avg_Dmd*Std_Cost*BV$3,0)+Avg_Dmd*365/BV$3/2*Std_Cost*Inv_Cost+BV$3*Setup</f>
        <v>30031.266233080918</v>
      </c>
      <c r="BW81" s="12">
        <f>(Sell_Price-Std_Cost)*(1-$D81)*Lost_Sale_Fact*Avg_Dmd*365+NORMSINV($D81)*SQRT(Dmd_StdDev^2*Leadtime+LT_StdDev^2*Avg_Dmd^2)*Std_Cost*Inv_Cost+IF(365/BW$3+Safety_Stock/Avg_Dmd&gt;Plan_Shelf,(365/BW$3+Safety_Stock/Avg_Dmd-Plan_Shelf)*Avg_Dmd*Std_Cost*BW$3,0)+Avg_Dmd*365/BW$3/2*Std_Cost*Inv_Cost+BW$3*Setup</f>
        <v>30140.139472517538</v>
      </c>
      <c r="BX81" s="12">
        <f>(Sell_Price-Std_Cost)*(1-$D81)*Lost_Sale_Fact*Avg_Dmd*365+NORMSINV($D81)*SQRT(Dmd_StdDev^2*Leadtime+LT_StdDev^2*Avg_Dmd^2)*Std_Cost*Inv_Cost+IF(365/BX$3+Safety_Stock/Avg_Dmd&gt;Plan_Shelf,(365/BX$3+Safety_Stock/Avg_Dmd-Plan_Shelf)*Avg_Dmd*Std_Cost*BX$3,0)+Avg_Dmd*365/BX$3/2*Std_Cost*Inv_Cost+BX$3*Setup</f>
        <v>30250.155121969809</v>
      </c>
      <c r="BY81" s="12">
        <f>(Sell_Price-Std_Cost)*(1-$D81)*Lost_Sale_Fact*Avg_Dmd*365+NORMSINV($D81)*SQRT(Dmd_StdDev^2*Leadtime+LT_StdDev^2*Avg_Dmd^2)*Std_Cost*Inv_Cost+IF(365/BY$3+Safety_Stock/Avg_Dmd&gt;Plan_Shelf,(365/BY$3+Safety_Stock/Avg_Dmd-Plan_Shelf)*Avg_Dmd*Std_Cost*BY$3,0)+Avg_Dmd*365/BY$3/2*Std_Cost*Inv_Cost+BY$3*Setup</f>
        <v>30361.266233080918</v>
      </c>
      <c r="BZ81" s="12">
        <f>(Sell_Price-Std_Cost)*(1-$D81)*Lost_Sale_Fact*Avg_Dmd*365+NORMSINV($D81)*SQRT(Dmd_StdDev^2*Leadtime+LT_StdDev^2*Avg_Dmd^2)*Std_Cost*Inv_Cost+IF(365/BZ$3+Safety_Stock/Avg_Dmd&gt;Plan_Shelf,(365/BZ$3+Safety_Stock/Avg_Dmd-Plan_Shelf)*Avg_Dmd*Std_Cost*BZ$3,0)+Avg_Dmd*365/BZ$3/2*Std_Cost*Inv_Cost+BZ$3*Setup</f>
        <v>30473.428395243081</v>
      </c>
      <c r="CA81" s="12">
        <f>(Sell_Price-Std_Cost)*(1-$D81)*Lost_Sale_Fact*Avg_Dmd*365+NORMSINV($D81)*SQRT(Dmd_StdDev^2*Leadtime+LT_StdDev^2*Avg_Dmd^2)*Std_Cost*Inv_Cost+IF(365/CA$3+Safety_Stock/Avg_Dmd&gt;Plan_Shelf,(365/CA$3+Safety_Stock/Avg_Dmd-Plan_Shelf)*Avg_Dmd*Std_Cost*CA$3,0)+Avg_Dmd*365/CA$3/2*Std_Cost*Inv_Cost+CA$3*Setup</f>
        <v>30586.59956641425</v>
      </c>
      <c r="CB81" s="12">
        <f>(Sell_Price-Std_Cost)*(1-$D81)*Lost_Sale_Fact*Avg_Dmd*365+NORMSINV($D81)*SQRT(Dmd_StdDev^2*Leadtime+LT_StdDev^2*Avg_Dmd^2)*Std_Cost*Inv_Cost+IF(365/CB$3+Safety_Stock/Avg_Dmd&gt;Plan_Shelf,(365/CB$3+Safety_Stock/Avg_Dmd-Plan_Shelf)*Avg_Dmd*Std_Cost*CB$3,0)+Avg_Dmd*365/CB$3/2*Std_Cost*Inv_Cost+CB$3*Setup</f>
        <v>30700.739917291445</v>
      </c>
      <c r="CC81" s="12">
        <f>(Sell_Price-Std_Cost)*(1-$D81)*Lost_Sale_Fact*Avg_Dmd*365+NORMSINV($D81)*SQRT(Dmd_StdDev^2*Leadtime+LT_StdDev^2*Avg_Dmd^2)*Std_Cost*Inv_Cost+IF(365/CC$3+Safety_Stock/Avg_Dmd&gt;Plan_Shelf,(365/CC$3+Safety_Stock/Avg_Dmd-Plan_Shelf)*Avg_Dmd*Std_Cost*CC$3,0)+Avg_Dmd*365/CC$3/2*Std_Cost*Inv_Cost+CC$3*Setup</f>
        <v>30815.811687626374</v>
      </c>
      <c r="CD81" s="12">
        <f>(Sell_Price-Std_Cost)*(1-$D81)*Lost_Sale_Fact*Avg_Dmd*365+NORMSINV($D81)*SQRT(Dmd_StdDev^2*Leadtime+LT_StdDev^2*Avg_Dmd^2)*Std_Cost*Inv_Cost+IF(365/CD$3+Safety_Stock/Avg_Dmd&gt;Plan_Shelf,(365/CD$3+Safety_Stock/Avg_Dmd-Plan_Shelf)*Avg_Dmd*Std_Cost*CD$3,0)+Avg_Dmd*365/CD$3/2*Std_Cost*Inv_Cost+CD$3*Setup</f>
        <v>30931.779053593738</v>
      </c>
      <c r="CE81" s="12">
        <f>(Sell_Price-Std_Cost)*(1-$D81)*Lost_Sale_Fact*Avg_Dmd*365+NORMSINV($D81)*SQRT(Dmd_StdDev^2*Leadtime+LT_StdDev^2*Avg_Dmd^2)*Std_Cost*Inv_Cost+IF(365/CE$3+Safety_Stock/Avg_Dmd&gt;Plan_Shelf,(365/CE$3+Safety_Stock/Avg_Dmd-Plan_Shelf)*Avg_Dmd*Std_Cost*CE$3,0)+Avg_Dmd*365/CE$3/2*Std_Cost*Inv_Cost+CE$3*Setup</f>
        <v>31048.608005232818</v>
      </c>
      <c r="CF81" s="12">
        <f>(Sell_Price-Std_Cost)*(1-$D81)*Lost_Sale_Fact*Avg_Dmd*365+NORMSINV($D81)*SQRT(Dmd_StdDev^2*Leadtime+LT_StdDev^2*Avg_Dmd^2)*Std_Cost*Inv_Cost+IF(365/CF$3+Safety_Stock/Avg_Dmd&gt;Plan_Shelf,(365/CF$3+Safety_Stock/Avg_Dmd-Plan_Shelf)*Avg_Dmd*Std_Cost*CF$3,0)+Avg_Dmd*365/CF$3/2*Std_Cost*Inv_Cost+CF$3*Setup</f>
        <v>31166.266233080918</v>
      </c>
      <c r="CG81" s="12">
        <f>(Sell_Price-Std_Cost)*(1-$D81)*Lost_Sale_Fact*Avg_Dmd*365+NORMSINV($D81)*SQRT(Dmd_StdDev^2*Leadtime+LT_StdDev^2*Avg_Dmd^2)*Std_Cost*Inv_Cost+IF(365/CG$3+Safety_Stock/Avg_Dmd&gt;Plan_Shelf,(365/CG$3+Safety_Stock/Avg_Dmd-Plan_Shelf)*Avg_Dmd*Std_Cost*CG$3,0)+Avg_Dmd*365/CG$3/2*Std_Cost*Inv_Cost+CG$3*Setup</f>
        <v>31284.723023204373</v>
      </c>
      <c r="CH81" s="12">
        <f>(Sell_Price-Std_Cost)*(1-$D81)*Lost_Sale_Fact*Avg_Dmd*365+NORMSINV($D81)*SQRT(Dmd_StdDev^2*Leadtime+LT_StdDev^2*Avg_Dmd^2)*Std_Cost*Inv_Cost+IF(365/CH$3+Safety_Stock/Avg_Dmd&gt;Plan_Shelf,(365/CH$3+Safety_Stock/Avg_Dmd-Plan_Shelf)*Avg_Dmd*Std_Cost*CH$3,0)+Avg_Dmd*365/CH$3/2*Std_Cost*Inv_Cost+CH$3*Setup</f>
        <v>31403.949159910186</v>
      </c>
      <c r="CI81" s="12">
        <f>(Sell_Price-Std_Cost)*(1-$D81)*Lost_Sale_Fact*Avg_Dmd*365+NORMSINV($D81)*SQRT(Dmd_StdDev^2*Leadtime+LT_StdDev^2*Avg_Dmd^2)*Std_Cost*Inv_Cost+IF(365/CI$3+Safety_Stock/Avg_Dmd&gt;Plan_Shelf,(365/CI$3+Safety_Stock/Avg_Dmd-Plan_Shelf)*Avg_Dmd*Std_Cost*CI$3,0)+Avg_Dmd*365/CI$3/2*Std_Cost*Inv_Cost+CI$3*Setup</f>
        <v>31523.916835490556</v>
      </c>
      <c r="CJ81" s="12">
        <f>(Sell_Price-Std_Cost)*(1-$D81)*Lost_Sale_Fact*Avg_Dmd*365+NORMSINV($D81)*SQRT(Dmd_StdDev^2*Leadtime+LT_StdDev^2*Avg_Dmd^2)*Std_Cost*Inv_Cost+IF(365/CJ$3+Safety_Stock/Avg_Dmd&gt;Plan_Shelf,(365/CJ$3+Safety_Stock/Avg_Dmd-Plan_Shelf)*Avg_Dmd*Std_Cost*CJ$3,0)+Avg_Dmd*365/CJ$3/2*Std_Cost*Inv_Cost+CJ$3*Setup</f>
        <v>31644.59956641425</v>
      </c>
      <c r="CK81" s="12">
        <f>(Sell_Price-Std_Cost)*(1-$D81)*Lost_Sale_Fact*Avg_Dmd*365+NORMSINV($D81)*SQRT(Dmd_StdDev^2*Leadtime+LT_StdDev^2*Avg_Dmd^2)*Std_Cost*Inv_Cost+IF(365/CK$3+Safety_Stock/Avg_Dmd&gt;Plan_Shelf,(365/CK$3+Safety_Stock/Avg_Dmd-Plan_Shelf)*Avg_Dmd*Std_Cost*CK$3,0)+Avg_Dmd*365/CK$3/2*Std_Cost*Inv_Cost+CK$3*Setup</f>
        <v>31765.972115433859</v>
      </c>
      <c r="CL81" s="12">
        <f>(Sell_Price-Std_Cost)*(1-$D81)*Lost_Sale_Fact*Avg_Dmd*365+NORMSINV($D81)*SQRT(Dmd_StdDev^2*Leadtime+LT_StdDev^2*Avg_Dmd^2)*Std_Cost*Inv_Cost+IF(365/CL$3+Safety_Stock/Avg_Dmd&gt;Plan_Shelf,(365/CL$3+Safety_Stock/Avg_Dmd-Plan_Shelf)*Avg_Dmd*Std_Cost*CL$3,0)+Avg_Dmd*365/CL$3/2*Std_Cost*Inv_Cost+CL$3*Setup</f>
        <v>31888.010419127429</v>
      </c>
      <c r="CM81" s="12">
        <f>(Sell_Price-Std_Cost)*(1-$D81)*Lost_Sale_Fact*Avg_Dmd*365+NORMSINV($D81)*SQRT(Dmd_StdDev^2*Leadtime+LT_StdDev^2*Avg_Dmd^2)*Std_Cost*Inv_Cost+IF(365/CM$3+Safety_Stock/Avg_Dmd&gt;Plan_Shelf,(365/CM$3+Safety_Stock/Avg_Dmd-Plan_Shelf)*Avg_Dmd*Std_Cost*CM$3,0)+Avg_Dmd*365/CM$3/2*Std_Cost*Inv_Cost+CM$3*Setup</f>
        <v>32010.691520437242</v>
      </c>
      <c r="CN81" s="12">
        <f>(Sell_Price-Std_Cost)*(1-$D81)*Lost_Sale_Fact*Avg_Dmd*365+NORMSINV($D81)*SQRT(Dmd_StdDev^2*Leadtime+LT_StdDev^2*Avg_Dmd^2)*Std_Cost*Inv_Cost+IF(365/CN$3+Safety_Stock/Avg_Dmd&gt;Plan_Shelf,(365/CN$3+Safety_Stock/Avg_Dmd-Plan_Shelf)*Avg_Dmd*Std_Cost*CN$3,0)+Avg_Dmd*365/CN$3/2*Std_Cost*Inv_Cost+CN$3*Setup</f>
        <v>32133.99350580819</v>
      </c>
      <c r="CO81" s="12">
        <f>(Sell_Price-Std_Cost)*(1-$D81)*Lost_Sale_Fact*Avg_Dmd*365+NORMSINV($D81)*SQRT(Dmd_StdDev^2*Leadtime+LT_StdDev^2*Avg_Dmd^2)*Std_Cost*Inv_Cost+IF(365/CO$3+Safety_Stock/Avg_Dmd&gt;Plan_Shelf,(365/CO$3+Safety_Stock/Avg_Dmd-Plan_Shelf)*Avg_Dmd*Std_Cost*CO$3,0)+Avg_Dmd*365/CO$3/2*Std_Cost*Inv_Cost+CO$3*Setup</f>
        <v>32257.895446564064</v>
      </c>
      <c r="CP81" s="12">
        <f>(Sell_Price-Std_Cost)*(1-$D81)*Lost_Sale_Fact*Avg_Dmd*365+NORMSINV($D81)*SQRT(Dmd_StdDev^2*Leadtime+LT_StdDev^2*Avg_Dmd^2)*Std_Cost*Inv_Cost+IF(365/CP$3+Safety_Stock/Avg_Dmd&gt;Plan_Shelf,(365/CP$3+Safety_Stock/Avg_Dmd-Plan_Shelf)*Avg_Dmd*Std_Cost*CP$3,0)+Avg_Dmd*365/CP$3/2*Std_Cost*Inv_Cost+CP$3*Setup</f>
        <v>32382.377344192028</v>
      </c>
      <c r="CQ81" s="12">
        <f>(Sell_Price-Std_Cost)*(1-$D81)*Lost_Sale_Fact*Avg_Dmd*365+NORMSINV($D81)*SQRT(Dmd_StdDev^2*Leadtime+LT_StdDev^2*Avg_Dmd^2)*Std_Cost*Inv_Cost+IF(365/CQ$3+Safety_Stock/Avg_Dmd&gt;Plan_Shelf,(365/CQ$3+Safety_Stock/Avg_Dmd-Plan_Shelf)*Avg_Dmd*Std_Cost*CQ$3,0)+Avg_Dmd*365/CQ$3/2*Std_Cost*Inv_Cost+CQ$3*Setup</f>
        <v>32507.420079234762</v>
      </c>
      <c r="CR81" s="12">
        <f>(Sell_Price-Std_Cost)*(1-$D81)*Lost_Sale_Fact*Avg_Dmd*365+NORMSINV($D81)*SQRT(Dmd_StdDev^2*Leadtime+LT_StdDev^2*Avg_Dmd^2)*Std_Cost*Inv_Cost+IF(365/CR$3+Safety_Stock/Avg_Dmd&gt;Plan_Shelf,(365/CR$3+Safety_Stock/Avg_Dmd-Plan_Shelf)*Avg_Dmd*Std_Cost*CR$3,0)+Avg_Dmd*365/CR$3/2*Std_Cost*Inv_Cost+CR$3*Setup</f>
        <v>32633.005363515702</v>
      </c>
      <c r="CS81" s="12">
        <f>(Sell_Price-Std_Cost)*(1-$D81)*Lost_Sale_Fact*Avg_Dmd*365+NORMSINV($D81)*SQRT(Dmd_StdDev^2*Leadtime+LT_StdDev^2*Avg_Dmd^2)*Std_Cost*Inv_Cost+IF(365/CS$3+Safety_Stock/Avg_Dmd&gt;Plan_Shelf,(365/CS$3+Safety_Stock/Avg_Dmd-Plan_Shelf)*Avg_Dmd*Std_Cost*CS$3,0)+Avg_Dmd*365/CS$3/2*Std_Cost*Inv_Cost+CS$3*Setup</f>
        <v>32759.115695446511</v>
      </c>
      <c r="CT81" s="12">
        <f>(Sell_Price-Std_Cost)*(1-$D81)*Lost_Sale_Fact*Avg_Dmd*365+NORMSINV($D81)*SQRT(Dmd_StdDev^2*Leadtime+LT_StdDev^2*Avg_Dmd^2)*Std_Cost*Inv_Cost+IF(365/CT$3+Safety_Stock/Avg_Dmd&gt;Plan_Shelf,(365/CT$3+Safety_Stock/Avg_Dmd-Plan_Shelf)*Avg_Dmd*Std_Cost*CT$3,0)+Avg_Dmd*365/CT$3/2*Std_Cost*Inv_Cost+CT$3*Setup</f>
        <v>32885.7343181873</v>
      </c>
      <c r="CU81" s="12">
        <f>(Sell_Price-Std_Cost)*(1-$D81)*Lost_Sale_Fact*Avg_Dmd*365+NORMSINV($D81)*SQRT(Dmd_StdDev^2*Leadtime+LT_StdDev^2*Avg_Dmd^2)*Std_Cost*Inv_Cost+IF(365/CU$3+Safety_Stock/Avg_Dmd&gt;Plan_Shelf,(365/CU$3+Safety_Stock/Avg_Dmd-Plan_Shelf)*Avg_Dmd*Std_Cost*CU$3,0)+Avg_Dmd*365/CU$3/2*Std_Cost*Inv_Cost+CU$3*Setup</f>
        <v>33012.845180449338</v>
      </c>
      <c r="CV81" s="12">
        <f>(Sell_Price-Std_Cost)*(1-$D81)*Lost_Sale_Fact*Avg_Dmd*365+NORMSINV($D81)*SQRT(Dmd_StdDev^2*Leadtime+LT_StdDev^2*Avg_Dmd^2)*Std_Cost*Inv_Cost+IF(365/CV$3+Safety_Stock/Avg_Dmd&gt;Plan_Shelf,(365/CV$3+Safety_Stock/Avg_Dmd-Plan_Shelf)*Avg_Dmd*Std_Cost*CV$3,0)+Avg_Dmd*365/CV$3/2*Std_Cost*Inv_Cost+CV$3*Setup</f>
        <v>33140.432899747582</v>
      </c>
      <c r="CW81" s="12">
        <f>(Sell_Price-Std_Cost)*(1-$D81)*Lost_Sale_Fact*Avg_Dmd*365+NORMSINV($D81)*SQRT(Dmd_StdDev^2*Leadtime+LT_StdDev^2*Avg_Dmd^2)*Std_Cost*Inv_Cost+IF(365/CW$3+Safety_Stock/Avg_Dmd&gt;Plan_Shelf,(365/CW$3+Safety_Stock/Avg_Dmd-Plan_Shelf)*Avg_Dmd*Std_Cost*CW$3,0)+Avg_Dmd*365/CW$3/2*Std_Cost*Inv_Cost+CW$3*Setup</f>
        <v>33268.482727926283</v>
      </c>
      <c r="CX81" s="12">
        <f>(Sell_Price-Std_Cost)*(1-$D81)*Lost_Sale_Fact*Avg_Dmd*365+NORMSINV($D81)*SQRT(Dmd_StdDev^2*Leadtime+LT_StdDev^2*Avg_Dmd^2)*Std_Cost*Inv_Cost+IF(365/CX$3+Safety_Stock/Avg_Dmd&gt;Plan_Shelf,(365/CX$3+Safety_Stock/Avg_Dmd-Plan_Shelf)*Avg_Dmd*Std_Cost*CX$3,0)+Avg_Dmd*365/CX$3/2*Std_Cost*Inv_Cost+CX$3*Setup</f>
        <v>33396.980518795201</v>
      </c>
      <c r="CY81" s="12">
        <f>(Sell_Price-Std_Cost)*(1-$D81)*Lost_Sale_Fact*Avg_Dmd*365+NORMSINV($D81)*SQRT(Dmd_StdDev^2*Leadtime+LT_StdDev^2*Avg_Dmd^2)*Std_Cost*Inv_Cost+IF(365/CY$3+Safety_Stock/Avg_Dmd&gt;Plan_Shelf,(365/CY$3+Safety_Stock/Avg_Dmd-Plan_Shelf)*Avg_Dmd*Std_Cost*CY$3,0)+Avg_Dmd*365/CY$3/2*Std_Cost*Inv_Cost+CY$3*Setup</f>
        <v>33525.912697727385</v>
      </c>
      <c r="CZ81" s="12">
        <f>(Sell_Price-Std_Cost)*(1-$D81)*Lost_Sale_Fact*Avg_Dmd*365+NORMSINV($D81)*SQRT(Dmd_StdDev^2*Leadtime+LT_StdDev^2*Avg_Dmd^2)*Std_Cost*Inv_Cost+IF(365/CZ$3+Safety_Stock/Avg_Dmd&gt;Plan_Shelf,(365/CZ$3+Safety_Stock/Avg_Dmd-Plan_Shelf)*Avg_Dmd*Std_Cost*CZ$3,0)+Avg_Dmd*365/CZ$3/2*Std_Cost*Inv_Cost+CZ$3*Setup</f>
        <v>33655.266233080918</v>
      </c>
      <c r="DA81" s="28">
        <f t="shared" si="2"/>
        <v>27685.590557405241</v>
      </c>
      <c r="DB81" s="43">
        <f t="shared" si="3"/>
        <v>0.92200000000000004</v>
      </c>
    </row>
    <row r="82" spans="1:106" ht="14.1" customHeight="1" x14ac:dyDescent="0.25">
      <c r="A82" s="53"/>
      <c r="B82" s="52"/>
      <c r="C82" s="52"/>
      <c r="D82" s="9">
        <v>0.92100000000000004</v>
      </c>
      <c r="E82" s="12">
        <f>(Sell_Price-Std_Cost)*(1-$D82)*Lost_Sale_Fact*Avg_Dmd*365+NORMSINV($D82)*SQRT(Dmd_StdDev^2*Leadtime+LT_StdDev^2*Avg_Dmd^2)*Std_Cost*Inv_Cost+IF(365/E$3+Safety_Stock/Avg_Dmd&gt;Plan_Shelf,(365/E$3+Safety_Stock/Avg_Dmd-Plan_Shelf)*Avg_Dmd*Std_Cost*E$3,0)+Avg_Dmd*365/E$3/2*Std_Cost*Inv_Cost+E$3*Setup</f>
        <v>1328097.9953038194</v>
      </c>
      <c r="F82" s="12">
        <f>(Sell_Price-Std_Cost)*(1-$D82)*Lost_Sale_Fact*Avg_Dmd*365+NORMSINV($D82)*SQRT(Dmd_StdDev^2*Leadtime+LT_StdDev^2*Avg_Dmd^2)*Std_Cost*Inv_Cost+IF(365/F$3+Safety_Stock/Avg_Dmd&gt;Plan_Shelf,(365/F$3+Safety_Stock/Avg_Dmd-Plan_Shelf)*Avg_Dmd*Std_Cost*F$3,0)+Avg_Dmd*365/F$3/2*Std_Cost*Inv_Cost+F$3*Setup</f>
        <v>1164944.1581378118</v>
      </c>
      <c r="G82" s="12">
        <f>(Sell_Price-Std_Cost)*(1-$D82)*Lost_Sale_Fact*Avg_Dmd*365+NORMSINV($D82)*SQRT(Dmd_StdDev^2*Leadtime+LT_StdDev^2*Avg_Dmd^2)*Std_Cost*Inv_Cost+IF(365/G$3+Safety_Stock/Avg_Dmd&gt;Plan_Shelf,(365/G$3+Safety_Stock/Avg_Dmd-Plan_Shelf)*Avg_Dmd*Std_Cost*G$3,0)+Avg_Dmd*365/G$3/2*Std_Cost*Inv_Cost+G$3*Setup</f>
        <v>1069923.6543051375</v>
      </c>
      <c r="H82" s="12">
        <f>(Sell_Price-Std_Cost)*(1-$D82)*Lost_Sale_Fact*Avg_Dmd*365+NORMSINV($D82)*SQRT(Dmd_StdDev^2*Leadtime+LT_StdDev^2*Avg_Dmd^2)*Std_Cost*Inv_Cost+IF(365/H$3+Safety_Stock/Avg_Dmd&gt;Plan_Shelf,(365/H$3+Safety_Stock/Avg_Dmd-Plan_Shelf)*Avg_Dmd*Std_Cost*H$3,0)+Avg_Dmd*365/H$3/2*Std_Cost*Inv_Cost+H$3*Setup</f>
        <v>991936.48380579671</v>
      </c>
      <c r="I82" s="12">
        <f>(Sell_Price-Std_Cost)*(1-$D82)*Lost_Sale_Fact*Avg_Dmd*365+NORMSINV($D82)*SQRT(Dmd_StdDev^2*Leadtime+LT_StdDev^2*Avg_Dmd^2)*Std_Cost*Inv_Cost+IF(365/I$3+Safety_Stock/Avg_Dmd&gt;Plan_Shelf,(365/I$3+Safety_Stock/Avg_Dmd-Plan_Shelf)*Avg_Dmd*Std_Cost*I$3,0)+Avg_Dmd*365/I$3/2*Std_Cost*Inv_Cost+I$3*Setup</f>
        <v>920762.64663978911</v>
      </c>
      <c r="J82" s="12">
        <f>(Sell_Price-Std_Cost)*(1-$D82)*Lost_Sale_Fact*Avg_Dmd*365+NORMSINV($D82)*SQRT(Dmd_StdDev^2*Leadtime+LT_StdDev^2*Avg_Dmd^2)*Std_Cost*Inv_Cost+IF(365/J$3+Safety_Stock/Avg_Dmd&gt;Plan_Shelf,(365/J$3+Safety_Stock/Avg_Dmd-Plan_Shelf)*Avg_Dmd*Std_Cost*J$3,0)+Avg_Dmd*365/J$3/2*Std_Cost*Inv_Cost+J$3*Setup</f>
        <v>852995.47614044813</v>
      </c>
      <c r="K82" s="12">
        <f>(Sell_Price-Std_Cost)*(1-$D82)*Lost_Sale_Fact*Avg_Dmd*365+NORMSINV($D82)*SQRT(Dmd_StdDev^2*Leadtime+LT_StdDev^2*Avg_Dmd^2)*Std_Cost*Inv_Cost+IF(365/K$3+Safety_Stock/Avg_Dmd&gt;Plan_Shelf,(365/K$3+Safety_Stock/Avg_Dmd-Plan_Shelf)*Avg_Dmd*Std_Cost*K$3,0)+Avg_Dmd*365/K$3/2*Std_Cost*Inv_Cost+K$3*Setup</f>
        <v>787174.97230777401</v>
      </c>
      <c r="L82" s="12">
        <f>(Sell_Price-Std_Cost)*(1-$D82)*Lost_Sale_Fact*Avg_Dmd*365+NORMSINV($D82)*SQRT(Dmd_StdDev^2*Leadtime+LT_StdDev^2*Avg_Dmd^2)*Std_Cost*Inv_Cost+IF(365/L$3+Safety_Stock/Avg_Dmd&gt;Plan_Shelf,(365/L$3+Safety_Stock/Avg_Dmd-Plan_Shelf)*Avg_Dmd*Std_Cost*L$3,0)+Avg_Dmd*365/L$3/2*Std_Cost*Inv_Cost+L$3*Setup</f>
        <v>722571.1351417664</v>
      </c>
      <c r="M82" s="12">
        <f>(Sell_Price-Std_Cost)*(1-$D82)*Lost_Sale_Fact*Avg_Dmd*365+NORMSINV($D82)*SQRT(Dmd_StdDev^2*Leadtime+LT_StdDev^2*Avg_Dmd^2)*Std_Cost*Inv_Cost+IF(365/M$3+Safety_Stock/Avg_Dmd&gt;Plan_Shelf,(365/M$3+Safety_Stock/Avg_Dmd-Plan_Shelf)*Avg_Dmd*Std_Cost*M$3,0)+Avg_Dmd*365/M$3/2*Std_Cost*Inv_Cost+M$3*Setup</f>
        <v>658778.40908687003</v>
      </c>
      <c r="N82" s="12">
        <f>(Sell_Price-Std_Cost)*(1-$D82)*Lost_Sale_Fact*Avg_Dmd*365+NORMSINV($D82)*SQRT(Dmd_StdDev^2*Leadtime+LT_StdDev^2*Avg_Dmd^2)*Std_Cost*Inv_Cost+IF(365/N$3+Safety_Stock/Avg_Dmd&gt;Plan_Shelf,(365/N$3+Safety_Stock/Avg_Dmd-Plan_Shelf)*Avg_Dmd*Std_Cost*N$3,0)+Avg_Dmd*365/N$3/2*Std_Cost*Inv_Cost+N$3*Setup</f>
        <v>595553.4608097513</v>
      </c>
      <c r="O82" s="12">
        <f>(Sell_Price-Std_Cost)*(1-$D82)*Lost_Sale_Fact*Avg_Dmd*365+NORMSINV($D82)*SQRT(Dmd_StdDev^2*Leadtime+LT_StdDev^2*Avg_Dmd^2)*Std_Cost*Inv_Cost+IF(365/O$3+Safety_Stock/Avg_Dmd&gt;Plan_Shelf,(365/O$3+Safety_Stock/Avg_Dmd-Plan_Shelf)*Avg_Dmd*Std_Cost*O$3,0)+Avg_Dmd*365/O$3/2*Std_Cost*Inv_Cost+O$3*Setup</f>
        <v>532741.44182556181</v>
      </c>
      <c r="P82" s="12">
        <f>(Sell_Price-Std_Cost)*(1-$D82)*Lost_Sale_Fact*Avg_Dmd*365+NORMSINV($D82)*SQRT(Dmd_StdDev^2*Leadtime+LT_StdDev^2*Avg_Dmd^2)*Std_Cost*Inv_Cost+IF(365/P$3+Safety_Stock/Avg_Dmd&gt;Plan_Shelf,(365/P$3+Safety_Stock/Avg_Dmd-Plan_Shelf)*Avg_Dmd*Std_Cost*P$3,0)+Avg_Dmd*365/P$3/2*Std_Cost*Inv_Cost+P$3*Setup</f>
        <v>470239.11981106963</v>
      </c>
      <c r="Q82" s="12">
        <f>(Sell_Price-Std_Cost)*(1-$D82)*Lost_Sale_Fact*Avg_Dmd*365+NORMSINV($D82)*SQRT(Dmd_StdDev^2*Leadtime+LT_StdDev^2*Avg_Dmd^2)*Std_Cost*Inv_Cost+IF(365/Q$3+Safety_Stock/Avg_Dmd&gt;Plan_Shelf,(365/Q$3+Safety_Stock/Avg_Dmd-Plan_Shelf)*Avg_Dmd*Std_Cost*Q$3,0)+Avg_Dmd*365/Q$3/2*Std_Cost*Inv_Cost+Q$3*Setup</f>
        <v>407975.02623480564</v>
      </c>
      <c r="R82" s="12">
        <f>(Sell_Price-Std_Cost)*(1-$D82)*Lost_Sale_Fact*Avg_Dmd*365+NORMSINV($D82)*SQRT(Dmd_StdDev^2*Leadtime+LT_StdDev^2*Avg_Dmd^2)*Std_Cost*Inv_Cost+IF(365/R$3+Safety_Stock/Avg_Dmd&gt;Plan_Shelf,(365/R$3+Safety_Stock/Avg_Dmd-Plan_Shelf)*Avg_Dmd*Std_Cost*R$3,0)+Avg_Dmd*365/R$3/2*Std_Cost*Inv_Cost+R$3*Setup</f>
        <v>345898.11214572121</v>
      </c>
      <c r="S82" s="12">
        <f>(Sell_Price-Std_Cost)*(1-$D82)*Lost_Sale_Fact*Avg_Dmd*365+NORMSINV($D82)*SQRT(Dmd_StdDev^2*Leadtime+LT_StdDev^2*Avg_Dmd^2)*Std_Cost*Inv_Cost+IF(365/S$3+Safety_Stock/Avg_Dmd&gt;Plan_Shelf,(365/S$3+Safety_Stock/Avg_Dmd-Plan_Shelf)*Avg_Dmd*Std_Cost*S$3,0)+Avg_Dmd*365/S$3/2*Std_Cost*Inv_Cost+S$3*Setup</f>
        <v>283970.94164638023</v>
      </c>
      <c r="T82" s="12">
        <f>(Sell_Price-Std_Cost)*(1-$D82)*Lost_Sale_Fact*Avg_Dmd*365+NORMSINV($D82)*SQRT(Dmd_StdDev^2*Leadtime+LT_StdDev^2*Avg_Dmd^2)*Std_Cost*Inv_Cost+IF(365/T$3+Safety_Stock/Avg_Dmd&gt;Plan_Shelf,(365/T$3+Safety_Stock/Avg_Dmd-Plan_Shelf)*Avg_Dmd*Std_Cost*T$3,0)+Avg_Dmd*365/T$3/2*Std_Cost*Inv_Cost+T$3*Setup</f>
        <v>222165.43781370588</v>
      </c>
      <c r="U82" s="12">
        <f>(Sell_Price-Std_Cost)*(1-$D82)*Lost_Sale_Fact*Avg_Dmd*365+NORMSINV($D82)*SQRT(Dmd_StdDev^2*Leadtime+LT_StdDev^2*Avg_Dmd^2)*Std_Cost*Inv_Cost+IF(365/U$3+Safety_Stock/Avg_Dmd&gt;Plan_Shelf,(365/U$3+Safety_Stock/Avg_Dmd-Plan_Shelf)*Avg_Dmd*Std_Cost*U$3,0)+Avg_Dmd*365/U$3/2*Std_Cost*Inv_Cost+U$3*Setup</f>
        <v>160460.13005946291</v>
      </c>
      <c r="V82" s="12">
        <f>(Sell_Price-Std_Cost)*(1-$D82)*Lost_Sale_Fact*Avg_Dmd*365+NORMSINV($D82)*SQRT(Dmd_StdDev^2*Leadtime+LT_StdDev^2*Avg_Dmd^2)*Std_Cost*Inv_Cost+IF(365/V$3+Safety_Stock/Avg_Dmd&gt;Plan_Shelf,(365/V$3+Safety_Stock/Avg_Dmd-Plan_Shelf)*Avg_Dmd*Std_Cost*V$3,0)+Avg_Dmd*365/V$3/2*Std_Cost*Inv_Cost+V$3*Setup</f>
        <v>98838.319037246343</v>
      </c>
      <c r="W82" s="12">
        <f>(Sell_Price-Std_Cost)*(1-$D82)*Lost_Sale_Fact*Avg_Dmd*365+NORMSINV($D82)*SQRT(Dmd_StdDev^2*Leadtime+LT_StdDev^2*Avg_Dmd^2)*Std_Cost*Inv_Cost+IF(365/W$3+Safety_Stock/Avg_Dmd&gt;Plan_Shelf,(365/W$3+Safety_Stock/Avg_Dmd-Plan_Shelf)*Avg_Dmd*Std_Cost*W$3,0)+Avg_Dmd*365/W$3/2*Std_Cost*Inv_Cost+W$3*Setup</f>
        <v>37286.821052525214</v>
      </c>
      <c r="X82" s="12">
        <f>(Sell_Price-Std_Cost)*(1-$D82)*Lost_Sale_Fact*Avg_Dmd*365+NORMSINV($D82)*SQRT(Dmd_StdDev^2*Leadtime+LT_StdDev^2*Avg_Dmd^2)*Std_Cost*Inv_Cost+IF(365/X$3+Safety_Stock/Avg_Dmd&gt;Plan_Shelf,(365/X$3+Safety_Stock/Avg_Dmd-Plan_Shelf)*Avg_Dmd*Std_Cost*X$3,0)+Avg_Dmd*365/X$3/2*Std_Cost*Inv_Cost+X$3*Setup</f>
        <v>29871.832469826921</v>
      </c>
      <c r="Y82" s="12">
        <f>(Sell_Price-Std_Cost)*(1-$D82)*Lost_Sale_Fact*Avg_Dmd*365+NORMSINV($D82)*SQRT(Dmd_StdDev^2*Leadtime+LT_StdDev^2*Avg_Dmd^2)*Std_Cost*Inv_Cost+IF(365/Y$3+Safety_Stock/Avg_Dmd&gt;Plan_Shelf,(365/Y$3+Safety_Stock/Avg_Dmd-Plan_Shelf)*Avg_Dmd*Std_Cost*Y$3,0)+Avg_Dmd*365/Y$3/2*Std_Cost*Inv_Cost+Y$3*Setup</f>
        <v>29535.165803160253</v>
      </c>
      <c r="Z82" s="12">
        <f>(Sell_Price-Std_Cost)*(1-$D82)*Lost_Sale_Fact*Avg_Dmd*365+NORMSINV($D82)*SQRT(Dmd_StdDev^2*Leadtime+LT_StdDev^2*Avg_Dmd^2)*Std_Cost*Inv_Cost+IF(365/Z$3+Safety_Stock/Avg_Dmd&gt;Plan_Shelf,(365/Z$3+Safety_Stock/Avg_Dmd-Plan_Shelf)*Avg_Dmd*Std_Cost*Z$3,0)+Avg_Dmd*365/Z$3/2*Std_Cost*Inv_Cost+Z$3*Setup</f>
        <v>29242.741560736009</v>
      </c>
      <c r="AA82" s="12">
        <f>(Sell_Price-Std_Cost)*(1-$D82)*Lost_Sale_Fact*Avg_Dmd*365+NORMSINV($D82)*SQRT(Dmd_StdDev^2*Leadtime+LT_StdDev^2*Avg_Dmd^2)*Std_Cost*Inv_Cost+IF(365/AA$3+Safety_Stock/Avg_Dmd&gt;Plan_Shelf,(365/AA$3+Safety_Stock/Avg_Dmd-Plan_Shelf)*Avg_Dmd*Std_Cost*AA$3,0)+Avg_Dmd*365/AA$3/2*Std_Cost*Inv_Cost+AA$3*Setup</f>
        <v>28988.788991566049</v>
      </c>
      <c r="AB82" s="12">
        <f>(Sell_Price-Std_Cost)*(1-$D82)*Lost_Sale_Fact*Avg_Dmd*365+NORMSINV($D82)*SQRT(Dmd_StdDev^2*Leadtime+LT_StdDev^2*Avg_Dmd^2)*Std_Cost*Inv_Cost+IF(365/AB$3+Safety_Stock/Avg_Dmd&gt;Plan_Shelf,(365/AB$3+Safety_Stock/Avg_Dmd-Plan_Shelf)*Avg_Dmd*Std_Cost*AB$3,0)+Avg_Dmd*365/AB$3/2*Std_Cost*Inv_Cost+AB$3*Setup</f>
        <v>28768.499136493585</v>
      </c>
      <c r="AC82" s="12">
        <f>(Sell_Price-Std_Cost)*(1-$D82)*Lost_Sale_Fact*Avg_Dmd*365+NORMSINV($D82)*SQRT(Dmd_StdDev^2*Leadtime+LT_StdDev^2*Avg_Dmd^2)*Std_Cost*Inv_Cost+IF(365/AC$3+Safety_Stock/Avg_Dmd&gt;Plan_Shelf,(365/AC$3+Safety_Stock/Avg_Dmd-Plan_Shelf)*Avg_Dmd*Std_Cost*AC$3,0)+Avg_Dmd*365/AC$3/2*Std_Cost*Inv_Cost+AC$3*Setup</f>
        <v>28577.832469826921</v>
      </c>
      <c r="AD82" s="12">
        <f>(Sell_Price-Std_Cost)*(1-$D82)*Lost_Sale_Fact*Avg_Dmd*365+NORMSINV($D82)*SQRT(Dmd_StdDev^2*Leadtime+LT_StdDev^2*Avg_Dmd^2)*Std_Cost*Inv_Cost+IF(365/AD$3+Safety_Stock/Avg_Dmd&gt;Plan_Shelf,(365/AD$3+Safety_Stock/Avg_Dmd-Plan_Shelf)*Avg_Dmd*Std_Cost*AD$3,0)+Avg_Dmd*365/AD$3/2*Std_Cost*Inv_Cost+AD$3*Setup</f>
        <v>28413.370931365382</v>
      </c>
      <c r="AE82" s="12">
        <f>(Sell_Price-Std_Cost)*(1-$D82)*Lost_Sale_Fact*Avg_Dmd*365+NORMSINV($D82)*SQRT(Dmd_StdDev^2*Leadtime+LT_StdDev^2*Avg_Dmd^2)*Std_Cost*Inv_Cost+IF(365/AE$3+Safety_Stock/Avg_Dmd&gt;Plan_Shelf,(365/AE$3+Safety_Stock/Avg_Dmd-Plan_Shelf)*Avg_Dmd*Std_Cost*AE$3,0)+Avg_Dmd*365/AE$3/2*Std_Cost*Inv_Cost+AE$3*Setup</f>
        <v>28272.202840197293</v>
      </c>
      <c r="AF82" s="12">
        <f>(Sell_Price-Std_Cost)*(1-$D82)*Lost_Sale_Fact*Avg_Dmd*365+NORMSINV($D82)*SQRT(Dmd_StdDev^2*Leadtime+LT_StdDev^2*Avg_Dmd^2)*Std_Cost*Inv_Cost+IF(365/AF$3+Safety_Stock/Avg_Dmd&gt;Plan_Shelf,(365/AF$3+Safety_Stock/Avg_Dmd-Plan_Shelf)*Avg_Dmd*Std_Cost*AF$3,0)+Avg_Dmd*365/AF$3/2*Std_Cost*Inv_Cost+AF$3*Setup</f>
        <v>28151.832469826921</v>
      </c>
      <c r="AG82" s="12">
        <f>(Sell_Price-Std_Cost)*(1-$D82)*Lost_Sale_Fact*Avg_Dmd*365+NORMSINV($D82)*SQRT(Dmd_StdDev^2*Leadtime+LT_StdDev^2*Avg_Dmd^2)*Std_Cost*Inv_Cost+IF(365/AG$3+Safety_Stock/Avg_Dmd&gt;Plan_Shelf,(365/AG$3+Safety_Stock/Avg_Dmd-Plan_Shelf)*Avg_Dmd*Std_Cost*AG$3,0)+Avg_Dmd*365/AG$3/2*Std_Cost*Inv_Cost+AG$3*Setup</f>
        <v>28050.108331895884</v>
      </c>
      <c r="AH82" s="12">
        <f>(Sell_Price-Std_Cost)*(1-$D82)*Lost_Sale_Fact*Avg_Dmd*365+NORMSINV($D82)*SQRT(Dmd_StdDev^2*Leadtime+LT_StdDev^2*Avg_Dmd^2)*Std_Cost*Inv_Cost+IF(365/AH$3+Safety_Stock/Avg_Dmd&gt;Plan_Shelf,(365/AH$3+Safety_Stock/Avg_Dmd-Plan_Shelf)*Avg_Dmd*Std_Cost*AH$3,0)+Avg_Dmd*365/AH$3/2*Std_Cost*Inv_Cost+AH$3*Setup</f>
        <v>27965.165803160253</v>
      </c>
      <c r="AI82" s="12">
        <f>(Sell_Price-Std_Cost)*(1-$D82)*Lost_Sale_Fact*Avg_Dmd*365+NORMSINV($D82)*SQRT(Dmd_StdDev^2*Leadtime+LT_StdDev^2*Avg_Dmd^2)*Std_Cost*Inv_Cost+IF(365/AI$3+Safety_Stock/Avg_Dmd&gt;Plan_Shelf,(365/AI$3+Safety_Stock/Avg_Dmd-Plan_Shelf)*Avg_Dmd*Std_Cost*AI$3,0)+Avg_Dmd*365/AI$3/2*Std_Cost*Inv_Cost+AI$3*Setup</f>
        <v>27895.380856923693</v>
      </c>
      <c r="AJ82" s="12">
        <f>(Sell_Price-Std_Cost)*(1-$D82)*Lost_Sale_Fact*Avg_Dmd*365+NORMSINV($D82)*SQRT(Dmd_StdDev^2*Leadtime+LT_StdDev^2*Avg_Dmd^2)*Std_Cost*Inv_Cost+IF(365/AJ$3+Safety_Stock/Avg_Dmd&gt;Plan_Shelf,(365/AJ$3+Safety_Stock/Avg_Dmd-Plan_Shelf)*Avg_Dmd*Std_Cost*AJ$3,0)+Avg_Dmd*365/AJ$3/2*Std_Cost*Inv_Cost+AJ$3*Setup</f>
        <v>27839.332469826921</v>
      </c>
      <c r="AK82" s="12">
        <f>(Sell_Price-Std_Cost)*(1-$D82)*Lost_Sale_Fact*Avg_Dmd*365+NORMSINV($D82)*SQRT(Dmd_StdDev^2*Leadtime+LT_StdDev^2*Avg_Dmd^2)*Std_Cost*Inv_Cost+IF(365/AK$3+Safety_Stock/Avg_Dmd&gt;Plan_Shelf,(365/AK$3+Safety_Stock/Avg_Dmd-Plan_Shelf)*Avg_Dmd*Std_Cost*AK$3,0)+Avg_Dmd*365/AK$3/2*Std_Cost*Inv_Cost+AK$3*Setup</f>
        <v>27795.771863766313</v>
      </c>
      <c r="AL82" s="12">
        <f>(Sell_Price-Std_Cost)*(1-$D82)*Lost_Sale_Fact*Avg_Dmd*365+NORMSINV($D82)*SQRT(Dmd_StdDev^2*Leadtime+LT_StdDev^2*Avg_Dmd^2)*Std_Cost*Inv_Cost+IF(365/AL$3+Safety_Stock/Avg_Dmd&gt;Plan_Shelf,(365/AL$3+Safety_Stock/Avg_Dmd-Plan_Shelf)*Avg_Dmd*Std_Cost*AL$3,0)+Avg_Dmd*365/AL$3/2*Std_Cost*Inv_Cost+AL$3*Setup</f>
        <v>27763.597175709274</v>
      </c>
      <c r="AM82" s="12">
        <f>(Sell_Price-Std_Cost)*(1-$D82)*Lost_Sale_Fact*Avg_Dmd*365+NORMSINV($D82)*SQRT(Dmd_StdDev^2*Leadtime+LT_StdDev^2*Avg_Dmd^2)*Std_Cost*Inv_Cost+IF(365/AM$3+Safety_Stock/Avg_Dmd&gt;Plan_Shelf,(365/AM$3+Safety_Stock/Avg_Dmd-Plan_Shelf)*Avg_Dmd*Std_Cost*AM$3,0)+Avg_Dmd*365/AM$3/2*Std_Cost*Inv_Cost+AM$3*Setup</f>
        <v>27741.832469826921</v>
      </c>
      <c r="AN82" s="12">
        <f>(Sell_Price-Std_Cost)*(1-$D82)*Lost_Sale_Fact*Avg_Dmd*365+NORMSINV($D82)*SQRT(Dmd_StdDev^2*Leadtime+LT_StdDev^2*Avg_Dmd^2)*Std_Cost*Inv_Cost+IF(365/AN$3+Safety_Stock/Avg_Dmd&gt;Plan_Shelf,(365/AN$3+Safety_Stock/Avg_Dmd-Plan_Shelf)*Avg_Dmd*Std_Cost*AN$3,0)+Avg_Dmd*365/AN$3/2*Std_Cost*Inv_Cost+AN$3*Setup</f>
        <v>27729.610247604698</v>
      </c>
      <c r="AO82" s="12">
        <f>(Sell_Price-Std_Cost)*(1-$D82)*Lost_Sale_Fact*Avg_Dmd*365+NORMSINV($D82)*SQRT(Dmd_StdDev^2*Leadtime+LT_StdDev^2*Avg_Dmd^2)*Std_Cost*Inv_Cost+IF(365/AO$3+Safety_Stock/Avg_Dmd&gt;Plan_Shelf,(365/AO$3+Safety_Stock/Avg_Dmd-Plan_Shelf)*Avg_Dmd*Std_Cost*AO$3,0)+Avg_Dmd*365/AO$3/2*Std_Cost*Inv_Cost+AO$3*Setup</f>
        <v>27726.156794151244</v>
      </c>
      <c r="AP82" s="12">
        <f>(Sell_Price-Std_Cost)*(1-$D82)*Lost_Sale_Fact*Avg_Dmd*365+NORMSINV($D82)*SQRT(Dmd_StdDev^2*Leadtime+LT_StdDev^2*Avg_Dmd^2)*Std_Cost*Inv_Cost+IF(365/AP$3+Safety_Stock/Avg_Dmd&gt;Plan_Shelf,(365/AP$3+Safety_Stock/Avg_Dmd-Plan_Shelf)*Avg_Dmd*Std_Cost*AP$3,0)+Avg_Dmd*365/AP$3/2*Std_Cost*Inv_Cost+AP$3*Setup</f>
        <v>27730.779838247974</v>
      </c>
      <c r="AQ82" s="12">
        <f>(Sell_Price-Std_Cost)*(1-$D82)*Lost_Sale_Fact*Avg_Dmd*365+NORMSINV($D82)*SQRT(Dmd_StdDev^2*Leadtime+LT_StdDev^2*Avg_Dmd^2)*Std_Cost*Inv_Cost+IF(365/AQ$3+Safety_Stock/Avg_Dmd&gt;Plan_Shelf,(365/AQ$3+Safety_Stock/Avg_Dmd-Plan_Shelf)*Avg_Dmd*Std_Cost*AQ$3,0)+Avg_Dmd*365/AQ$3/2*Std_Cost*Inv_Cost+AQ$3*Setup</f>
        <v>27742.858110852561</v>
      </c>
      <c r="AR82" s="12">
        <f>(Sell_Price-Std_Cost)*(1-$D82)*Lost_Sale_Fact*Avg_Dmd*365+NORMSINV($D82)*SQRT(Dmd_StdDev^2*Leadtime+LT_StdDev^2*Avg_Dmd^2)*Std_Cost*Inv_Cost+IF(365/AR$3+Safety_Stock/Avg_Dmd&gt;Plan_Shelf,(365/AR$3+Safety_Stock/Avg_Dmd-Plan_Shelf)*Avg_Dmd*Std_Cost*AR$3,0)+Avg_Dmd*365/AR$3/2*Std_Cost*Inv_Cost+AR$3*Setup</f>
        <v>27761.832469826921</v>
      </c>
      <c r="AS82" s="12">
        <f>(Sell_Price-Std_Cost)*(1-$D82)*Lost_Sale_Fact*Avg_Dmd*365+NORMSINV($D82)*SQRT(Dmd_StdDev^2*Leadtime+LT_StdDev^2*Avg_Dmd^2)*Std_Cost*Inv_Cost+IF(365/AS$3+Safety_Stock/Avg_Dmd&gt;Plan_Shelf,(365/AS$3+Safety_Stock/Avg_Dmd-Plan_Shelf)*Avg_Dmd*Std_Cost*AS$3,0)+Avg_Dmd*365/AS$3/2*Std_Cost*Inv_Cost+AS$3*Setup</f>
        <v>27787.198323485456</v>
      </c>
      <c r="AT82" s="12">
        <f>(Sell_Price-Std_Cost)*(1-$D82)*Lost_Sale_Fact*Avg_Dmd*365+NORMSINV($D82)*SQRT(Dmd_StdDev^2*Leadtime+LT_StdDev^2*Avg_Dmd^2)*Std_Cost*Inv_Cost+IF(365/AT$3+Safety_Stock/Avg_Dmd&gt;Plan_Shelf,(365/AT$3+Safety_Stock/Avg_Dmd-Plan_Shelf)*Avg_Dmd*Std_Cost*AT$3,0)+Avg_Dmd*365/AT$3/2*Std_Cost*Inv_Cost+AT$3*Setup</f>
        <v>27818.499136493585</v>
      </c>
      <c r="AU82" s="12">
        <f>(Sell_Price-Std_Cost)*(1-$D82)*Lost_Sale_Fact*Avg_Dmd*365+NORMSINV($D82)*SQRT(Dmd_StdDev^2*Leadtime+LT_StdDev^2*Avg_Dmd^2)*Std_Cost*Inv_Cost+IF(365/AU$3+Safety_Stock/Avg_Dmd&gt;Plan_Shelf,(365/AU$3+Safety_Stock/Avg_Dmd-Plan_Shelf)*Avg_Dmd*Std_Cost*AU$3,0)+Avg_Dmd*365/AU$3/2*Std_Cost*Inv_Cost+AU$3*Setup</f>
        <v>27855.320841919944</v>
      </c>
      <c r="AV82" s="12">
        <f>(Sell_Price-Std_Cost)*(1-$D82)*Lost_Sale_Fact*Avg_Dmd*365+NORMSINV($D82)*SQRT(Dmd_StdDev^2*Leadtime+LT_StdDev^2*Avg_Dmd^2)*Std_Cost*Inv_Cost+IF(365/AV$3+Safety_Stock/Avg_Dmd&gt;Plan_Shelf,(365/AV$3+Safety_Stock/Avg_Dmd-Plan_Shelf)*Avg_Dmd*Std_Cost*AV$3,0)+Avg_Dmd*365/AV$3/2*Std_Cost*Inv_Cost+AV$3*Setup</f>
        <v>27897.287015281465</v>
      </c>
      <c r="AW82" s="12">
        <f>(Sell_Price-Std_Cost)*(1-$D82)*Lost_Sale_Fact*Avg_Dmd*365+NORMSINV($D82)*SQRT(Dmd_StdDev^2*Leadtime+LT_StdDev^2*Avg_Dmd^2)*Std_Cost*Inv_Cost+IF(365/AW$3+Safety_Stock/Avg_Dmd&gt;Plan_Shelf,(365/AW$3+Safety_Stock/Avg_Dmd-Plan_Shelf)*Avg_Dmd*Std_Cost*AW$3,0)+Avg_Dmd*365/AW$3/2*Std_Cost*Inv_Cost+AW$3*Setup</f>
        <v>27944.054692049143</v>
      </c>
      <c r="AX82" s="12">
        <f>(Sell_Price-Std_Cost)*(1-$D82)*Lost_Sale_Fact*Avg_Dmd*365+NORMSINV($D82)*SQRT(Dmd_StdDev^2*Leadtime+LT_StdDev^2*Avg_Dmd^2)*Std_Cost*Inv_Cost+IF(365/AX$3+Safety_Stock/Avg_Dmd&gt;Plan_Shelf,(365/AX$3+Safety_Stock/Avg_Dmd-Plan_Shelf)*Avg_Dmd*Std_Cost*AX$3,0)+Avg_Dmd*365/AX$3/2*Std_Cost*Inv_Cost+AX$3*Setup</f>
        <v>27995.310730696485</v>
      </c>
      <c r="AY82" s="12">
        <f>(Sell_Price-Std_Cost)*(1-$D82)*Lost_Sale_Fact*Avg_Dmd*365+NORMSINV($D82)*SQRT(Dmd_StdDev^2*Leadtime+LT_StdDev^2*Avg_Dmd^2)*Std_Cost*Inv_Cost+IF(365/AY$3+Safety_Stock/Avg_Dmd&gt;Plan_Shelf,(365/AY$3+Safety_Stock/Avg_Dmd-Plan_Shelf)*Avg_Dmd*Std_Cost*AY$3,0)+Avg_Dmd*365/AY$3/2*Std_Cost*Inv_Cost+AY$3*Setup</f>
        <v>28050.768640039685</v>
      </c>
      <c r="AZ82" s="12">
        <f>(Sell_Price-Std_Cost)*(1-$D82)*Lost_Sale_Fact*Avg_Dmd*365+NORMSINV($D82)*SQRT(Dmd_StdDev^2*Leadtime+LT_StdDev^2*Avg_Dmd^2)*Std_Cost*Inv_Cost+IF(365/AZ$3+Safety_Stock/Avg_Dmd&gt;Plan_Shelf,(365/AZ$3+Safety_Stock/Avg_Dmd-Plan_Shelf)*Avg_Dmd*Std_Cost*AZ$3,0)+Avg_Dmd*365/AZ$3/2*Std_Cost*Inv_Cost+AZ$3*Setup</f>
        <v>28110.165803160253</v>
      </c>
      <c r="BA82" s="12">
        <f>(Sell_Price-Std_Cost)*(1-$D82)*Lost_Sale_Fact*Avg_Dmd*365+NORMSINV($D82)*SQRT(Dmd_StdDev^2*Leadtime+LT_StdDev^2*Avg_Dmd^2)*Std_Cost*Inv_Cost+IF(365/BA$3+Safety_Stock/Avg_Dmd&gt;Plan_Shelf,(365/BA$3+Safety_Stock/Avg_Dmd-Plan_Shelf)*Avg_Dmd*Std_Cost*BA$3,0)+Avg_Dmd*365/BA$3/2*Std_Cost*Inv_Cost+BA$3*Setup</f>
        <v>28173.261041255493</v>
      </c>
      <c r="BB82" s="12">
        <f>(Sell_Price-Std_Cost)*(1-$D82)*Lost_Sale_Fact*Avg_Dmd*365+NORMSINV($D82)*SQRT(Dmd_StdDev^2*Leadtime+LT_StdDev^2*Avg_Dmd^2)*Std_Cost*Inv_Cost+IF(365/BB$3+Safety_Stock/Avg_Dmd&gt;Plan_Shelf,(365/BB$3+Safety_Stock/Avg_Dmd-Plan_Shelf)*Avg_Dmd*Std_Cost*BB$3,0)+Avg_Dmd*365/BB$3/2*Std_Cost*Inv_Cost+BB$3*Setup</f>
        <v>28239.832469826921</v>
      </c>
      <c r="BC82" s="12">
        <f>(Sell_Price-Std_Cost)*(1-$D82)*Lost_Sale_Fact*Avg_Dmd*365+NORMSINV($D82)*SQRT(Dmd_StdDev^2*Leadtime+LT_StdDev^2*Avg_Dmd^2)*Std_Cost*Inv_Cost+IF(365/BC$3+Safety_Stock/Avg_Dmd&gt;Plan_Shelf,(365/BC$3+Safety_Stock/Avg_Dmd-Plan_Shelf)*Avg_Dmd*Std_Cost*BC$3,0)+Avg_Dmd*365/BC$3/2*Std_Cost*Inv_Cost+BC$3*Setup</f>
        <v>28309.675607081823</v>
      </c>
      <c r="BD82" s="12">
        <f>(Sell_Price-Std_Cost)*(1-$D82)*Lost_Sale_Fact*Avg_Dmd*365+NORMSINV($D82)*SQRT(Dmd_StdDev^2*Leadtime+LT_StdDev^2*Avg_Dmd^2)*Std_Cost*Inv_Cost+IF(365/BD$3+Safety_Stock/Avg_Dmd&gt;Plan_Shelf,(365/BD$3+Safety_Stock/Avg_Dmd-Plan_Shelf)*Avg_Dmd*Std_Cost*BD$3,0)+Avg_Dmd*365/BD$3/2*Std_Cost*Inv_Cost+BD$3*Setup</f>
        <v>28382.601700596151</v>
      </c>
      <c r="BE82" s="12">
        <f>(Sell_Price-Std_Cost)*(1-$D82)*Lost_Sale_Fact*Avg_Dmd*365+NORMSINV($D82)*SQRT(Dmd_StdDev^2*Leadtime+LT_StdDev^2*Avg_Dmd^2)*Std_Cost*Inv_Cost+IF(365/BE$3+Safety_Stock/Avg_Dmd&gt;Plan_Shelf,(365/BE$3+Safety_Stock/Avg_Dmd-Plan_Shelf)*Avg_Dmd*Std_Cost*BE$3,0)+Avg_Dmd*365/BE$3/2*Std_Cost*Inv_Cost+BE$3*Setup</f>
        <v>28458.436243411827</v>
      </c>
      <c r="BF82" s="12">
        <f>(Sell_Price-Std_Cost)*(1-$D82)*Lost_Sale_Fact*Avg_Dmd*365+NORMSINV($D82)*SQRT(Dmd_StdDev^2*Leadtime+LT_StdDev^2*Avg_Dmd^2)*Std_Cost*Inv_Cost+IF(365/BF$3+Safety_Stock/Avg_Dmd&gt;Plan_Shelf,(365/BF$3+Safety_Stock/Avg_Dmd-Plan_Shelf)*Avg_Dmd*Std_Cost*BF$3,0)+Avg_Dmd*365/BF$3/2*Std_Cost*Inv_Cost+BF$3*Setup</f>
        <v>28537.017655012107</v>
      </c>
      <c r="BG82" s="12">
        <f>(Sell_Price-Std_Cost)*(1-$D82)*Lost_Sale_Fact*Avg_Dmd*365+NORMSINV($D82)*SQRT(Dmd_StdDev^2*Leadtime+LT_StdDev^2*Avg_Dmd^2)*Std_Cost*Inv_Cost+IF(365/BG$3+Safety_Stock/Avg_Dmd&gt;Plan_Shelf,(365/BG$3+Safety_Stock/Avg_Dmd-Plan_Shelf)*Avg_Dmd*Std_Cost*BG$3,0)+Avg_Dmd*365/BG$3/2*Std_Cost*Inv_Cost+BG$3*Setup</f>
        <v>28618.196106190557</v>
      </c>
      <c r="BH82" s="12">
        <f>(Sell_Price-Std_Cost)*(1-$D82)*Lost_Sale_Fact*Avg_Dmd*365+NORMSINV($D82)*SQRT(Dmd_StdDev^2*Leadtime+LT_StdDev^2*Avg_Dmd^2)*Std_Cost*Inv_Cost+IF(365/BH$3+Safety_Stock/Avg_Dmd&gt;Plan_Shelf,(365/BH$3+Safety_Stock/Avg_Dmd-Plan_Shelf)*Avg_Dmd*Std_Cost*BH$3,0)+Avg_Dmd*365/BH$3/2*Std_Cost*Inv_Cost+BH$3*Setup</f>
        <v>28701.832469826921</v>
      </c>
      <c r="BI82" s="12">
        <f>(Sell_Price-Std_Cost)*(1-$D82)*Lost_Sale_Fact*Avg_Dmd*365+NORMSINV($D82)*SQRT(Dmd_StdDev^2*Leadtime+LT_StdDev^2*Avg_Dmd^2)*Std_Cost*Inv_Cost+IF(365/BI$3+Safety_Stock/Avg_Dmd&gt;Plan_Shelf,(365/BI$3+Safety_Stock/Avg_Dmd-Plan_Shelf)*Avg_Dmd*Std_Cost*BI$3,0)+Avg_Dmd*365/BI$3/2*Std_Cost*Inv_Cost+BI$3*Setup</f>
        <v>28787.797382107623</v>
      </c>
      <c r="BJ82" s="12">
        <f>(Sell_Price-Std_Cost)*(1-$D82)*Lost_Sale_Fact*Avg_Dmd*365+NORMSINV($D82)*SQRT(Dmd_StdDev^2*Leadtime+LT_StdDev^2*Avg_Dmd^2)*Std_Cost*Inv_Cost+IF(365/BJ$3+Safety_Stock/Avg_Dmd&gt;Plan_Shelf,(365/BJ$3+Safety_Stock/Avg_Dmd-Plan_Shelf)*Avg_Dmd*Std_Cost*BJ$3,0)+Avg_Dmd*365/BJ$3/2*Std_Cost*Inv_Cost+BJ$3*Setup</f>
        <v>28875.970400861403</v>
      </c>
      <c r="BK82" s="12">
        <f>(Sell_Price-Std_Cost)*(1-$D82)*Lost_Sale_Fact*Avg_Dmd*365+NORMSINV($D82)*SQRT(Dmd_StdDev^2*Leadtime+LT_StdDev^2*Avg_Dmd^2)*Std_Cost*Inv_Cost+IF(365/BK$3+Safety_Stock/Avg_Dmd&gt;Plan_Shelf,(365/BK$3+Safety_Stock/Avg_Dmd-Plan_Shelf)*Avg_Dmd*Std_Cost*BK$3,0)+Avg_Dmd*365/BK$3/2*Std_Cost*Inv_Cost+BK$3*Setup</f>
        <v>28966.239249487939</v>
      </c>
      <c r="BL82" s="12">
        <f>(Sell_Price-Std_Cost)*(1-$D82)*Lost_Sale_Fact*Avg_Dmd*365+NORMSINV($D82)*SQRT(Dmd_StdDev^2*Leadtime+LT_StdDev^2*Avg_Dmd^2)*Std_Cost*Inv_Cost+IF(365/BL$3+Safety_Stock/Avg_Dmd&gt;Plan_Shelf,(365/BL$3+Safety_Stock/Avg_Dmd-Plan_Shelf)*Avg_Dmd*Std_Cost*BL$3,0)+Avg_Dmd*365/BL$3/2*Std_Cost*Inv_Cost+BL$3*Setup</f>
        <v>29058.499136493589</v>
      </c>
      <c r="BM82" s="12">
        <f>(Sell_Price-Std_Cost)*(1-$D82)*Lost_Sale_Fact*Avg_Dmd*365+NORMSINV($D82)*SQRT(Dmd_StdDev^2*Leadtime+LT_StdDev^2*Avg_Dmd^2)*Std_Cost*Inv_Cost+IF(365/BM$3+Safety_Stock/Avg_Dmd&gt;Plan_Shelf,(365/BM$3+Safety_Stock/Avg_Dmd-Plan_Shelf)*Avg_Dmd*Std_Cost*BM$3,0)+Avg_Dmd*365/BM$3/2*Std_Cost*Inv_Cost+BM$3*Setup</f>
        <v>29152.652141958068</v>
      </c>
      <c r="BN82" s="12">
        <f>(Sell_Price-Std_Cost)*(1-$D82)*Lost_Sale_Fact*Avg_Dmd*365+NORMSINV($D82)*SQRT(Dmd_StdDev^2*Leadtime+LT_StdDev^2*Avg_Dmd^2)*Std_Cost*Inv_Cost+IF(365/BN$3+Safety_Stock/Avg_Dmd&gt;Plan_Shelf,(365/BN$3+Safety_Stock/Avg_Dmd-Plan_Shelf)*Avg_Dmd*Std_Cost*BN$3,0)+Avg_Dmd*365/BN$3/2*Std_Cost*Inv_Cost+BN$3*Setup</f>
        <v>29248.606663375307</v>
      </c>
      <c r="BO82" s="12">
        <f>(Sell_Price-Std_Cost)*(1-$D82)*Lost_Sale_Fact*Avg_Dmd*365+NORMSINV($D82)*SQRT(Dmd_StdDev^2*Leadtime+LT_StdDev^2*Avg_Dmd^2)*Std_Cost*Inv_Cost+IF(365/BO$3+Safety_Stock/Avg_Dmd&gt;Plan_Shelf,(365/BO$3+Safety_Stock/Avg_Dmd-Plan_Shelf)*Avg_Dmd*Std_Cost*BO$3,0)+Avg_Dmd*365/BO$3/2*Std_Cost*Inv_Cost+BO$3*Setup</f>
        <v>29346.276914271366</v>
      </c>
      <c r="BP82" s="12">
        <f>(Sell_Price-Std_Cost)*(1-$D82)*Lost_Sale_Fact*Avg_Dmd*365+NORMSINV($D82)*SQRT(Dmd_StdDev^2*Leadtime+LT_StdDev^2*Avg_Dmd^2)*Std_Cost*Inv_Cost+IF(365/BP$3+Safety_Stock/Avg_Dmd&gt;Plan_Shelf,(365/BP$3+Safety_Stock/Avg_Dmd-Plan_Shelf)*Avg_Dmd*Std_Cost*BP$3,0)+Avg_Dmd*365/BP$3/2*Std_Cost*Inv_Cost+BP$3*Setup</f>
        <v>29445.582469826921</v>
      </c>
      <c r="BQ82" s="12">
        <f>(Sell_Price-Std_Cost)*(1-$D82)*Lost_Sale_Fact*Avg_Dmd*365+NORMSINV($D82)*SQRT(Dmd_StdDev^2*Leadtime+LT_StdDev^2*Avg_Dmd^2)*Std_Cost*Inv_Cost+IF(365/BQ$3+Safety_Stock/Avg_Dmd&gt;Plan_Shelf,(365/BQ$3+Safety_Stock/Avg_Dmd-Plan_Shelf)*Avg_Dmd*Std_Cost*BQ$3,0)+Avg_Dmd*365/BQ$3/2*Std_Cost*Inv_Cost+BQ$3*Setup</f>
        <v>29546.447854442304</v>
      </c>
      <c r="BR82" s="12">
        <f>(Sell_Price-Std_Cost)*(1-$D82)*Lost_Sale_Fact*Avg_Dmd*365+NORMSINV($D82)*SQRT(Dmd_StdDev^2*Leadtime+LT_StdDev^2*Avg_Dmd^2)*Std_Cost*Inv_Cost+IF(365/BR$3+Safety_Stock/Avg_Dmd&gt;Plan_Shelf,(365/BR$3+Safety_Stock/Avg_Dmd-Plan_Shelf)*Avg_Dmd*Std_Cost*BR$3,0)+Avg_Dmd*365/BR$3/2*Std_Cost*Inv_Cost+BR$3*Setup</f>
        <v>29648.802166796617</v>
      </c>
      <c r="BS82" s="12">
        <f>(Sell_Price-Std_Cost)*(1-$D82)*Lost_Sale_Fact*Avg_Dmd*365+NORMSINV($D82)*SQRT(Dmd_StdDev^2*Leadtime+LT_StdDev^2*Avg_Dmd^2)*Std_Cost*Inv_Cost+IF(365/BS$3+Safety_Stock/Avg_Dmd&gt;Plan_Shelf,(365/BS$3+Safety_Stock/Avg_Dmd-Plan_Shelf)*Avg_Dmd*Std_Cost*BS$3,0)+Avg_Dmd*365/BS$3/2*Std_Cost*Inv_Cost+BS$3*Setup</f>
        <v>29752.578738483637</v>
      </c>
      <c r="BT82" s="12">
        <f>(Sell_Price-Std_Cost)*(1-$D82)*Lost_Sale_Fact*Avg_Dmd*365+NORMSINV($D82)*SQRT(Dmd_StdDev^2*Leadtime+LT_StdDev^2*Avg_Dmd^2)*Std_Cost*Inv_Cost+IF(365/BT$3+Safety_Stock/Avg_Dmd&gt;Plan_Shelf,(365/BT$3+Safety_Stock/Avg_Dmd-Plan_Shelf)*Avg_Dmd*Std_Cost*BT$3,0)+Avg_Dmd*365/BT$3/2*Std_Cost*Inv_Cost+BT$3*Setup</f>
        <v>29857.714822768095</v>
      </c>
      <c r="BU82" s="12">
        <f>(Sell_Price-Std_Cost)*(1-$D82)*Lost_Sale_Fact*Avg_Dmd*365+NORMSINV($D82)*SQRT(Dmd_StdDev^2*Leadtime+LT_StdDev^2*Avg_Dmd^2)*Std_Cost*Inv_Cost+IF(365/BU$3+Safety_Stock/Avg_Dmd&gt;Plan_Shelf,(365/BU$3+Safety_Stock/Avg_Dmd-Plan_Shelf)*Avg_Dmd*Std_Cost*BU$3,0)+Avg_Dmd*365/BU$3/2*Std_Cost*Inv_Cost+BU$3*Setup</f>
        <v>29964.151310406629</v>
      </c>
      <c r="BV82" s="12">
        <f>(Sell_Price-Std_Cost)*(1-$D82)*Lost_Sale_Fact*Avg_Dmd*365+NORMSINV($D82)*SQRT(Dmd_StdDev^2*Leadtime+LT_StdDev^2*Avg_Dmd^2)*Std_Cost*Inv_Cost+IF(365/BV$3+Safety_Stock/Avg_Dmd&gt;Plan_Shelf,(365/BV$3+Safety_Stock/Avg_Dmd-Plan_Shelf)*Avg_Dmd*Std_Cost*BV$3,0)+Avg_Dmd*365/BV$3/2*Std_Cost*Inv_Cost+BV$3*Setup</f>
        <v>30071.832469826921</v>
      </c>
      <c r="BW82" s="12">
        <f>(Sell_Price-Std_Cost)*(1-$D82)*Lost_Sale_Fact*Avg_Dmd*365+NORMSINV($D82)*SQRT(Dmd_StdDev^2*Leadtime+LT_StdDev^2*Avg_Dmd^2)*Std_Cost*Inv_Cost+IF(365/BW$3+Safety_Stock/Avg_Dmd&gt;Plan_Shelf,(365/BW$3+Safety_Stock/Avg_Dmd-Plan_Shelf)*Avg_Dmd*Std_Cost*BW$3,0)+Avg_Dmd*365/BW$3/2*Std_Cost*Inv_Cost+BW$3*Setup</f>
        <v>30180.70570926354</v>
      </c>
      <c r="BX82" s="12">
        <f>(Sell_Price-Std_Cost)*(1-$D82)*Lost_Sale_Fact*Avg_Dmd*365+NORMSINV($D82)*SQRT(Dmd_StdDev^2*Leadtime+LT_StdDev^2*Avg_Dmd^2)*Std_Cost*Inv_Cost+IF(365/BX$3+Safety_Stock/Avg_Dmd&gt;Plan_Shelf,(365/BX$3+Safety_Stock/Avg_Dmd-Plan_Shelf)*Avg_Dmd*Std_Cost*BX$3,0)+Avg_Dmd*365/BX$3/2*Std_Cost*Inv_Cost+BX$3*Setup</f>
        <v>30290.721358715811</v>
      </c>
      <c r="BY82" s="12">
        <f>(Sell_Price-Std_Cost)*(1-$D82)*Lost_Sale_Fact*Avg_Dmd*365+NORMSINV($D82)*SQRT(Dmd_StdDev^2*Leadtime+LT_StdDev^2*Avg_Dmd^2)*Std_Cost*Inv_Cost+IF(365/BY$3+Safety_Stock/Avg_Dmd&gt;Plan_Shelf,(365/BY$3+Safety_Stock/Avg_Dmd-Plan_Shelf)*Avg_Dmd*Std_Cost*BY$3,0)+Avg_Dmd*365/BY$3/2*Std_Cost*Inv_Cost+BY$3*Setup</f>
        <v>30401.832469826921</v>
      </c>
      <c r="BZ82" s="12">
        <f>(Sell_Price-Std_Cost)*(1-$D82)*Lost_Sale_Fact*Avg_Dmd*365+NORMSINV($D82)*SQRT(Dmd_StdDev^2*Leadtime+LT_StdDev^2*Avg_Dmd^2)*Std_Cost*Inv_Cost+IF(365/BZ$3+Safety_Stock/Avg_Dmd&gt;Plan_Shelf,(365/BZ$3+Safety_Stock/Avg_Dmd-Plan_Shelf)*Avg_Dmd*Std_Cost*BZ$3,0)+Avg_Dmd*365/BZ$3/2*Std_Cost*Inv_Cost+BZ$3*Setup</f>
        <v>30513.994631989084</v>
      </c>
      <c r="CA82" s="12">
        <f>(Sell_Price-Std_Cost)*(1-$D82)*Lost_Sale_Fact*Avg_Dmd*365+NORMSINV($D82)*SQRT(Dmd_StdDev^2*Leadtime+LT_StdDev^2*Avg_Dmd^2)*Std_Cost*Inv_Cost+IF(365/CA$3+Safety_Stock/Avg_Dmd&gt;Plan_Shelf,(365/CA$3+Safety_Stock/Avg_Dmd-Plan_Shelf)*Avg_Dmd*Std_Cost*CA$3,0)+Avg_Dmd*365/CA$3/2*Std_Cost*Inv_Cost+CA$3*Setup</f>
        <v>30627.165803160253</v>
      </c>
      <c r="CB82" s="12">
        <f>(Sell_Price-Std_Cost)*(1-$D82)*Lost_Sale_Fact*Avg_Dmd*365+NORMSINV($D82)*SQRT(Dmd_StdDev^2*Leadtime+LT_StdDev^2*Avg_Dmd^2)*Std_Cost*Inv_Cost+IF(365/CB$3+Safety_Stock/Avg_Dmd&gt;Plan_Shelf,(365/CB$3+Safety_Stock/Avg_Dmd-Plan_Shelf)*Avg_Dmd*Std_Cost*CB$3,0)+Avg_Dmd*365/CB$3/2*Std_Cost*Inv_Cost+CB$3*Setup</f>
        <v>30741.306154037447</v>
      </c>
      <c r="CC82" s="12">
        <f>(Sell_Price-Std_Cost)*(1-$D82)*Lost_Sale_Fact*Avg_Dmd*365+NORMSINV($D82)*SQRT(Dmd_StdDev^2*Leadtime+LT_StdDev^2*Avg_Dmd^2)*Std_Cost*Inv_Cost+IF(365/CC$3+Safety_Stock/Avg_Dmd&gt;Plan_Shelf,(365/CC$3+Safety_Stock/Avg_Dmd-Plan_Shelf)*Avg_Dmd*Std_Cost*CC$3,0)+Avg_Dmd*365/CC$3/2*Std_Cost*Inv_Cost+CC$3*Setup</f>
        <v>30856.377924372377</v>
      </c>
      <c r="CD82" s="12">
        <f>(Sell_Price-Std_Cost)*(1-$D82)*Lost_Sale_Fact*Avg_Dmd*365+NORMSINV($D82)*SQRT(Dmd_StdDev^2*Leadtime+LT_StdDev^2*Avg_Dmd^2)*Std_Cost*Inv_Cost+IF(365/CD$3+Safety_Stock/Avg_Dmd&gt;Plan_Shelf,(365/CD$3+Safety_Stock/Avg_Dmd-Plan_Shelf)*Avg_Dmd*Std_Cost*CD$3,0)+Avg_Dmd*365/CD$3/2*Std_Cost*Inv_Cost+CD$3*Setup</f>
        <v>30972.345290339741</v>
      </c>
      <c r="CE82" s="12">
        <f>(Sell_Price-Std_Cost)*(1-$D82)*Lost_Sale_Fact*Avg_Dmd*365+NORMSINV($D82)*SQRT(Dmd_StdDev^2*Leadtime+LT_StdDev^2*Avg_Dmd^2)*Std_Cost*Inv_Cost+IF(365/CE$3+Safety_Stock/Avg_Dmd&gt;Plan_Shelf,(365/CE$3+Safety_Stock/Avg_Dmd-Plan_Shelf)*Avg_Dmd*Std_Cost*CE$3,0)+Avg_Dmd*365/CE$3/2*Std_Cost*Inv_Cost+CE$3*Setup</f>
        <v>31089.174241978821</v>
      </c>
      <c r="CF82" s="12">
        <f>(Sell_Price-Std_Cost)*(1-$D82)*Lost_Sale_Fact*Avg_Dmd*365+NORMSINV($D82)*SQRT(Dmd_StdDev^2*Leadtime+LT_StdDev^2*Avg_Dmd^2)*Std_Cost*Inv_Cost+IF(365/CF$3+Safety_Stock/Avg_Dmd&gt;Plan_Shelf,(365/CF$3+Safety_Stock/Avg_Dmd-Plan_Shelf)*Avg_Dmd*Std_Cost*CF$3,0)+Avg_Dmd*365/CF$3/2*Std_Cost*Inv_Cost+CF$3*Setup</f>
        <v>31206.832469826921</v>
      </c>
      <c r="CG82" s="12">
        <f>(Sell_Price-Std_Cost)*(1-$D82)*Lost_Sale_Fact*Avg_Dmd*365+NORMSINV($D82)*SQRT(Dmd_StdDev^2*Leadtime+LT_StdDev^2*Avg_Dmd^2)*Std_Cost*Inv_Cost+IF(365/CG$3+Safety_Stock/Avg_Dmd&gt;Plan_Shelf,(365/CG$3+Safety_Stock/Avg_Dmd-Plan_Shelf)*Avg_Dmd*Std_Cost*CG$3,0)+Avg_Dmd*365/CG$3/2*Std_Cost*Inv_Cost+CG$3*Setup</f>
        <v>31325.289259950376</v>
      </c>
      <c r="CH82" s="12">
        <f>(Sell_Price-Std_Cost)*(1-$D82)*Lost_Sale_Fact*Avg_Dmd*365+NORMSINV($D82)*SQRT(Dmd_StdDev^2*Leadtime+LT_StdDev^2*Avg_Dmd^2)*Std_Cost*Inv_Cost+IF(365/CH$3+Safety_Stock/Avg_Dmd&gt;Plan_Shelf,(365/CH$3+Safety_Stock/Avg_Dmd-Plan_Shelf)*Avg_Dmd*Std_Cost*CH$3,0)+Avg_Dmd*365/CH$3/2*Std_Cost*Inv_Cost+CH$3*Setup</f>
        <v>31444.515396656188</v>
      </c>
      <c r="CI82" s="12">
        <f>(Sell_Price-Std_Cost)*(1-$D82)*Lost_Sale_Fact*Avg_Dmd*365+NORMSINV($D82)*SQRT(Dmd_StdDev^2*Leadtime+LT_StdDev^2*Avg_Dmd^2)*Std_Cost*Inv_Cost+IF(365/CI$3+Safety_Stock/Avg_Dmd&gt;Plan_Shelf,(365/CI$3+Safety_Stock/Avg_Dmd-Plan_Shelf)*Avg_Dmd*Std_Cost*CI$3,0)+Avg_Dmd*365/CI$3/2*Std_Cost*Inv_Cost+CI$3*Setup</f>
        <v>31564.483072236559</v>
      </c>
      <c r="CJ82" s="12">
        <f>(Sell_Price-Std_Cost)*(1-$D82)*Lost_Sale_Fact*Avg_Dmd*365+NORMSINV($D82)*SQRT(Dmd_StdDev^2*Leadtime+LT_StdDev^2*Avg_Dmd^2)*Std_Cost*Inv_Cost+IF(365/CJ$3+Safety_Stock/Avg_Dmd&gt;Plan_Shelf,(365/CJ$3+Safety_Stock/Avg_Dmd-Plan_Shelf)*Avg_Dmd*Std_Cost*CJ$3,0)+Avg_Dmd*365/CJ$3/2*Std_Cost*Inv_Cost+CJ$3*Setup</f>
        <v>31685.165803160253</v>
      </c>
      <c r="CK82" s="12">
        <f>(Sell_Price-Std_Cost)*(1-$D82)*Lost_Sale_Fact*Avg_Dmd*365+NORMSINV($D82)*SQRT(Dmd_StdDev^2*Leadtime+LT_StdDev^2*Avg_Dmd^2)*Std_Cost*Inv_Cost+IF(365/CK$3+Safety_Stock/Avg_Dmd&gt;Plan_Shelf,(365/CK$3+Safety_Stock/Avg_Dmd-Plan_Shelf)*Avg_Dmd*Std_Cost*CK$3,0)+Avg_Dmd*365/CK$3/2*Std_Cost*Inv_Cost+CK$3*Setup</f>
        <v>31806.538352179861</v>
      </c>
      <c r="CL82" s="12">
        <f>(Sell_Price-Std_Cost)*(1-$D82)*Lost_Sale_Fact*Avg_Dmd*365+NORMSINV($D82)*SQRT(Dmd_StdDev^2*Leadtime+LT_StdDev^2*Avg_Dmd^2)*Std_Cost*Inv_Cost+IF(365/CL$3+Safety_Stock/Avg_Dmd&gt;Plan_Shelf,(365/CL$3+Safety_Stock/Avg_Dmd-Plan_Shelf)*Avg_Dmd*Std_Cost*CL$3,0)+Avg_Dmd*365/CL$3/2*Std_Cost*Inv_Cost+CL$3*Setup</f>
        <v>31928.576655873432</v>
      </c>
      <c r="CM82" s="12">
        <f>(Sell_Price-Std_Cost)*(1-$D82)*Lost_Sale_Fact*Avg_Dmd*365+NORMSINV($D82)*SQRT(Dmd_StdDev^2*Leadtime+LT_StdDev^2*Avg_Dmd^2)*Std_Cost*Inv_Cost+IF(365/CM$3+Safety_Stock/Avg_Dmd&gt;Plan_Shelf,(365/CM$3+Safety_Stock/Avg_Dmd-Plan_Shelf)*Avg_Dmd*Std_Cost*CM$3,0)+Avg_Dmd*365/CM$3/2*Std_Cost*Inv_Cost+CM$3*Setup</f>
        <v>32051.257757183244</v>
      </c>
      <c r="CN82" s="12">
        <f>(Sell_Price-Std_Cost)*(1-$D82)*Lost_Sale_Fact*Avg_Dmd*365+NORMSINV($D82)*SQRT(Dmd_StdDev^2*Leadtime+LT_StdDev^2*Avg_Dmd^2)*Std_Cost*Inv_Cost+IF(365/CN$3+Safety_Stock/Avg_Dmd&gt;Plan_Shelf,(365/CN$3+Safety_Stock/Avg_Dmd-Plan_Shelf)*Avg_Dmd*Std_Cost*CN$3,0)+Avg_Dmd*365/CN$3/2*Std_Cost*Inv_Cost+CN$3*Setup</f>
        <v>32174.559742554193</v>
      </c>
      <c r="CO82" s="12">
        <f>(Sell_Price-Std_Cost)*(1-$D82)*Lost_Sale_Fact*Avg_Dmd*365+NORMSINV($D82)*SQRT(Dmd_StdDev^2*Leadtime+LT_StdDev^2*Avg_Dmd^2)*Std_Cost*Inv_Cost+IF(365/CO$3+Safety_Stock/Avg_Dmd&gt;Plan_Shelf,(365/CO$3+Safety_Stock/Avg_Dmd-Plan_Shelf)*Avg_Dmd*Std_Cost*CO$3,0)+Avg_Dmd*365/CO$3/2*Std_Cost*Inv_Cost+CO$3*Setup</f>
        <v>32298.461683310066</v>
      </c>
      <c r="CP82" s="12">
        <f>(Sell_Price-Std_Cost)*(1-$D82)*Lost_Sale_Fact*Avg_Dmd*365+NORMSINV($D82)*SQRT(Dmd_StdDev^2*Leadtime+LT_StdDev^2*Avg_Dmd^2)*Std_Cost*Inv_Cost+IF(365/CP$3+Safety_Stock/Avg_Dmd&gt;Plan_Shelf,(365/CP$3+Safety_Stock/Avg_Dmd-Plan_Shelf)*Avg_Dmd*Std_Cost*CP$3,0)+Avg_Dmd*365/CP$3/2*Std_Cost*Inv_Cost+CP$3*Setup</f>
        <v>32422.94358093803</v>
      </c>
      <c r="CQ82" s="12">
        <f>(Sell_Price-Std_Cost)*(1-$D82)*Lost_Sale_Fact*Avg_Dmd*365+NORMSINV($D82)*SQRT(Dmd_StdDev^2*Leadtime+LT_StdDev^2*Avg_Dmd^2)*Std_Cost*Inv_Cost+IF(365/CQ$3+Safety_Stock/Avg_Dmd&gt;Plan_Shelf,(365/CQ$3+Safety_Stock/Avg_Dmd-Plan_Shelf)*Avg_Dmd*Std_Cost*CQ$3,0)+Avg_Dmd*365/CQ$3/2*Std_Cost*Inv_Cost+CQ$3*Setup</f>
        <v>32547.986315980765</v>
      </c>
      <c r="CR82" s="12">
        <f>(Sell_Price-Std_Cost)*(1-$D82)*Lost_Sale_Fact*Avg_Dmd*365+NORMSINV($D82)*SQRT(Dmd_StdDev^2*Leadtime+LT_StdDev^2*Avg_Dmd^2)*Std_Cost*Inv_Cost+IF(365/CR$3+Safety_Stock/Avg_Dmd&gt;Plan_Shelf,(365/CR$3+Safety_Stock/Avg_Dmd-Plan_Shelf)*Avg_Dmd*Std_Cost*CR$3,0)+Avg_Dmd*365/CR$3/2*Std_Cost*Inv_Cost+CR$3*Setup</f>
        <v>32673.571600261705</v>
      </c>
      <c r="CS82" s="12">
        <f>(Sell_Price-Std_Cost)*(1-$D82)*Lost_Sale_Fact*Avg_Dmd*365+NORMSINV($D82)*SQRT(Dmd_StdDev^2*Leadtime+LT_StdDev^2*Avg_Dmd^2)*Std_Cost*Inv_Cost+IF(365/CS$3+Safety_Stock/Avg_Dmd&gt;Plan_Shelf,(365/CS$3+Safety_Stock/Avg_Dmd-Plan_Shelf)*Avg_Dmd*Std_Cost*CS$3,0)+Avg_Dmd*365/CS$3/2*Std_Cost*Inv_Cost+CS$3*Setup</f>
        <v>32799.681932192514</v>
      </c>
      <c r="CT82" s="12">
        <f>(Sell_Price-Std_Cost)*(1-$D82)*Lost_Sale_Fact*Avg_Dmd*365+NORMSINV($D82)*SQRT(Dmd_StdDev^2*Leadtime+LT_StdDev^2*Avg_Dmd^2)*Std_Cost*Inv_Cost+IF(365/CT$3+Safety_Stock/Avg_Dmd&gt;Plan_Shelf,(365/CT$3+Safety_Stock/Avg_Dmd-Plan_Shelf)*Avg_Dmd*Std_Cost*CT$3,0)+Avg_Dmd*365/CT$3/2*Std_Cost*Inv_Cost+CT$3*Setup</f>
        <v>32926.300554933303</v>
      </c>
      <c r="CU82" s="12">
        <f>(Sell_Price-Std_Cost)*(1-$D82)*Lost_Sale_Fact*Avg_Dmd*365+NORMSINV($D82)*SQRT(Dmd_StdDev^2*Leadtime+LT_StdDev^2*Avg_Dmd^2)*Std_Cost*Inv_Cost+IF(365/CU$3+Safety_Stock/Avg_Dmd&gt;Plan_Shelf,(365/CU$3+Safety_Stock/Avg_Dmd-Plan_Shelf)*Avg_Dmd*Std_Cost*CU$3,0)+Avg_Dmd*365/CU$3/2*Std_Cost*Inv_Cost+CU$3*Setup</f>
        <v>33053.411417195341</v>
      </c>
      <c r="CV82" s="12">
        <f>(Sell_Price-Std_Cost)*(1-$D82)*Lost_Sale_Fact*Avg_Dmd*365+NORMSINV($D82)*SQRT(Dmd_StdDev^2*Leadtime+LT_StdDev^2*Avg_Dmd^2)*Std_Cost*Inv_Cost+IF(365/CV$3+Safety_Stock/Avg_Dmd&gt;Plan_Shelf,(365/CV$3+Safety_Stock/Avg_Dmd-Plan_Shelf)*Avg_Dmd*Std_Cost*CV$3,0)+Avg_Dmd*365/CV$3/2*Std_Cost*Inv_Cost+CV$3*Setup</f>
        <v>33180.999136493585</v>
      </c>
      <c r="CW82" s="12">
        <f>(Sell_Price-Std_Cost)*(1-$D82)*Lost_Sale_Fact*Avg_Dmd*365+NORMSINV($D82)*SQRT(Dmd_StdDev^2*Leadtime+LT_StdDev^2*Avg_Dmd^2)*Std_Cost*Inv_Cost+IF(365/CW$3+Safety_Stock/Avg_Dmd&gt;Plan_Shelf,(365/CW$3+Safety_Stock/Avg_Dmd-Plan_Shelf)*Avg_Dmd*Std_Cost*CW$3,0)+Avg_Dmd*365/CW$3/2*Std_Cost*Inv_Cost+CW$3*Setup</f>
        <v>33309.048964672285</v>
      </c>
      <c r="CX82" s="12">
        <f>(Sell_Price-Std_Cost)*(1-$D82)*Lost_Sale_Fact*Avg_Dmd*365+NORMSINV($D82)*SQRT(Dmd_StdDev^2*Leadtime+LT_StdDev^2*Avg_Dmd^2)*Std_Cost*Inv_Cost+IF(365/CX$3+Safety_Stock/Avg_Dmd&gt;Plan_Shelf,(365/CX$3+Safety_Stock/Avg_Dmd-Plan_Shelf)*Avg_Dmd*Std_Cost*CX$3,0)+Avg_Dmd*365/CX$3/2*Std_Cost*Inv_Cost+CX$3*Setup</f>
        <v>33437.546755541203</v>
      </c>
      <c r="CY82" s="12">
        <f>(Sell_Price-Std_Cost)*(1-$D82)*Lost_Sale_Fact*Avg_Dmd*365+NORMSINV($D82)*SQRT(Dmd_StdDev^2*Leadtime+LT_StdDev^2*Avg_Dmd^2)*Std_Cost*Inv_Cost+IF(365/CY$3+Safety_Stock/Avg_Dmd&gt;Plan_Shelf,(365/CY$3+Safety_Stock/Avg_Dmd-Plan_Shelf)*Avg_Dmd*Std_Cost*CY$3,0)+Avg_Dmd*365/CY$3/2*Std_Cost*Inv_Cost+CY$3*Setup</f>
        <v>33566.478934473387</v>
      </c>
      <c r="CZ82" s="12">
        <f>(Sell_Price-Std_Cost)*(1-$D82)*Lost_Sale_Fact*Avg_Dmd*365+NORMSINV($D82)*SQRT(Dmd_StdDev^2*Leadtime+LT_StdDev^2*Avg_Dmd^2)*Std_Cost*Inv_Cost+IF(365/CZ$3+Safety_Stock/Avg_Dmd&gt;Plan_Shelf,(365/CZ$3+Safety_Stock/Avg_Dmd-Plan_Shelf)*Avg_Dmd*Std_Cost*CZ$3,0)+Avg_Dmd*365/CZ$3/2*Std_Cost*Inv_Cost+CZ$3*Setup</f>
        <v>33695.832469826921</v>
      </c>
      <c r="DA82" s="28">
        <f t="shared" si="2"/>
        <v>27726.156794151244</v>
      </c>
      <c r="DB82" s="43">
        <f t="shared" si="3"/>
        <v>0.92100000000000004</v>
      </c>
    </row>
    <row r="83" spans="1:106" ht="14.1" customHeight="1" x14ac:dyDescent="0.25">
      <c r="A83" s="53"/>
      <c r="B83" s="52"/>
      <c r="C83" s="52"/>
      <c r="D83" s="9">
        <v>0.92</v>
      </c>
      <c r="E83" s="12">
        <f>(Sell_Price-Std_Cost)*(1-$D83)*Lost_Sale_Fact*Avg_Dmd*365+NORMSINV($D83)*SQRT(Dmd_StdDev^2*Leadtime+LT_StdDev^2*Avg_Dmd^2)*Std_Cost*Inv_Cost+IF(365/E$3+Safety_Stock/Avg_Dmd&gt;Plan_Shelf,(365/E$3+Safety_Stock/Avg_Dmd-Plan_Shelf)*Avg_Dmd*Std_Cost*E$3,0)+Avg_Dmd*365/E$3/2*Std_Cost*Inv_Cost+E$3*Setup</f>
        <v>1328139.0103396014</v>
      </c>
      <c r="F83" s="12">
        <f>(Sell_Price-Std_Cost)*(1-$D83)*Lost_Sale_Fact*Avg_Dmd*365+NORMSINV($D83)*SQRT(Dmd_StdDev^2*Leadtime+LT_StdDev^2*Avg_Dmd^2)*Std_Cost*Inv_Cost+IF(365/F$3+Safety_Stock/Avg_Dmd&gt;Plan_Shelf,(365/F$3+Safety_Stock/Avg_Dmd-Plan_Shelf)*Avg_Dmd*Std_Cost*F$3,0)+Avg_Dmd*365/F$3/2*Std_Cost*Inv_Cost+F$3*Setup</f>
        <v>1164985.1731735938</v>
      </c>
      <c r="G83" s="12">
        <f>(Sell_Price-Std_Cost)*(1-$D83)*Lost_Sale_Fact*Avg_Dmd*365+NORMSINV($D83)*SQRT(Dmd_StdDev^2*Leadtime+LT_StdDev^2*Avg_Dmd^2)*Std_Cost*Inv_Cost+IF(365/G$3+Safety_Stock/Avg_Dmd&gt;Plan_Shelf,(365/G$3+Safety_Stock/Avg_Dmd-Plan_Shelf)*Avg_Dmd*Std_Cost*G$3,0)+Avg_Dmd*365/G$3/2*Std_Cost*Inv_Cost+G$3*Setup</f>
        <v>1069964.6693409197</v>
      </c>
      <c r="H83" s="12">
        <f>(Sell_Price-Std_Cost)*(1-$D83)*Lost_Sale_Fact*Avg_Dmd*365+NORMSINV($D83)*SQRT(Dmd_StdDev^2*Leadtime+LT_StdDev^2*Avg_Dmd^2)*Std_Cost*Inv_Cost+IF(365/H$3+Safety_Stock/Avg_Dmd&gt;Plan_Shelf,(365/H$3+Safety_Stock/Avg_Dmd-Plan_Shelf)*Avg_Dmd*Std_Cost*H$3,0)+Avg_Dmd*365/H$3/2*Std_Cost*Inv_Cost+H$3*Setup</f>
        <v>991977.49884157884</v>
      </c>
      <c r="I83" s="12">
        <f>(Sell_Price-Std_Cost)*(1-$D83)*Lost_Sale_Fact*Avg_Dmd*365+NORMSINV($D83)*SQRT(Dmd_StdDev^2*Leadtime+LT_StdDev^2*Avg_Dmd^2)*Std_Cost*Inv_Cost+IF(365/I$3+Safety_Stock/Avg_Dmd&gt;Plan_Shelf,(365/I$3+Safety_Stock/Avg_Dmd-Plan_Shelf)*Avg_Dmd*Std_Cost*I$3,0)+Avg_Dmd*365/I$3/2*Std_Cost*Inv_Cost+I$3*Setup</f>
        <v>920803.66167557123</v>
      </c>
      <c r="J83" s="12">
        <f>(Sell_Price-Std_Cost)*(1-$D83)*Lost_Sale_Fact*Avg_Dmd*365+NORMSINV($D83)*SQRT(Dmd_StdDev^2*Leadtime+LT_StdDev^2*Avg_Dmd^2)*Std_Cost*Inv_Cost+IF(365/J$3+Safety_Stock/Avg_Dmd&gt;Plan_Shelf,(365/J$3+Safety_Stock/Avg_Dmd-Plan_Shelf)*Avg_Dmd*Std_Cost*J$3,0)+Avg_Dmd*365/J$3/2*Std_Cost*Inv_Cost+J$3*Setup</f>
        <v>853036.49117623025</v>
      </c>
      <c r="K83" s="12">
        <f>(Sell_Price-Std_Cost)*(1-$D83)*Lost_Sale_Fact*Avg_Dmd*365+NORMSINV($D83)*SQRT(Dmd_StdDev^2*Leadtime+LT_StdDev^2*Avg_Dmd^2)*Std_Cost*Inv_Cost+IF(365/K$3+Safety_Stock/Avg_Dmd&gt;Plan_Shelf,(365/K$3+Safety_Stock/Avg_Dmd-Plan_Shelf)*Avg_Dmd*Std_Cost*K$3,0)+Avg_Dmd*365/K$3/2*Std_Cost*Inv_Cost+K$3*Setup</f>
        <v>787215.98734355613</v>
      </c>
      <c r="L83" s="12">
        <f>(Sell_Price-Std_Cost)*(1-$D83)*Lost_Sale_Fact*Avg_Dmd*365+NORMSINV($D83)*SQRT(Dmd_StdDev^2*Leadtime+LT_StdDev^2*Avg_Dmd^2)*Std_Cost*Inv_Cost+IF(365/L$3+Safety_Stock/Avg_Dmd&gt;Plan_Shelf,(365/L$3+Safety_Stock/Avg_Dmd-Plan_Shelf)*Avg_Dmd*Std_Cost*L$3,0)+Avg_Dmd*365/L$3/2*Std_Cost*Inv_Cost+L$3*Setup</f>
        <v>722612.15017754852</v>
      </c>
      <c r="M83" s="12">
        <f>(Sell_Price-Std_Cost)*(1-$D83)*Lost_Sale_Fact*Avg_Dmd*365+NORMSINV($D83)*SQRT(Dmd_StdDev^2*Leadtime+LT_StdDev^2*Avg_Dmd^2)*Std_Cost*Inv_Cost+IF(365/M$3+Safety_Stock/Avg_Dmd&gt;Plan_Shelf,(365/M$3+Safety_Stock/Avg_Dmd-Plan_Shelf)*Avg_Dmd*Std_Cost*M$3,0)+Avg_Dmd*365/M$3/2*Std_Cost*Inv_Cost+M$3*Setup</f>
        <v>658819.42412265216</v>
      </c>
      <c r="N83" s="12">
        <f>(Sell_Price-Std_Cost)*(1-$D83)*Lost_Sale_Fact*Avg_Dmd*365+NORMSINV($D83)*SQRT(Dmd_StdDev^2*Leadtime+LT_StdDev^2*Avg_Dmd^2)*Std_Cost*Inv_Cost+IF(365/N$3+Safety_Stock/Avg_Dmd&gt;Plan_Shelf,(365/N$3+Safety_Stock/Avg_Dmd-Plan_Shelf)*Avg_Dmd*Std_Cost*N$3,0)+Avg_Dmd*365/N$3/2*Std_Cost*Inv_Cost+N$3*Setup</f>
        <v>595594.47584553342</v>
      </c>
      <c r="O83" s="12">
        <f>(Sell_Price-Std_Cost)*(1-$D83)*Lost_Sale_Fact*Avg_Dmd*365+NORMSINV($D83)*SQRT(Dmd_StdDev^2*Leadtime+LT_StdDev^2*Avg_Dmd^2)*Std_Cost*Inv_Cost+IF(365/O$3+Safety_Stock/Avg_Dmd&gt;Plan_Shelf,(365/O$3+Safety_Stock/Avg_Dmd-Plan_Shelf)*Avg_Dmd*Std_Cost*O$3,0)+Avg_Dmd*365/O$3/2*Std_Cost*Inv_Cost+O$3*Setup</f>
        <v>532782.45686134393</v>
      </c>
      <c r="P83" s="12">
        <f>(Sell_Price-Std_Cost)*(1-$D83)*Lost_Sale_Fact*Avg_Dmd*365+NORMSINV($D83)*SQRT(Dmd_StdDev^2*Leadtime+LT_StdDev^2*Avg_Dmd^2)*Std_Cost*Inv_Cost+IF(365/P$3+Safety_Stock/Avg_Dmd&gt;Plan_Shelf,(365/P$3+Safety_Stock/Avg_Dmd-Plan_Shelf)*Avg_Dmd*Std_Cost*P$3,0)+Avg_Dmd*365/P$3/2*Std_Cost*Inv_Cost+P$3*Setup</f>
        <v>470280.13484685175</v>
      </c>
      <c r="Q83" s="12">
        <f>(Sell_Price-Std_Cost)*(1-$D83)*Lost_Sale_Fact*Avg_Dmd*365+NORMSINV($D83)*SQRT(Dmd_StdDev^2*Leadtime+LT_StdDev^2*Avg_Dmd^2)*Std_Cost*Inv_Cost+IF(365/Q$3+Safety_Stock/Avg_Dmd&gt;Plan_Shelf,(365/Q$3+Safety_Stock/Avg_Dmd-Plan_Shelf)*Avg_Dmd*Std_Cost*Q$3,0)+Avg_Dmd*365/Q$3/2*Std_Cost*Inv_Cost+Q$3*Setup</f>
        <v>408016.04127058777</v>
      </c>
      <c r="R83" s="12">
        <f>(Sell_Price-Std_Cost)*(1-$D83)*Lost_Sale_Fact*Avg_Dmd*365+NORMSINV($D83)*SQRT(Dmd_StdDev^2*Leadtime+LT_StdDev^2*Avg_Dmd^2)*Std_Cost*Inv_Cost+IF(365/R$3+Safety_Stock/Avg_Dmd&gt;Plan_Shelf,(365/R$3+Safety_Stock/Avg_Dmd-Plan_Shelf)*Avg_Dmd*Std_Cost*R$3,0)+Avg_Dmd*365/R$3/2*Std_Cost*Inv_Cost+R$3*Setup</f>
        <v>345939.12718150334</v>
      </c>
      <c r="S83" s="12">
        <f>(Sell_Price-Std_Cost)*(1-$D83)*Lost_Sale_Fact*Avg_Dmd*365+NORMSINV($D83)*SQRT(Dmd_StdDev^2*Leadtime+LT_StdDev^2*Avg_Dmd^2)*Std_Cost*Inv_Cost+IF(365/S$3+Safety_Stock/Avg_Dmd&gt;Plan_Shelf,(365/S$3+Safety_Stock/Avg_Dmd-Plan_Shelf)*Avg_Dmd*Std_Cost*S$3,0)+Avg_Dmd*365/S$3/2*Std_Cost*Inv_Cost+S$3*Setup</f>
        <v>284011.9566821623</v>
      </c>
      <c r="T83" s="12">
        <f>(Sell_Price-Std_Cost)*(1-$D83)*Lost_Sale_Fact*Avg_Dmd*365+NORMSINV($D83)*SQRT(Dmd_StdDev^2*Leadtime+LT_StdDev^2*Avg_Dmd^2)*Std_Cost*Inv_Cost+IF(365/T$3+Safety_Stock/Avg_Dmd&gt;Plan_Shelf,(365/T$3+Safety_Stock/Avg_Dmd-Plan_Shelf)*Avg_Dmd*Std_Cost*T$3,0)+Avg_Dmd*365/T$3/2*Std_Cost*Inv_Cost+T$3*Setup</f>
        <v>222206.45284948801</v>
      </c>
      <c r="U83" s="12">
        <f>(Sell_Price-Std_Cost)*(1-$D83)*Lost_Sale_Fact*Avg_Dmd*365+NORMSINV($D83)*SQRT(Dmd_StdDev^2*Leadtime+LT_StdDev^2*Avg_Dmd^2)*Std_Cost*Inv_Cost+IF(365/U$3+Safety_Stock/Avg_Dmd&gt;Plan_Shelf,(365/U$3+Safety_Stock/Avg_Dmd-Plan_Shelf)*Avg_Dmd*Std_Cost*U$3,0)+Avg_Dmd*365/U$3/2*Std_Cost*Inv_Cost+U$3*Setup</f>
        <v>160501.14509524504</v>
      </c>
      <c r="V83" s="12">
        <f>(Sell_Price-Std_Cost)*(1-$D83)*Lost_Sale_Fact*Avg_Dmd*365+NORMSINV($D83)*SQRT(Dmd_StdDev^2*Leadtime+LT_StdDev^2*Avg_Dmd^2)*Std_Cost*Inv_Cost+IF(365/V$3+Safety_Stock/Avg_Dmd&gt;Plan_Shelf,(365/V$3+Safety_Stock/Avg_Dmd-Plan_Shelf)*Avg_Dmd*Std_Cost*V$3,0)+Avg_Dmd*365/V$3/2*Std_Cost*Inv_Cost+V$3*Setup</f>
        <v>98879.334073028469</v>
      </c>
      <c r="W83" s="12">
        <f>(Sell_Price-Std_Cost)*(1-$D83)*Lost_Sale_Fact*Avg_Dmd*365+NORMSINV($D83)*SQRT(Dmd_StdDev^2*Leadtime+LT_StdDev^2*Avg_Dmd^2)*Std_Cost*Inv_Cost+IF(365/W$3+Safety_Stock/Avg_Dmd&gt;Plan_Shelf,(365/W$3+Safety_Stock/Avg_Dmd-Plan_Shelf)*Avg_Dmd*Std_Cost*W$3,0)+Avg_Dmd*365/W$3/2*Std_Cost*Inv_Cost+W$3*Setup</f>
        <v>37327.836088307333</v>
      </c>
      <c r="X83" s="12">
        <f>(Sell_Price-Std_Cost)*(1-$D83)*Lost_Sale_Fact*Avg_Dmd*365+NORMSINV($D83)*SQRT(Dmd_StdDev^2*Leadtime+LT_StdDev^2*Avg_Dmd^2)*Std_Cost*Inv_Cost+IF(365/X$3+Safety_Stock/Avg_Dmd&gt;Plan_Shelf,(365/X$3+Safety_Stock/Avg_Dmd-Plan_Shelf)*Avg_Dmd*Std_Cost*X$3,0)+Avg_Dmd*365/X$3/2*Std_Cost*Inv_Cost+X$3*Setup</f>
        <v>29912.847505609036</v>
      </c>
      <c r="Y83" s="12">
        <f>(Sell_Price-Std_Cost)*(1-$D83)*Lost_Sale_Fact*Avg_Dmd*365+NORMSINV($D83)*SQRT(Dmd_StdDev^2*Leadtime+LT_StdDev^2*Avg_Dmd^2)*Std_Cost*Inv_Cost+IF(365/Y$3+Safety_Stock/Avg_Dmd&gt;Plan_Shelf,(365/Y$3+Safety_Stock/Avg_Dmd-Plan_Shelf)*Avg_Dmd*Std_Cost*Y$3,0)+Avg_Dmd*365/Y$3/2*Std_Cost*Inv_Cost+Y$3*Setup</f>
        <v>29576.180838942368</v>
      </c>
      <c r="Z83" s="12">
        <f>(Sell_Price-Std_Cost)*(1-$D83)*Lost_Sale_Fact*Avg_Dmd*365+NORMSINV($D83)*SQRT(Dmd_StdDev^2*Leadtime+LT_StdDev^2*Avg_Dmd^2)*Std_Cost*Inv_Cost+IF(365/Z$3+Safety_Stock/Avg_Dmd&gt;Plan_Shelf,(365/Z$3+Safety_Stock/Avg_Dmd-Plan_Shelf)*Avg_Dmd*Std_Cost*Z$3,0)+Avg_Dmd*365/Z$3/2*Std_Cost*Inv_Cost+Z$3*Setup</f>
        <v>29283.756596518127</v>
      </c>
      <c r="AA83" s="12">
        <f>(Sell_Price-Std_Cost)*(1-$D83)*Lost_Sale_Fact*Avg_Dmd*365+NORMSINV($D83)*SQRT(Dmd_StdDev^2*Leadtime+LT_StdDev^2*Avg_Dmd^2)*Std_Cost*Inv_Cost+IF(365/AA$3+Safety_Stock/Avg_Dmd&gt;Plan_Shelf,(365/AA$3+Safety_Stock/Avg_Dmd-Plan_Shelf)*Avg_Dmd*Std_Cost*AA$3,0)+Avg_Dmd*365/AA$3/2*Std_Cost*Inv_Cost+AA$3*Setup</f>
        <v>29029.804027348167</v>
      </c>
      <c r="AB83" s="12">
        <f>(Sell_Price-Std_Cost)*(1-$D83)*Lost_Sale_Fact*Avg_Dmd*365+NORMSINV($D83)*SQRT(Dmd_StdDev^2*Leadtime+LT_StdDev^2*Avg_Dmd^2)*Std_Cost*Inv_Cost+IF(365/AB$3+Safety_Stock/Avg_Dmd&gt;Plan_Shelf,(365/AB$3+Safety_Stock/Avg_Dmd-Plan_Shelf)*Avg_Dmd*Std_Cost*AB$3,0)+Avg_Dmd*365/AB$3/2*Std_Cost*Inv_Cost+AB$3*Setup</f>
        <v>28809.514172275703</v>
      </c>
      <c r="AC83" s="12">
        <f>(Sell_Price-Std_Cost)*(1-$D83)*Lost_Sale_Fact*Avg_Dmd*365+NORMSINV($D83)*SQRT(Dmd_StdDev^2*Leadtime+LT_StdDev^2*Avg_Dmd^2)*Std_Cost*Inv_Cost+IF(365/AC$3+Safety_Stock/Avg_Dmd&gt;Plan_Shelf,(365/AC$3+Safety_Stock/Avg_Dmd-Plan_Shelf)*Avg_Dmd*Std_Cost*AC$3,0)+Avg_Dmd*365/AC$3/2*Std_Cost*Inv_Cost+AC$3*Setup</f>
        <v>28618.847505609036</v>
      </c>
      <c r="AD83" s="12">
        <f>(Sell_Price-Std_Cost)*(1-$D83)*Lost_Sale_Fact*Avg_Dmd*365+NORMSINV($D83)*SQRT(Dmd_StdDev^2*Leadtime+LT_StdDev^2*Avg_Dmd^2)*Std_Cost*Inv_Cost+IF(365/AD$3+Safety_Stock/Avg_Dmd&gt;Plan_Shelf,(365/AD$3+Safety_Stock/Avg_Dmd-Plan_Shelf)*Avg_Dmd*Std_Cost*AD$3,0)+Avg_Dmd*365/AD$3/2*Std_Cost*Inv_Cost+AD$3*Setup</f>
        <v>28454.385967147497</v>
      </c>
      <c r="AE83" s="12">
        <f>(Sell_Price-Std_Cost)*(1-$D83)*Lost_Sale_Fact*Avg_Dmd*365+NORMSINV($D83)*SQRT(Dmd_StdDev^2*Leadtime+LT_StdDev^2*Avg_Dmd^2)*Std_Cost*Inv_Cost+IF(365/AE$3+Safety_Stock/Avg_Dmd&gt;Plan_Shelf,(365/AE$3+Safety_Stock/Avg_Dmd-Plan_Shelf)*Avg_Dmd*Std_Cost*AE$3,0)+Avg_Dmd*365/AE$3/2*Std_Cost*Inv_Cost+AE$3*Setup</f>
        <v>28313.217875979404</v>
      </c>
      <c r="AF83" s="12">
        <f>(Sell_Price-Std_Cost)*(1-$D83)*Lost_Sale_Fact*Avg_Dmd*365+NORMSINV($D83)*SQRT(Dmd_StdDev^2*Leadtime+LT_StdDev^2*Avg_Dmd^2)*Std_Cost*Inv_Cost+IF(365/AF$3+Safety_Stock/Avg_Dmd&gt;Plan_Shelf,(365/AF$3+Safety_Stock/Avg_Dmd-Plan_Shelf)*Avg_Dmd*Std_Cost*AF$3,0)+Avg_Dmd*365/AF$3/2*Std_Cost*Inv_Cost+AF$3*Setup</f>
        <v>28192.847505609036</v>
      </c>
      <c r="AG83" s="12">
        <f>(Sell_Price-Std_Cost)*(1-$D83)*Lost_Sale_Fact*Avg_Dmd*365+NORMSINV($D83)*SQRT(Dmd_StdDev^2*Leadtime+LT_StdDev^2*Avg_Dmd^2)*Std_Cost*Inv_Cost+IF(365/AG$3+Safety_Stock/Avg_Dmd&gt;Plan_Shelf,(365/AG$3+Safety_Stock/Avg_Dmd-Plan_Shelf)*Avg_Dmd*Std_Cost*AG$3,0)+Avg_Dmd*365/AG$3/2*Std_Cost*Inv_Cost+AG$3*Setup</f>
        <v>28091.123367677999</v>
      </c>
      <c r="AH83" s="12">
        <f>(Sell_Price-Std_Cost)*(1-$D83)*Lost_Sale_Fact*Avg_Dmd*365+NORMSINV($D83)*SQRT(Dmd_StdDev^2*Leadtime+LT_StdDev^2*Avg_Dmd^2)*Std_Cost*Inv_Cost+IF(365/AH$3+Safety_Stock/Avg_Dmd&gt;Plan_Shelf,(365/AH$3+Safety_Stock/Avg_Dmd-Plan_Shelf)*Avg_Dmd*Std_Cost*AH$3,0)+Avg_Dmd*365/AH$3/2*Std_Cost*Inv_Cost+AH$3*Setup</f>
        <v>28006.180838942368</v>
      </c>
      <c r="AI83" s="12">
        <f>(Sell_Price-Std_Cost)*(1-$D83)*Lost_Sale_Fact*Avg_Dmd*365+NORMSINV($D83)*SQRT(Dmd_StdDev^2*Leadtime+LT_StdDev^2*Avg_Dmd^2)*Std_Cost*Inv_Cost+IF(365/AI$3+Safety_Stock/Avg_Dmd&gt;Plan_Shelf,(365/AI$3+Safety_Stock/Avg_Dmd-Plan_Shelf)*Avg_Dmd*Std_Cost*AI$3,0)+Avg_Dmd*365/AI$3/2*Std_Cost*Inv_Cost+AI$3*Setup</f>
        <v>27936.395892705812</v>
      </c>
      <c r="AJ83" s="12">
        <f>(Sell_Price-Std_Cost)*(1-$D83)*Lost_Sale_Fact*Avg_Dmd*365+NORMSINV($D83)*SQRT(Dmd_StdDev^2*Leadtime+LT_StdDev^2*Avg_Dmd^2)*Std_Cost*Inv_Cost+IF(365/AJ$3+Safety_Stock/Avg_Dmd&gt;Plan_Shelf,(365/AJ$3+Safety_Stock/Avg_Dmd-Plan_Shelf)*Avg_Dmd*Std_Cost*AJ$3,0)+Avg_Dmd*365/AJ$3/2*Std_Cost*Inv_Cost+AJ$3*Setup</f>
        <v>27880.347505609036</v>
      </c>
      <c r="AK83" s="12">
        <f>(Sell_Price-Std_Cost)*(1-$D83)*Lost_Sale_Fact*Avg_Dmd*365+NORMSINV($D83)*SQRT(Dmd_StdDev^2*Leadtime+LT_StdDev^2*Avg_Dmd^2)*Std_Cost*Inv_Cost+IF(365/AK$3+Safety_Stock/Avg_Dmd&gt;Plan_Shelf,(365/AK$3+Safety_Stock/Avg_Dmd-Plan_Shelf)*Avg_Dmd*Std_Cost*AK$3,0)+Avg_Dmd*365/AK$3/2*Std_Cost*Inv_Cost+AK$3*Setup</f>
        <v>27836.786899548428</v>
      </c>
      <c r="AL83" s="12">
        <f>(Sell_Price-Std_Cost)*(1-$D83)*Lost_Sale_Fact*Avg_Dmd*365+NORMSINV($D83)*SQRT(Dmd_StdDev^2*Leadtime+LT_StdDev^2*Avg_Dmd^2)*Std_Cost*Inv_Cost+IF(365/AL$3+Safety_Stock/Avg_Dmd&gt;Plan_Shelf,(365/AL$3+Safety_Stock/Avg_Dmd-Plan_Shelf)*Avg_Dmd*Std_Cost*AL$3,0)+Avg_Dmd*365/AL$3/2*Std_Cost*Inv_Cost+AL$3*Setup</f>
        <v>27804.612211491389</v>
      </c>
      <c r="AM83" s="12">
        <f>(Sell_Price-Std_Cost)*(1-$D83)*Lost_Sale_Fact*Avg_Dmd*365+NORMSINV($D83)*SQRT(Dmd_StdDev^2*Leadtime+LT_StdDev^2*Avg_Dmd^2)*Std_Cost*Inv_Cost+IF(365/AM$3+Safety_Stock/Avg_Dmd&gt;Plan_Shelf,(365/AM$3+Safety_Stock/Avg_Dmd-Plan_Shelf)*Avg_Dmd*Std_Cost*AM$3,0)+Avg_Dmd*365/AM$3/2*Std_Cost*Inv_Cost+AM$3*Setup</f>
        <v>27782.847505609036</v>
      </c>
      <c r="AN83" s="12">
        <f>(Sell_Price-Std_Cost)*(1-$D83)*Lost_Sale_Fact*Avg_Dmd*365+NORMSINV($D83)*SQRT(Dmd_StdDev^2*Leadtime+LT_StdDev^2*Avg_Dmd^2)*Std_Cost*Inv_Cost+IF(365/AN$3+Safety_Stock/Avg_Dmd&gt;Plan_Shelf,(365/AN$3+Safety_Stock/Avg_Dmd-Plan_Shelf)*Avg_Dmd*Std_Cost*AN$3,0)+Avg_Dmd*365/AN$3/2*Std_Cost*Inv_Cost+AN$3*Setup</f>
        <v>27770.625283386813</v>
      </c>
      <c r="AO83" s="12">
        <f>(Sell_Price-Std_Cost)*(1-$D83)*Lost_Sale_Fact*Avg_Dmd*365+NORMSINV($D83)*SQRT(Dmd_StdDev^2*Leadtime+LT_StdDev^2*Avg_Dmd^2)*Std_Cost*Inv_Cost+IF(365/AO$3+Safety_Stock/Avg_Dmd&gt;Plan_Shelf,(365/AO$3+Safety_Stock/Avg_Dmd-Plan_Shelf)*Avg_Dmd*Std_Cost*AO$3,0)+Avg_Dmd*365/AO$3/2*Std_Cost*Inv_Cost+AO$3*Setup</f>
        <v>27767.171829933359</v>
      </c>
      <c r="AP83" s="12">
        <f>(Sell_Price-Std_Cost)*(1-$D83)*Lost_Sale_Fact*Avg_Dmd*365+NORMSINV($D83)*SQRT(Dmd_StdDev^2*Leadtime+LT_StdDev^2*Avg_Dmd^2)*Std_Cost*Inv_Cost+IF(365/AP$3+Safety_Stock/Avg_Dmd&gt;Plan_Shelf,(365/AP$3+Safety_Stock/Avg_Dmd-Plan_Shelf)*Avg_Dmd*Std_Cost*AP$3,0)+Avg_Dmd*365/AP$3/2*Std_Cost*Inv_Cost+AP$3*Setup</f>
        <v>27771.794874030089</v>
      </c>
      <c r="AQ83" s="12">
        <f>(Sell_Price-Std_Cost)*(1-$D83)*Lost_Sale_Fact*Avg_Dmd*365+NORMSINV($D83)*SQRT(Dmd_StdDev^2*Leadtime+LT_StdDev^2*Avg_Dmd^2)*Std_Cost*Inv_Cost+IF(365/AQ$3+Safety_Stock/Avg_Dmd&gt;Plan_Shelf,(365/AQ$3+Safety_Stock/Avg_Dmd-Plan_Shelf)*Avg_Dmd*Std_Cost*AQ$3,0)+Avg_Dmd*365/AQ$3/2*Std_Cost*Inv_Cost+AQ$3*Setup</f>
        <v>27783.873146634676</v>
      </c>
      <c r="AR83" s="12">
        <f>(Sell_Price-Std_Cost)*(1-$D83)*Lost_Sale_Fact*Avg_Dmd*365+NORMSINV($D83)*SQRT(Dmd_StdDev^2*Leadtime+LT_StdDev^2*Avg_Dmd^2)*Std_Cost*Inv_Cost+IF(365/AR$3+Safety_Stock/Avg_Dmd&gt;Plan_Shelf,(365/AR$3+Safety_Stock/Avg_Dmd-Plan_Shelf)*Avg_Dmd*Std_Cost*AR$3,0)+Avg_Dmd*365/AR$3/2*Std_Cost*Inv_Cost+AR$3*Setup</f>
        <v>27802.847505609036</v>
      </c>
      <c r="AS83" s="12">
        <f>(Sell_Price-Std_Cost)*(1-$D83)*Lost_Sale_Fact*Avg_Dmd*365+NORMSINV($D83)*SQRT(Dmd_StdDev^2*Leadtime+LT_StdDev^2*Avg_Dmd^2)*Std_Cost*Inv_Cost+IF(365/AS$3+Safety_Stock/Avg_Dmd&gt;Plan_Shelf,(365/AS$3+Safety_Stock/Avg_Dmd-Plan_Shelf)*Avg_Dmd*Std_Cost*AS$3,0)+Avg_Dmd*365/AS$3/2*Std_Cost*Inv_Cost+AS$3*Setup</f>
        <v>27828.213359267571</v>
      </c>
      <c r="AT83" s="12">
        <f>(Sell_Price-Std_Cost)*(1-$D83)*Lost_Sale_Fact*Avg_Dmd*365+NORMSINV($D83)*SQRT(Dmd_StdDev^2*Leadtime+LT_StdDev^2*Avg_Dmd^2)*Std_Cost*Inv_Cost+IF(365/AT$3+Safety_Stock/Avg_Dmd&gt;Plan_Shelf,(365/AT$3+Safety_Stock/Avg_Dmd-Plan_Shelf)*Avg_Dmd*Std_Cost*AT$3,0)+Avg_Dmd*365/AT$3/2*Std_Cost*Inv_Cost+AT$3*Setup</f>
        <v>27859.514172275703</v>
      </c>
      <c r="AU83" s="12">
        <f>(Sell_Price-Std_Cost)*(1-$D83)*Lost_Sale_Fact*Avg_Dmd*365+NORMSINV($D83)*SQRT(Dmd_StdDev^2*Leadtime+LT_StdDev^2*Avg_Dmd^2)*Std_Cost*Inv_Cost+IF(365/AU$3+Safety_Stock/Avg_Dmd&gt;Plan_Shelf,(365/AU$3+Safety_Stock/Avg_Dmd-Plan_Shelf)*Avg_Dmd*Std_Cost*AU$3,0)+Avg_Dmd*365/AU$3/2*Std_Cost*Inv_Cost+AU$3*Setup</f>
        <v>27896.335877702058</v>
      </c>
      <c r="AV83" s="12">
        <f>(Sell_Price-Std_Cost)*(1-$D83)*Lost_Sale_Fact*Avg_Dmd*365+NORMSINV($D83)*SQRT(Dmd_StdDev^2*Leadtime+LT_StdDev^2*Avg_Dmd^2)*Std_Cost*Inv_Cost+IF(365/AV$3+Safety_Stock/Avg_Dmd&gt;Plan_Shelf,(365/AV$3+Safety_Stock/Avg_Dmd-Plan_Shelf)*Avg_Dmd*Std_Cost*AV$3,0)+Avg_Dmd*365/AV$3/2*Std_Cost*Inv_Cost+AV$3*Setup</f>
        <v>27938.30205106358</v>
      </c>
      <c r="AW83" s="12">
        <f>(Sell_Price-Std_Cost)*(1-$D83)*Lost_Sale_Fact*Avg_Dmd*365+NORMSINV($D83)*SQRT(Dmd_StdDev^2*Leadtime+LT_StdDev^2*Avg_Dmd^2)*Std_Cost*Inv_Cost+IF(365/AW$3+Safety_Stock/Avg_Dmd&gt;Plan_Shelf,(365/AW$3+Safety_Stock/Avg_Dmd-Plan_Shelf)*Avg_Dmd*Std_Cost*AW$3,0)+Avg_Dmd*365/AW$3/2*Std_Cost*Inv_Cost+AW$3*Setup</f>
        <v>27985.069727831258</v>
      </c>
      <c r="AX83" s="12">
        <f>(Sell_Price-Std_Cost)*(1-$D83)*Lost_Sale_Fact*Avg_Dmd*365+NORMSINV($D83)*SQRT(Dmd_StdDev^2*Leadtime+LT_StdDev^2*Avg_Dmd^2)*Std_Cost*Inv_Cost+IF(365/AX$3+Safety_Stock/Avg_Dmd&gt;Plan_Shelf,(365/AX$3+Safety_Stock/Avg_Dmd-Plan_Shelf)*Avg_Dmd*Std_Cost*AX$3,0)+Avg_Dmd*365/AX$3/2*Std_Cost*Inv_Cost+AX$3*Setup</f>
        <v>28036.3257664786</v>
      </c>
      <c r="AY83" s="12">
        <f>(Sell_Price-Std_Cost)*(1-$D83)*Lost_Sale_Fact*Avg_Dmd*365+NORMSINV($D83)*SQRT(Dmd_StdDev^2*Leadtime+LT_StdDev^2*Avg_Dmd^2)*Std_Cost*Inv_Cost+IF(365/AY$3+Safety_Stock/Avg_Dmd&gt;Plan_Shelf,(365/AY$3+Safety_Stock/Avg_Dmd-Plan_Shelf)*Avg_Dmd*Std_Cost*AY$3,0)+Avg_Dmd*365/AY$3/2*Std_Cost*Inv_Cost+AY$3*Setup</f>
        <v>28091.783675821804</v>
      </c>
      <c r="AZ83" s="12">
        <f>(Sell_Price-Std_Cost)*(1-$D83)*Lost_Sale_Fact*Avg_Dmd*365+NORMSINV($D83)*SQRT(Dmd_StdDev^2*Leadtime+LT_StdDev^2*Avg_Dmd^2)*Std_Cost*Inv_Cost+IF(365/AZ$3+Safety_Stock/Avg_Dmd&gt;Plan_Shelf,(365/AZ$3+Safety_Stock/Avg_Dmd-Plan_Shelf)*Avg_Dmd*Std_Cost*AZ$3,0)+Avg_Dmd*365/AZ$3/2*Std_Cost*Inv_Cost+AZ$3*Setup</f>
        <v>28151.180838942368</v>
      </c>
      <c r="BA83" s="12">
        <f>(Sell_Price-Std_Cost)*(1-$D83)*Lost_Sale_Fact*Avg_Dmd*365+NORMSINV($D83)*SQRT(Dmd_StdDev^2*Leadtime+LT_StdDev^2*Avg_Dmd^2)*Std_Cost*Inv_Cost+IF(365/BA$3+Safety_Stock/Avg_Dmd&gt;Plan_Shelf,(365/BA$3+Safety_Stock/Avg_Dmd-Plan_Shelf)*Avg_Dmd*Std_Cost*BA$3,0)+Avg_Dmd*365/BA$3/2*Std_Cost*Inv_Cost+BA$3*Setup</f>
        <v>28214.276077037608</v>
      </c>
      <c r="BB83" s="12">
        <f>(Sell_Price-Std_Cost)*(1-$D83)*Lost_Sale_Fact*Avg_Dmd*365+NORMSINV($D83)*SQRT(Dmd_StdDev^2*Leadtime+LT_StdDev^2*Avg_Dmd^2)*Std_Cost*Inv_Cost+IF(365/BB$3+Safety_Stock/Avg_Dmd&gt;Plan_Shelf,(365/BB$3+Safety_Stock/Avg_Dmd-Plan_Shelf)*Avg_Dmd*Std_Cost*BB$3,0)+Avg_Dmd*365/BB$3/2*Std_Cost*Inv_Cost+BB$3*Setup</f>
        <v>28280.847505609036</v>
      </c>
      <c r="BC83" s="12">
        <f>(Sell_Price-Std_Cost)*(1-$D83)*Lost_Sale_Fact*Avg_Dmd*365+NORMSINV($D83)*SQRT(Dmd_StdDev^2*Leadtime+LT_StdDev^2*Avg_Dmd^2)*Std_Cost*Inv_Cost+IF(365/BC$3+Safety_Stock/Avg_Dmd&gt;Plan_Shelf,(365/BC$3+Safety_Stock/Avg_Dmd-Plan_Shelf)*Avg_Dmd*Std_Cost*BC$3,0)+Avg_Dmd*365/BC$3/2*Std_Cost*Inv_Cost+BC$3*Setup</f>
        <v>28350.690642863938</v>
      </c>
      <c r="BD83" s="12">
        <f>(Sell_Price-Std_Cost)*(1-$D83)*Lost_Sale_Fact*Avg_Dmd*365+NORMSINV($D83)*SQRT(Dmd_StdDev^2*Leadtime+LT_StdDev^2*Avg_Dmd^2)*Std_Cost*Inv_Cost+IF(365/BD$3+Safety_Stock/Avg_Dmd&gt;Plan_Shelf,(365/BD$3+Safety_Stock/Avg_Dmd-Plan_Shelf)*Avg_Dmd*Std_Cost*BD$3,0)+Avg_Dmd*365/BD$3/2*Std_Cost*Inv_Cost+BD$3*Setup</f>
        <v>28423.616736378266</v>
      </c>
      <c r="BE83" s="12">
        <f>(Sell_Price-Std_Cost)*(1-$D83)*Lost_Sale_Fact*Avg_Dmd*365+NORMSINV($D83)*SQRT(Dmd_StdDev^2*Leadtime+LT_StdDev^2*Avg_Dmd^2)*Std_Cost*Inv_Cost+IF(365/BE$3+Safety_Stock/Avg_Dmd&gt;Plan_Shelf,(365/BE$3+Safety_Stock/Avg_Dmd-Plan_Shelf)*Avg_Dmd*Std_Cost*BE$3,0)+Avg_Dmd*365/BE$3/2*Std_Cost*Inv_Cost+BE$3*Setup</f>
        <v>28499.451279193941</v>
      </c>
      <c r="BF83" s="12">
        <f>(Sell_Price-Std_Cost)*(1-$D83)*Lost_Sale_Fact*Avg_Dmd*365+NORMSINV($D83)*SQRT(Dmd_StdDev^2*Leadtime+LT_StdDev^2*Avg_Dmd^2)*Std_Cost*Inv_Cost+IF(365/BF$3+Safety_Stock/Avg_Dmd&gt;Plan_Shelf,(365/BF$3+Safety_Stock/Avg_Dmd-Plan_Shelf)*Avg_Dmd*Std_Cost*BF$3,0)+Avg_Dmd*365/BF$3/2*Std_Cost*Inv_Cost+BF$3*Setup</f>
        <v>28578.032690794222</v>
      </c>
      <c r="BG83" s="12">
        <f>(Sell_Price-Std_Cost)*(1-$D83)*Lost_Sale_Fact*Avg_Dmd*365+NORMSINV($D83)*SQRT(Dmd_StdDev^2*Leadtime+LT_StdDev^2*Avg_Dmd^2)*Std_Cost*Inv_Cost+IF(365/BG$3+Safety_Stock/Avg_Dmd&gt;Plan_Shelf,(365/BG$3+Safety_Stock/Avg_Dmd-Plan_Shelf)*Avg_Dmd*Std_Cost*BG$3,0)+Avg_Dmd*365/BG$3/2*Std_Cost*Inv_Cost+BG$3*Setup</f>
        <v>28659.211141972672</v>
      </c>
      <c r="BH83" s="12">
        <f>(Sell_Price-Std_Cost)*(1-$D83)*Lost_Sale_Fact*Avg_Dmd*365+NORMSINV($D83)*SQRT(Dmd_StdDev^2*Leadtime+LT_StdDev^2*Avg_Dmd^2)*Std_Cost*Inv_Cost+IF(365/BH$3+Safety_Stock/Avg_Dmd&gt;Plan_Shelf,(365/BH$3+Safety_Stock/Avg_Dmd-Plan_Shelf)*Avg_Dmd*Std_Cost*BH$3,0)+Avg_Dmd*365/BH$3/2*Std_Cost*Inv_Cost+BH$3*Setup</f>
        <v>28742.847505609036</v>
      </c>
      <c r="BI83" s="12">
        <f>(Sell_Price-Std_Cost)*(1-$D83)*Lost_Sale_Fact*Avg_Dmd*365+NORMSINV($D83)*SQRT(Dmd_StdDev^2*Leadtime+LT_StdDev^2*Avg_Dmd^2)*Std_Cost*Inv_Cost+IF(365/BI$3+Safety_Stock/Avg_Dmd&gt;Plan_Shelf,(365/BI$3+Safety_Stock/Avg_Dmd-Plan_Shelf)*Avg_Dmd*Std_Cost*BI$3,0)+Avg_Dmd*365/BI$3/2*Std_Cost*Inv_Cost+BI$3*Setup</f>
        <v>28828.812417889738</v>
      </c>
      <c r="BJ83" s="12">
        <f>(Sell_Price-Std_Cost)*(1-$D83)*Lost_Sale_Fact*Avg_Dmd*365+NORMSINV($D83)*SQRT(Dmd_StdDev^2*Leadtime+LT_StdDev^2*Avg_Dmd^2)*Std_Cost*Inv_Cost+IF(365/BJ$3+Safety_Stock/Avg_Dmd&gt;Plan_Shelf,(365/BJ$3+Safety_Stock/Avg_Dmd-Plan_Shelf)*Avg_Dmd*Std_Cost*BJ$3,0)+Avg_Dmd*365/BJ$3/2*Std_Cost*Inv_Cost+BJ$3*Setup</f>
        <v>28916.985436643517</v>
      </c>
      <c r="BK83" s="12">
        <f>(Sell_Price-Std_Cost)*(1-$D83)*Lost_Sale_Fact*Avg_Dmd*365+NORMSINV($D83)*SQRT(Dmd_StdDev^2*Leadtime+LT_StdDev^2*Avg_Dmd^2)*Std_Cost*Inv_Cost+IF(365/BK$3+Safety_Stock/Avg_Dmd&gt;Plan_Shelf,(365/BK$3+Safety_Stock/Avg_Dmd-Plan_Shelf)*Avg_Dmd*Std_Cost*BK$3,0)+Avg_Dmd*365/BK$3/2*Std_Cost*Inv_Cost+BK$3*Setup</f>
        <v>29007.254285270054</v>
      </c>
      <c r="BL83" s="12">
        <f>(Sell_Price-Std_Cost)*(1-$D83)*Lost_Sale_Fact*Avg_Dmd*365+NORMSINV($D83)*SQRT(Dmd_StdDev^2*Leadtime+LT_StdDev^2*Avg_Dmd^2)*Std_Cost*Inv_Cost+IF(365/BL$3+Safety_Stock/Avg_Dmd&gt;Plan_Shelf,(365/BL$3+Safety_Stock/Avg_Dmd-Plan_Shelf)*Avg_Dmd*Std_Cost*BL$3,0)+Avg_Dmd*365/BL$3/2*Std_Cost*Inv_Cost+BL$3*Setup</f>
        <v>29099.514172275703</v>
      </c>
      <c r="BM83" s="12">
        <f>(Sell_Price-Std_Cost)*(1-$D83)*Lost_Sale_Fact*Avg_Dmd*365+NORMSINV($D83)*SQRT(Dmd_StdDev^2*Leadtime+LT_StdDev^2*Avg_Dmd^2)*Std_Cost*Inv_Cost+IF(365/BM$3+Safety_Stock/Avg_Dmd&gt;Plan_Shelf,(365/BM$3+Safety_Stock/Avg_Dmd-Plan_Shelf)*Avg_Dmd*Std_Cost*BM$3,0)+Avg_Dmd*365/BM$3/2*Std_Cost*Inv_Cost+BM$3*Setup</f>
        <v>29193.667177740183</v>
      </c>
      <c r="BN83" s="12">
        <f>(Sell_Price-Std_Cost)*(1-$D83)*Lost_Sale_Fact*Avg_Dmd*365+NORMSINV($D83)*SQRT(Dmd_StdDev^2*Leadtime+LT_StdDev^2*Avg_Dmd^2)*Std_Cost*Inv_Cost+IF(365/BN$3+Safety_Stock/Avg_Dmd&gt;Plan_Shelf,(365/BN$3+Safety_Stock/Avg_Dmd-Plan_Shelf)*Avg_Dmd*Std_Cost*BN$3,0)+Avg_Dmd*365/BN$3/2*Std_Cost*Inv_Cost+BN$3*Setup</f>
        <v>29289.621699157422</v>
      </c>
      <c r="BO83" s="12">
        <f>(Sell_Price-Std_Cost)*(1-$D83)*Lost_Sale_Fact*Avg_Dmd*365+NORMSINV($D83)*SQRT(Dmd_StdDev^2*Leadtime+LT_StdDev^2*Avg_Dmd^2)*Std_Cost*Inv_Cost+IF(365/BO$3+Safety_Stock/Avg_Dmd&gt;Plan_Shelf,(365/BO$3+Safety_Stock/Avg_Dmd-Plan_Shelf)*Avg_Dmd*Std_Cost*BO$3,0)+Avg_Dmd*365/BO$3/2*Std_Cost*Inv_Cost+BO$3*Setup</f>
        <v>29387.291950053481</v>
      </c>
      <c r="BP83" s="12">
        <f>(Sell_Price-Std_Cost)*(1-$D83)*Lost_Sale_Fact*Avg_Dmd*365+NORMSINV($D83)*SQRT(Dmd_StdDev^2*Leadtime+LT_StdDev^2*Avg_Dmd^2)*Std_Cost*Inv_Cost+IF(365/BP$3+Safety_Stock/Avg_Dmd&gt;Plan_Shelf,(365/BP$3+Safety_Stock/Avg_Dmd-Plan_Shelf)*Avg_Dmd*Std_Cost*BP$3,0)+Avg_Dmd*365/BP$3/2*Std_Cost*Inv_Cost+BP$3*Setup</f>
        <v>29486.597505609036</v>
      </c>
      <c r="BQ83" s="12">
        <f>(Sell_Price-Std_Cost)*(1-$D83)*Lost_Sale_Fact*Avg_Dmd*365+NORMSINV($D83)*SQRT(Dmd_StdDev^2*Leadtime+LT_StdDev^2*Avg_Dmd^2)*Std_Cost*Inv_Cost+IF(365/BQ$3+Safety_Stock/Avg_Dmd&gt;Plan_Shelf,(365/BQ$3+Safety_Stock/Avg_Dmd-Plan_Shelf)*Avg_Dmd*Std_Cost*BQ$3,0)+Avg_Dmd*365/BQ$3/2*Std_Cost*Inv_Cost+BQ$3*Setup</f>
        <v>29587.462890224419</v>
      </c>
      <c r="BR83" s="12">
        <f>(Sell_Price-Std_Cost)*(1-$D83)*Lost_Sale_Fact*Avg_Dmd*365+NORMSINV($D83)*SQRT(Dmd_StdDev^2*Leadtime+LT_StdDev^2*Avg_Dmd^2)*Std_Cost*Inv_Cost+IF(365/BR$3+Safety_Stock/Avg_Dmd&gt;Plan_Shelf,(365/BR$3+Safety_Stock/Avg_Dmd-Plan_Shelf)*Avg_Dmd*Std_Cost*BR$3,0)+Avg_Dmd*365/BR$3/2*Std_Cost*Inv_Cost+BR$3*Setup</f>
        <v>29689.817202578732</v>
      </c>
      <c r="BS83" s="12">
        <f>(Sell_Price-Std_Cost)*(1-$D83)*Lost_Sale_Fact*Avg_Dmd*365+NORMSINV($D83)*SQRT(Dmd_StdDev^2*Leadtime+LT_StdDev^2*Avg_Dmd^2)*Std_Cost*Inv_Cost+IF(365/BS$3+Safety_Stock/Avg_Dmd&gt;Plan_Shelf,(365/BS$3+Safety_Stock/Avg_Dmd-Plan_Shelf)*Avg_Dmd*Std_Cost*BS$3,0)+Avg_Dmd*365/BS$3/2*Std_Cost*Inv_Cost+BS$3*Setup</f>
        <v>29793.593774265752</v>
      </c>
      <c r="BT83" s="12">
        <f>(Sell_Price-Std_Cost)*(1-$D83)*Lost_Sale_Fact*Avg_Dmd*365+NORMSINV($D83)*SQRT(Dmd_StdDev^2*Leadtime+LT_StdDev^2*Avg_Dmd^2)*Std_Cost*Inv_Cost+IF(365/BT$3+Safety_Stock/Avg_Dmd&gt;Plan_Shelf,(365/BT$3+Safety_Stock/Avg_Dmd-Plan_Shelf)*Avg_Dmd*Std_Cost*BT$3,0)+Avg_Dmd*365/BT$3/2*Std_Cost*Inv_Cost+BT$3*Setup</f>
        <v>29898.72985855021</v>
      </c>
      <c r="BU83" s="12">
        <f>(Sell_Price-Std_Cost)*(1-$D83)*Lost_Sale_Fact*Avg_Dmd*365+NORMSINV($D83)*SQRT(Dmd_StdDev^2*Leadtime+LT_StdDev^2*Avg_Dmd^2)*Std_Cost*Inv_Cost+IF(365/BU$3+Safety_Stock/Avg_Dmd&gt;Plan_Shelf,(365/BU$3+Safety_Stock/Avg_Dmd-Plan_Shelf)*Avg_Dmd*Std_Cost*BU$3,0)+Avg_Dmd*365/BU$3/2*Std_Cost*Inv_Cost+BU$3*Setup</f>
        <v>30005.166346188744</v>
      </c>
      <c r="BV83" s="12">
        <f>(Sell_Price-Std_Cost)*(1-$D83)*Lost_Sale_Fact*Avg_Dmd*365+NORMSINV($D83)*SQRT(Dmd_StdDev^2*Leadtime+LT_StdDev^2*Avg_Dmd^2)*Std_Cost*Inv_Cost+IF(365/BV$3+Safety_Stock/Avg_Dmd&gt;Plan_Shelf,(365/BV$3+Safety_Stock/Avg_Dmd-Plan_Shelf)*Avg_Dmd*Std_Cost*BV$3,0)+Avg_Dmd*365/BV$3/2*Std_Cost*Inv_Cost+BV$3*Setup</f>
        <v>30112.847505609036</v>
      </c>
      <c r="BW83" s="12">
        <f>(Sell_Price-Std_Cost)*(1-$D83)*Lost_Sale_Fact*Avg_Dmd*365+NORMSINV($D83)*SQRT(Dmd_StdDev^2*Leadtime+LT_StdDev^2*Avg_Dmd^2)*Std_Cost*Inv_Cost+IF(365/BW$3+Safety_Stock/Avg_Dmd&gt;Plan_Shelf,(365/BW$3+Safety_Stock/Avg_Dmd-Plan_Shelf)*Avg_Dmd*Std_Cost*BW$3,0)+Avg_Dmd*365/BW$3/2*Std_Cost*Inv_Cost+BW$3*Setup</f>
        <v>30221.720745045655</v>
      </c>
      <c r="BX83" s="12">
        <f>(Sell_Price-Std_Cost)*(1-$D83)*Lost_Sale_Fact*Avg_Dmd*365+NORMSINV($D83)*SQRT(Dmd_StdDev^2*Leadtime+LT_StdDev^2*Avg_Dmd^2)*Std_Cost*Inv_Cost+IF(365/BX$3+Safety_Stock/Avg_Dmd&gt;Plan_Shelf,(365/BX$3+Safety_Stock/Avg_Dmd-Plan_Shelf)*Avg_Dmd*Std_Cost*BX$3,0)+Avg_Dmd*365/BX$3/2*Std_Cost*Inv_Cost+BX$3*Setup</f>
        <v>30331.736394497922</v>
      </c>
      <c r="BY83" s="12">
        <f>(Sell_Price-Std_Cost)*(1-$D83)*Lost_Sale_Fact*Avg_Dmd*365+NORMSINV($D83)*SQRT(Dmd_StdDev^2*Leadtime+LT_StdDev^2*Avg_Dmd^2)*Std_Cost*Inv_Cost+IF(365/BY$3+Safety_Stock/Avg_Dmd&gt;Plan_Shelf,(365/BY$3+Safety_Stock/Avg_Dmd-Plan_Shelf)*Avg_Dmd*Std_Cost*BY$3,0)+Avg_Dmd*365/BY$3/2*Std_Cost*Inv_Cost+BY$3*Setup</f>
        <v>30442.847505609036</v>
      </c>
      <c r="BZ83" s="12">
        <f>(Sell_Price-Std_Cost)*(1-$D83)*Lost_Sale_Fact*Avg_Dmd*365+NORMSINV($D83)*SQRT(Dmd_StdDev^2*Leadtime+LT_StdDev^2*Avg_Dmd^2)*Std_Cost*Inv_Cost+IF(365/BZ$3+Safety_Stock/Avg_Dmd&gt;Plan_Shelf,(365/BZ$3+Safety_Stock/Avg_Dmd-Plan_Shelf)*Avg_Dmd*Std_Cost*BZ$3,0)+Avg_Dmd*365/BZ$3/2*Std_Cost*Inv_Cost+BZ$3*Setup</f>
        <v>30555.009667771199</v>
      </c>
      <c r="CA83" s="12">
        <f>(Sell_Price-Std_Cost)*(1-$D83)*Lost_Sale_Fact*Avg_Dmd*365+NORMSINV($D83)*SQRT(Dmd_StdDev^2*Leadtime+LT_StdDev^2*Avg_Dmd^2)*Std_Cost*Inv_Cost+IF(365/CA$3+Safety_Stock/Avg_Dmd&gt;Plan_Shelf,(365/CA$3+Safety_Stock/Avg_Dmd-Plan_Shelf)*Avg_Dmd*Std_Cost*CA$3,0)+Avg_Dmd*365/CA$3/2*Std_Cost*Inv_Cost+CA$3*Setup</f>
        <v>30668.180838942368</v>
      </c>
      <c r="CB83" s="12">
        <f>(Sell_Price-Std_Cost)*(1-$D83)*Lost_Sale_Fact*Avg_Dmd*365+NORMSINV($D83)*SQRT(Dmd_StdDev^2*Leadtime+LT_StdDev^2*Avg_Dmd^2)*Std_Cost*Inv_Cost+IF(365/CB$3+Safety_Stock/Avg_Dmd&gt;Plan_Shelf,(365/CB$3+Safety_Stock/Avg_Dmd-Plan_Shelf)*Avg_Dmd*Std_Cost*CB$3,0)+Avg_Dmd*365/CB$3/2*Std_Cost*Inv_Cost+CB$3*Setup</f>
        <v>30782.321189819562</v>
      </c>
      <c r="CC83" s="12">
        <f>(Sell_Price-Std_Cost)*(1-$D83)*Lost_Sale_Fact*Avg_Dmd*365+NORMSINV($D83)*SQRT(Dmd_StdDev^2*Leadtime+LT_StdDev^2*Avg_Dmd^2)*Std_Cost*Inv_Cost+IF(365/CC$3+Safety_Stock/Avg_Dmd&gt;Plan_Shelf,(365/CC$3+Safety_Stock/Avg_Dmd-Plan_Shelf)*Avg_Dmd*Std_Cost*CC$3,0)+Avg_Dmd*365/CC$3/2*Std_Cost*Inv_Cost+CC$3*Setup</f>
        <v>30897.392960154491</v>
      </c>
      <c r="CD83" s="12">
        <f>(Sell_Price-Std_Cost)*(1-$D83)*Lost_Sale_Fact*Avg_Dmd*365+NORMSINV($D83)*SQRT(Dmd_StdDev^2*Leadtime+LT_StdDev^2*Avg_Dmd^2)*Std_Cost*Inv_Cost+IF(365/CD$3+Safety_Stock/Avg_Dmd&gt;Plan_Shelf,(365/CD$3+Safety_Stock/Avg_Dmd-Plan_Shelf)*Avg_Dmd*Std_Cost*CD$3,0)+Avg_Dmd*365/CD$3/2*Std_Cost*Inv_Cost+CD$3*Setup</f>
        <v>31013.360326121856</v>
      </c>
      <c r="CE83" s="12">
        <f>(Sell_Price-Std_Cost)*(1-$D83)*Lost_Sale_Fact*Avg_Dmd*365+NORMSINV($D83)*SQRT(Dmd_StdDev^2*Leadtime+LT_StdDev^2*Avg_Dmd^2)*Std_Cost*Inv_Cost+IF(365/CE$3+Safety_Stock/Avg_Dmd&gt;Plan_Shelf,(365/CE$3+Safety_Stock/Avg_Dmd-Plan_Shelf)*Avg_Dmd*Std_Cost*CE$3,0)+Avg_Dmd*365/CE$3/2*Std_Cost*Inv_Cost+CE$3*Setup</f>
        <v>31130.189277760936</v>
      </c>
      <c r="CF83" s="12">
        <f>(Sell_Price-Std_Cost)*(1-$D83)*Lost_Sale_Fact*Avg_Dmd*365+NORMSINV($D83)*SQRT(Dmd_StdDev^2*Leadtime+LT_StdDev^2*Avg_Dmd^2)*Std_Cost*Inv_Cost+IF(365/CF$3+Safety_Stock/Avg_Dmd&gt;Plan_Shelf,(365/CF$3+Safety_Stock/Avg_Dmd-Plan_Shelf)*Avg_Dmd*Std_Cost*CF$3,0)+Avg_Dmd*365/CF$3/2*Std_Cost*Inv_Cost+CF$3*Setup</f>
        <v>31247.847505609036</v>
      </c>
      <c r="CG83" s="12">
        <f>(Sell_Price-Std_Cost)*(1-$D83)*Lost_Sale_Fact*Avg_Dmd*365+NORMSINV($D83)*SQRT(Dmd_StdDev^2*Leadtime+LT_StdDev^2*Avg_Dmd^2)*Std_Cost*Inv_Cost+IF(365/CG$3+Safety_Stock/Avg_Dmd&gt;Plan_Shelf,(365/CG$3+Safety_Stock/Avg_Dmd-Plan_Shelf)*Avg_Dmd*Std_Cost*CG$3,0)+Avg_Dmd*365/CG$3/2*Std_Cost*Inv_Cost+CG$3*Setup</f>
        <v>31366.304295732491</v>
      </c>
      <c r="CH83" s="12">
        <f>(Sell_Price-Std_Cost)*(1-$D83)*Lost_Sale_Fact*Avg_Dmd*365+NORMSINV($D83)*SQRT(Dmd_StdDev^2*Leadtime+LT_StdDev^2*Avg_Dmd^2)*Std_Cost*Inv_Cost+IF(365/CH$3+Safety_Stock/Avg_Dmd&gt;Plan_Shelf,(365/CH$3+Safety_Stock/Avg_Dmd-Plan_Shelf)*Avg_Dmd*Std_Cost*CH$3,0)+Avg_Dmd*365/CH$3/2*Std_Cost*Inv_Cost+CH$3*Setup</f>
        <v>31485.530432438303</v>
      </c>
      <c r="CI83" s="12">
        <f>(Sell_Price-Std_Cost)*(1-$D83)*Lost_Sale_Fact*Avg_Dmd*365+NORMSINV($D83)*SQRT(Dmd_StdDev^2*Leadtime+LT_StdDev^2*Avg_Dmd^2)*Std_Cost*Inv_Cost+IF(365/CI$3+Safety_Stock/Avg_Dmd&gt;Plan_Shelf,(365/CI$3+Safety_Stock/Avg_Dmd-Plan_Shelf)*Avg_Dmd*Std_Cost*CI$3,0)+Avg_Dmd*365/CI$3/2*Std_Cost*Inv_Cost+CI$3*Setup</f>
        <v>31605.498108018674</v>
      </c>
      <c r="CJ83" s="12">
        <f>(Sell_Price-Std_Cost)*(1-$D83)*Lost_Sale_Fact*Avg_Dmd*365+NORMSINV($D83)*SQRT(Dmd_StdDev^2*Leadtime+LT_StdDev^2*Avg_Dmd^2)*Std_Cost*Inv_Cost+IF(365/CJ$3+Safety_Stock/Avg_Dmd&gt;Plan_Shelf,(365/CJ$3+Safety_Stock/Avg_Dmd-Plan_Shelf)*Avg_Dmd*Std_Cost*CJ$3,0)+Avg_Dmd*365/CJ$3/2*Std_Cost*Inv_Cost+CJ$3*Setup</f>
        <v>31726.180838942368</v>
      </c>
      <c r="CK83" s="12">
        <f>(Sell_Price-Std_Cost)*(1-$D83)*Lost_Sale_Fact*Avg_Dmd*365+NORMSINV($D83)*SQRT(Dmd_StdDev^2*Leadtime+LT_StdDev^2*Avg_Dmd^2)*Std_Cost*Inv_Cost+IF(365/CK$3+Safety_Stock/Avg_Dmd&gt;Plan_Shelf,(365/CK$3+Safety_Stock/Avg_Dmd-Plan_Shelf)*Avg_Dmd*Std_Cost*CK$3,0)+Avg_Dmd*365/CK$3/2*Std_Cost*Inv_Cost+CK$3*Setup</f>
        <v>31847.553387961976</v>
      </c>
      <c r="CL83" s="12">
        <f>(Sell_Price-Std_Cost)*(1-$D83)*Lost_Sale_Fact*Avg_Dmd*365+NORMSINV($D83)*SQRT(Dmd_StdDev^2*Leadtime+LT_StdDev^2*Avg_Dmd^2)*Std_Cost*Inv_Cost+IF(365/CL$3+Safety_Stock/Avg_Dmd&gt;Plan_Shelf,(365/CL$3+Safety_Stock/Avg_Dmd-Plan_Shelf)*Avg_Dmd*Std_Cost*CL$3,0)+Avg_Dmd*365/CL$3/2*Std_Cost*Inv_Cost+CL$3*Setup</f>
        <v>31969.591691655547</v>
      </c>
      <c r="CM83" s="12">
        <f>(Sell_Price-Std_Cost)*(1-$D83)*Lost_Sale_Fact*Avg_Dmd*365+NORMSINV($D83)*SQRT(Dmd_StdDev^2*Leadtime+LT_StdDev^2*Avg_Dmd^2)*Std_Cost*Inv_Cost+IF(365/CM$3+Safety_Stock/Avg_Dmd&gt;Plan_Shelf,(365/CM$3+Safety_Stock/Avg_Dmd-Plan_Shelf)*Avg_Dmd*Std_Cost*CM$3,0)+Avg_Dmd*365/CM$3/2*Std_Cost*Inv_Cost+CM$3*Setup</f>
        <v>32092.272792965356</v>
      </c>
      <c r="CN83" s="12">
        <f>(Sell_Price-Std_Cost)*(1-$D83)*Lost_Sale_Fact*Avg_Dmd*365+NORMSINV($D83)*SQRT(Dmd_StdDev^2*Leadtime+LT_StdDev^2*Avg_Dmd^2)*Std_Cost*Inv_Cost+IF(365/CN$3+Safety_Stock/Avg_Dmd&gt;Plan_Shelf,(365/CN$3+Safety_Stock/Avg_Dmd-Plan_Shelf)*Avg_Dmd*Std_Cost*CN$3,0)+Avg_Dmd*365/CN$3/2*Std_Cost*Inv_Cost+CN$3*Setup</f>
        <v>32215.574778336308</v>
      </c>
      <c r="CO83" s="12">
        <f>(Sell_Price-Std_Cost)*(1-$D83)*Lost_Sale_Fact*Avg_Dmd*365+NORMSINV($D83)*SQRT(Dmd_StdDev^2*Leadtime+LT_StdDev^2*Avg_Dmd^2)*Std_Cost*Inv_Cost+IF(365/CO$3+Safety_Stock/Avg_Dmd&gt;Plan_Shelf,(365/CO$3+Safety_Stock/Avg_Dmd-Plan_Shelf)*Avg_Dmd*Std_Cost*CO$3,0)+Avg_Dmd*365/CO$3/2*Std_Cost*Inv_Cost+CO$3*Setup</f>
        <v>32339.476719092181</v>
      </c>
      <c r="CP83" s="12">
        <f>(Sell_Price-Std_Cost)*(1-$D83)*Lost_Sale_Fact*Avg_Dmd*365+NORMSINV($D83)*SQRT(Dmd_StdDev^2*Leadtime+LT_StdDev^2*Avg_Dmd^2)*Std_Cost*Inv_Cost+IF(365/CP$3+Safety_Stock/Avg_Dmd&gt;Plan_Shelf,(365/CP$3+Safety_Stock/Avg_Dmd-Plan_Shelf)*Avg_Dmd*Std_Cost*CP$3,0)+Avg_Dmd*365/CP$3/2*Std_Cost*Inv_Cost+CP$3*Setup</f>
        <v>32463.958616720145</v>
      </c>
      <c r="CQ83" s="12">
        <f>(Sell_Price-Std_Cost)*(1-$D83)*Lost_Sale_Fact*Avg_Dmd*365+NORMSINV($D83)*SQRT(Dmd_StdDev^2*Leadtime+LT_StdDev^2*Avg_Dmd^2)*Std_Cost*Inv_Cost+IF(365/CQ$3+Safety_Stock/Avg_Dmd&gt;Plan_Shelf,(365/CQ$3+Safety_Stock/Avg_Dmd-Plan_Shelf)*Avg_Dmd*Std_Cost*CQ$3,0)+Avg_Dmd*365/CQ$3/2*Std_Cost*Inv_Cost+CQ$3*Setup</f>
        <v>32589.001351762883</v>
      </c>
      <c r="CR83" s="12">
        <f>(Sell_Price-Std_Cost)*(1-$D83)*Lost_Sale_Fact*Avg_Dmd*365+NORMSINV($D83)*SQRT(Dmd_StdDev^2*Leadtime+LT_StdDev^2*Avg_Dmd^2)*Std_Cost*Inv_Cost+IF(365/CR$3+Safety_Stock/Avg_Dmd&gt;Plan_Shelf,(365/CR$3+Safety_Stock/Avg_Dmd-Plan_Shelf)*Avg_Dmd*Std_Cost*CR$3,0)+Avg_Dmd*365/CR$3/2*Std_Cost*Inv_Cost+CR$3*Setup</f>
        <v>32714.586636043819</v>
      </c>
      <c r="CS83" s="12">
        <f>(Sell_Price-Std_Cost)*(1-$D83)*Lost_Sale_Fact*Avg_Dmd*365+NORMSINV($D83)*SQRT(Dmd_StdDev^2*Leadtime+LT_StdDev^2*Avg_Dmd^2)*Std_Cost*Inv_Cost+IF(365/CS$3+Safety_Stock/Avg_Dmd&gt;Plan_Shelf,(365/CS$3+Safety_Stock/Avg_Dmd-Plan_Shelf)*Avg_Dmd*Std_Cost*CS$3,0)+Avg_Dmd*365/CS$3/2*Std_Cost*Inv_Cost+CS$3*Setup</f>
        <v>32840.696967974625</v>
      </c>
      <c r="CT83" s="12">
        <f>(Sell_Price-Std_Cost)*(1-$D83)*Lost_Sale_Fact*Avg_Dmd*365+NORMSINV($D83)*SQRT(Dmd_StdDev^2*Leadtime+LT_StdDev^2*Avg_Dmd^2)*Std_Cost*Inv_Cost+IF(365/CT$3+Safety_Stock/Avg_Dmd&gt;Plan_Shelf,(365/CT$3+Safety_Stock/Avg_Dmd-Plan_Shelf)*Avg_Dmd*Std_Cost*CT$3,0)+Avg_Dmd*365/CT$3/2*Std_Cost*Inv_Cost+CT$3*Setup</f>
        <v>32967.315590715414</v>
      </c>
      <c r="CU83" s="12">
        <f>(Sell_Price-Std_Cost)*(1-$D83)*Lost_Sale_Fact*Avg_Dmd*365+NORMSINV($D83)*SQRT(Dmd_StdDev^2*Leadtime+LT_StdDev^2*Avg_Dmd^2)*Std_Cost*Inv_Cost+IF(365/CU$3+Safety_Stock/Avg_Dmd&gt;Plan_Shelf,(365/CU$3+Safety_Stock/Avg_Dmd-Plan_Shelf)*Avg_Dmd*Std_Cost*CU$3,0)+Avg_Dmd*365/CU$3/2*Std_Cost*Inv_Cost+CU$3*Setup</f>
        <v>33094.426452977452</v>
      </c>
      <c r="CV83" s="12">
        <f>(Sell_Price-Std_Cost)*(1-$D83)*Lost_Sale_Fact*Avg_Dmd*365+NORMSINV($D83)*SQRT(Dmd_StdDev^2*Leadtime+LT_StdDev^2*Avg_Dmd^2)*Std_Cost*Inv_Cost+IF(365/CV$3+Safety_Stock/Avg_Dmd&gt;Plan_Shelf,(365/CV$3+Safety_Stock/Avg_Dmd-Plan_Shelf)*Avg_Dmd*Std_Cost*CV$3,0)+Avg_Dmd*365/CV$3/2*Std_Cost*Inv_Cost+CV$3*Setup</f>
        <v>33222.014172275703</v>
      </c>
      <c r="CW83" s="12">
        <f>(Sell_Price-Std_Cost)*(1-$D83)*Lost_Sale_Fact*Avg_Dmd*365+NORMSINV($D83)*SQRT(Dmd_StdDev^2*Leadtime+LT_StdDev^2*Avg_Dmd^2)*Std_Cost*Inv_Cost+IF(365/CW$3+Safety_Stock/Avg_Dmd&gt;Plan_Shelf,(365/CW$3+Safety_Stock/Avg_Dmd-Plan_Shelf)*Avg_Dmd*Std_Cost*CW$3,0)+Avg_Dmd*365/CW$3/2*Std_Cost*Inv_Cost+CW$3*Setup</f>
        <v>33350.064000454397</v>
      </c>
      <c r="CX83" s="12">
        <f>(Sell_Price-Std_Cost)*(1-$D83)*Lost_Sale_Fact*Avg_Dmd*365+NORMSINV($D83)*SQRT(Dmd_StdDev^2*Leadtime+LT_StdDev^2*Avg_Dmd^2)*Std_Cost*Inv_Cost+IF(365/CX$3+Safety_Stock/Avg_Dmd&gt;Plan_Shelf,(365/CX$3+Safety_Stock/Avg_Dmd-Plan_Shelf)*Avg_Dmd*Std_Cost*CX$3,0)+Avg_Dmd*365/CX$3/2*Std_Cost*Inv_Cost+CX$3*Setup</f>
        <v>33478.561791323322</v>
      </c>
      <c r="CY83" s="12">
        <f>(Sell_Price-Std_Cost)*(1-$D83)*Lost_Sale_Fact*Avg_Dmd*365+NORMSINV($D83)*SQRT(Dmd_StdDev^2*Leadtime+LT_StdDev^2*Avg_Dmd^2)*Std_Cost*Inv_Cost+IF(365/CY$3+Safety_Stock/Avg_Dmd&gt;Plan_Shelf,(365/CY$3+Safety_Stock/Avg_Dmd-Plan_Shelf)*Avg_Dmd*Std_Cost*CY$3,0)+Avg_Dmd*365/CY$3/2*Std_Cost*Inv_Cost+CY$3*Setup</f>
        <v>33607.493970255498</v>
      </c>
      <c r="CZ83" s="12">
        <f>(Sell_Price-Std_Cost)*(1-$D83)*Lost_Sale_Fact*Avg_Dmd*365+NORMSINV($D83)*SQRT(Dmd_StdDev^2*Leadtime+LT_StdDev^2*Avg_Dmd^2)*Std_Cost*Inv_Cost+IF(365/CZ$3+Safety_Stock/Avg_Dmd&gt;Plan_Shelf,(365/CZ$3+Safety_Stock/Avg_Dmd-Plan_Shelf)*Avg_Dmd*Std_Cost*CZ$3,0)+Avg_Dmd*365/CZ$3/2*Std_Cost*Inv_Cost+CZ$3*Setup</f>
        <v>33736.847505609039</v>
      </c>
      <c r="DA83" s="28">
        <f t="shared" si="2"/>
        <v>27767.171829933359</v>
      </c>
      <c r="DB83" s="43">
        <f t="shared" si="3"/>
        <v>0.92</v>
      </c>
    </row>
    <row r="84" spans="1:106" ht="14.1" customHeight="1" x14ac:dyDescent="0.25">
      <c r="A84" s="53"/>
      <c r="B84" s="51">
        <v>0.91</v>
      </c>
      <c r="C84" s="51"/>
      <c r="D84" s="9">
        <v>0.91900000000000004</v>
      </c>
      <c r="E84" s="12">
        <f>(Sell_Price-Std_Cost)*(1-$D84)*Lost_Sale_Fact*Avg_Dmd*365+NORMSINV($D84)*SQRT(Dmd_StdDev^2*Leadtime+LT_StdDev^2*Avg_Dmd^2)*Std_Cost*Inv_Cost+IF(365/E$3+Safety_Stock/Avg_Dmd&gt;Plan_Shelf,(365/E$3+Safety_Stock/Avg_Dmd-Plan_Shelf)*Avg_Dmd*Std_Cost*E$3,0)+Avg_Dmd*365/E$3/2*Std_Cost*Inv_Cost+E$3*Setup</f>
        <v>1328180.4636022637</v>
      </c>
      <c r="F84" s="12">
        <f>(Sell_Price-Std_Cost)*(1-$D84)*Lost_Sale_Fact*Avg_Dmd*365+NORMSINV($D84)*SQRT(Dmd_StdDev^2*Leadtime+LT_StdDev^2*Avg_Dmd^2)*Std_Cost*Inv_Cost+IF(365/F$3+Safety_Stock/Avg_Dmd&gt;Plan_Shelf,(365/F$3+Safety_Stock/Avg_Dmd-Plan_Shelf)*Avg_Dmd*Std_Cost*F$3,0)+Avg_Dmd*365/F$3/2*Std_Cost*Inv_Cost+F$3*Setup</f>
        <v>1165026.6264362563</v>
      </c>
      <c r="G84" s="12">
        <f>(Sell_Price-Std_Cost)*(1-$D84)*Lost_Sale_Fact*Avg_Dmd*365+NORMSINV($D84)*SQRT(Dmd_StdDev^2*Leadtime+LT_StdDev^2*Avg_Dmd^2)*Std_Cost*Inv_Cost+IF(365/G$3+Safety_Stock/Avg_Dmd&gt;Plan_Shelf,(365/G$3+Safety_Stock/Avg_Dmd-Plan_Shelf)*Avg_Dmd*Std_Cost*G$3,0)+Avg_Dmd*365/G$3/2*Std_Cost*Inv_Cost+G$3*Setup</f>
        <v>1070006.122603582</v>
      </c>
      <c r="H84" s="12">
        <f>(Sell_Price-Std_Cost)*(1-$D84)*Lost_Sale_Fact*Avg_Dmd*365+NORMSINV($D84)*SQRT(Dmd_StdDev^2*Leadtime+LT_StdDev^2*Avg_Dmd^2)*Std_Cost*Inv_Cost+IF(365/H$3+Safety_Stock/Avg_Dmd&gt;Plan_Shelf,(365/H$3+Safety_Stock/Avg_Dmd-Plan_Shelf)*Avg_Dmd*Std_Cost*H$3,0)+Avg_Dmd*365/H$3/2*Std_Cost*Inv_Cost+H$3*Setup</f>
        <v>992018.95210424112</v>
      </c>
      <c r="I84" s="12">
        <f>(Sell_Price-Std_Cost)*(1-$D84)*Lost_Sale_Fact*Avg_Dmd*365+NORMSINV($D84)*SQRT(Dmd_StdDev^2*Leadtime+LT_StdDev^2*Avg_Dmd^2)*Std_Cost*Inv_Cost+IF(365/I$3+Safety_Stock/Avg_Dmd&gt;Plan_Shelf,(365/I$3+Safety_Stock/Avg_Dmd-Plan_Shelf)*Avg_Dmd*Std_Cost*I$3,0)+Avg_Dmd*365/I$3/2*Std_Cost*Inv_Cost+I$3*Setup</f>
        <v>920845.11493823351</v>
      </c>
      <c r="J84" s="12">
        <f>(Sell_Price-Std_Cost)*(1-$D84)*Lost_Sale_Fact*Avg_Dmd*365+NORMSINV($D84)*SQRT(Dmd_StdDev^2*Leadtime+LT_StdDev^2*Avg_Dmd^2)*Std_Cost*Inv_Cost+IF(365/J$3+Safety_Stock/Avg_Dmd&gt;Plan_Shelf,(365/J$3+Safety_Stock/Avg_Dmd-Plan_Shelf)*Avg_Dmd*Std_Cost*J$3,0)+Avg_Dmd*365/J$3/2*Std_Cost*Inv_Cost+J$3*Setup</f>
        <v>853077.94443889253</v>
      </c>
      <c r="K84" s="12">
        <f>(Sell_Price-Std_Cost)*(1-$D84)*Lost_Sale_Fact*Avg_Dmd*365+NORMSINV($D84)*SQRT(Dmd_StdDev^2*Leadtime+LT_StdDev^2*Avg_Dmd^2)*Std_Cost*Inv_Cost+IF(365/K$3+Safety_Stock/Avg_Dmd&gt;Plan_Shelf,(365/K$3+Safety_Stock/Avg_Dmd-Plan_Shelf)*Avg_Dmd*Std_Cost*K$3,0)+Avg_Dmd*365/K$3/2*Std_Cost*Inv_Cost+K$3*Setup</f>
        <v>787257.44060621841</v>
      </c>
      <c r="L84" s="12">
        <f>(Sell_Price-Std_Cost)*(1-$D84)*Lost_Sale_Fact*Avg_Dmd*365+NORMSINV($D84)*SQRT(Dmd_StdDev^2*Leadtime+LT_StdDev^2*Avg_Dmd^2)*Std_Cost*Inv_Cost+IF(365/L$3+Safety_Stock/Avg_Dmd&gt;Plan_Shelf,(365/L$3+Safety_Stock/Avg_Dmd-Plan_Shelf)*Avg_Dmd*Std_Cost*L$3,0)+Avg_Dmd*365/L$3/2*Std_Cost*Inv_Cost+L$3*Setup</f>
        <v>722653.60344021081</v>
      </c>
      <c r="M84" s="12">
        <f>(Sell_Price-Std_Cost)*(1-$D84)*Lost_Sale_Fact*Avg_Dmd*365+NORMSINV($D84)*SQRT(Dmd_StdDev^2*Leadtime+LT_StdDev^2*Avg_Dmd^2)*Std_Cost*Inv_Cost+IF(365/M$3+Safety_Stock/Avg_Dmd&gt;Plan_Shelf,(365/M$3+Safety_Stock/Avg_Dmd-Plan_Shelf)*Avg_Dmd*Std_Cost*M$3,0)+Avg_Dmd*365/M$3/2*Std_Cost*Inv_Cost+M$3*Setup</f>
        <v>658860.87738531444</v>
      </c>
      <c r="N84" s="12">
        <f>(Sell_Price-Std_Cost)*(1-$D84)*Lost_Sale_Fact*Avg_Dmd*365+NORMSINV($D84)*SQRT(Dmd_StdDev^2*Leadtime+LT_StdDev^2*Avg_Dmd^2)*Std_Cost*Inv_Cost+IF(365/N$3+Safety_Stock/Avg_Dmd&gt;Plan_Shelf,(365/N$3+Safety_Stock/Avg_Dmd-Plan_Shelf)*Avg_Dmd*Std_Cost*N$3,0)+Avg_Dmd*365/N$3/2*Std_Cost*Inv_Cost+N$3*Setup</f>
        <v>595635.92910819571</v>
      </c>
      <c r="O84" s="12">
        <f>(Sell_Price-Std_Cost)*(1-$D84)*Lost_Sale_Fact*Avg_Dmd*365+NORMSINV($D84)*SQRT(Dmd_StdDev^2*Leadtime+LT_StdDev^2*Avg_Dmd^2)*Std_Cost*Inv_Cost+IF(365/O$3+Safety_Stock/Avg_Dmd&gt;Plan_Shelf,(365/O$3+Safety_Stock/Avg_Dmd-Plan_Shelf)*Avg_Dmd*Std_Cost*O$3,0)+Avg_Dmd*365/O$3/2*Std_Cost*Inv_Cost+O$3*Setup</f>
        <v>532823.91012400622</v>
      </c>
      <c r="P84" s="12">
        <f>(Sell_Price-Std_Cost)*(1-$D84)*Lost_Sale_Fact*Avg_Dmd*365+NORMSINV($D84)*SQRT(Dmd_StdDev^2*Leadtime+LT_StdDev^2*Avg_Dmd^2)*Std_Cost*Inv_Cost+IF(365/P$3+Safety_Stock/Avg_Dmd&gt;Plan_Shelf,(365/P$3+Safety_Stock/Avg_Dmd-Plan_Shelf)*Avg_Dmd*Std_Cost*P$3,0)+Avg_Dmd*365/P$3/2*Std_Cost*Inv_Cost+P$3*Setup</f>
        <v>470321.58810951404</v>
      </c>
      <c r="Q84" s="12">
        <f>(Sell_Price-Std_Cost)*(1-$D84)*Lost_Sale_Fact*Avg_Dmd*365+NORMSINV($D84)*SQRT(Dmd_StdDev^2*Leadtime+LT_StdDev^2*Avg_Dmd^2)*Std_Cost*Inv_Cost+IF(365/Q$3+Safety_Stock/Avg_Dmd&gt;Plan_Shelf,(365/Q$3+Safety_Stock/Avg_Dmd-Plan_Shelf)*Avg_Dmd*Std_Cost*Q$3,0)+Avg_Dmd*365/Q$3/2*Std_Cost*Inv_Cost+Q$3*Setup</f>
        <v>408057.49453325005</v>
      </c>
      <c r="R84" s="12">
        <f>(Sell_Price-Std_Cost)*(1-$D84)*Lost_Sale_Fact*Avg_Dmd*365+NORMSINV($D84)*SQRT(Dmd_StdDev^2*Leadtime+LT_StdDev^2*Avg_Dmd^2)*Std_Cost*Inv_Cost+IF(365/R$3+Safety_Stock/Avg_Dmd&gt;Plan_Shelf,(365/R$3+Safety_Stock/Avg_Dmd-Plan_Shelf)*Avg_Dmd*Std_Cost*R$3,0)+Avg_Dmd*365/R$3/2*Std_Cost*Inv_Cost+R$3*Setup</f>
        <v>345980.58044416562</v>
      </c>
      <c r="S84" s="12">
        <f>(Sell_Price-Std_Cost)*(1-$D84)*Lost_Sale_Fact*Avg_Dmd*365+NORMSINV($D84)*SQRT(Dmd_StdDev^2*Leadtime+LT_StdDev^2*Avg_Dmd^2)*Std_Cost*Inv_Cost+IF(365/S$3+Safety_Stock/Avg_Dmd&gt;Plan_Shelf,(365/S$3+Safety_Stock/Avg_Dmd-Plan_Shelf)*Avg_Dmd*Std_Cost*S$3,0)+Avg_Dmd*365/S$3/2*Std_Cost*Inv_Cost+S$3*Setup</f>
        <v>284053.40994482458</v>
      </c>
      <c r="T84" s="12">
        <f>(Sell_Price-Std_Cost)*(1-$D84)*Lost_Sale_Fact*Avg_Dmd*365+NORMSINV($D84)*SQRT(Dmd_StdDev^2*Leadtime+LT_StdDev^2*Avg_Dmd^2)*Std_Cost*Inv_Cost+IF(365/T$3+Safety_Stock/Avg_Dmd&gt;Plan_Shelf,(365/T$3+Safety_Stock/Avg_Dmd-Plan_Shelf)*Avg_Dmd*Std_Cost*T$3,0)+Avg_Dmd*365/T$3/2*Std_Cost*Inv_Cost+T$3*Setup</f>
        <v>222247.90611215029</v>
      </c>
      <c r="U84" s="12">
        <f>(Sell_Price-Std_Cost)*(1-$D84)*Lost_Sale_Fact*Avg_Dmd*365+NORMSINV($D84)*SQRT(Dmd_StdDev^2*Leadtime+LT_StdDev^2*Avg_Dmd^2)*Std_Cost*Inv_Cost+IF(365/U$3+Safety_Stock/Avg_Dmd&gt;Plan_Shelf,(365/U$3+Safety_Stock/Avg_Dmd-Plan_Shelf)*Avg_Dmd*Std_Cost*U$3,0)+Avg_Dmd*365/U$3/2*Std_Cost*Inv_Cost+U$3*Setup</f>
        <v>160542.59835790732</v>
      </c>
      <c r="V84" s="12">
        <f>(Sell_Price-Std_Cost)*(1-$D84)*Lost_Sale_Fact*Avg_Dmd*365+NORMSINV($D84)*SQRT(Dmd_StdDev^2*Leadtime+LT_StdDev^2*Avg_Dmd^2)*Std_Cost*Inv_Cost+IF(365/V$3+Safety_Stock/Avg_Dmd&gt;Plan_Shelf,(365/V$3+Safety_Stock/Avg_Dmd-Plan_Shelf)*Avg_Dmd*Std_Cost*V$3,0)+Avg_Dmd*365/V$3/2*Std_Cost*Inv_Cost+V$3*Setup</f>
        <v>98920.787335690751</v>
      </c>
      <c r="W84" s="12">
        <f>(Sell_Price-Std_Cost)*(1-$D84)*Lost_Sale_Fact*Avg_Dmd*365+NORMSINV($D84)*SQRT(Dmd_StdDev^2*Leadtime+LT_StdDev^2*Avg_Dmd^2)*Std_Cost*Inv_Cost+IF(365/W$3+Safety_Stock/Avg_Dmd&gt;Plan_Shelf,(365/W$3+Safety_Stock/Avg_Dmd-Plan_Shelf)*Avg_Dmd*Std_Cost*W$3,0)+Avg_Dmd*365/W$3/2*Std_Cost*Inv_Cost+W$3*Setup</f>
        <v>37369.289350969615</v>
      </c>
      <c r="X84" s="12">
        <f>(Sell_Price-Std_Cost)*(1-$D84)*Lost_Sale_Fact*Avg_Dmd*365+NORMSINV($D84)*SQRT(Dmd_StdDev^2*Leadtime+LT_StdDev^2*Avg_Dmd^2)*Std_Cost*Inv_Cost+IF(365/X$3+Safety_Stock/Avg_Dmd&gt;Plan_Shelf,(365/X$3+Safety_Stock/Avg_Dmd-Plan_Shelf)*Avg_Dmd*Std_Cost*X$3,0)+Avg_Dmd*365/X$3/2*Std_Cost*Inv_Cost+X$3*Setup</f>
        <v>29954.300768271321</v>
      </c>
      <c r="Y84" s="12">
        <f>(Sell_Price-Std_Cost)*(1-$D84)*Lost_Sale_Fact*Avg_Dmd*365+NORMSINV($D84)*SQRT(Dmd_StdDev^2*Leadtime+LT_StdDev^2*Avg_Dmd^2)*Std_Cost*Inv_Cost+IF(365/Y$3+Safety_Stock/Avg_Dmd&gt;Plan_Shelf,(365/Y$3+Safety_Stock/Avg_Dmd-Plan_Shelf)*Avg_Dmd*Std_Cost*Y$3,0)+Avg_Dmd*365/Y$3/2*Std_Cost*Inv_Cost+Y$3*Setup</f>
        <v>29617.634101604654</v>
      </c>
      <c r="Z84" s="12">
        <f>(Sell_Price-Std_Cost)*(1-$D84)*Lost_Sale_Fact*Avg_Dmd*365+NORMSINV($D84)*SQRT(Dmd_StdDev^2*Leadtime+LT_StdDev^2*Avg_Dmd^2)*Std_Cost*Inv_Cost+IF(365/Z$3+Safety_Stock/Avg_Dmd&gt;Plan_Shelf,(365/Z$3+Safety_Stock/Avg_Dmd-Plan_Shelf)*Avg_Dmd*Std_Cost*Z$3,0)+Avg_Dmd*365/Z$3/2*Std_Cost*Inv_Cost+Z$3*Setup</f>
        <v>29325.20985918041</v>
      </c>
      <c r="AA84" s="12">
        <f>(Sell_Price-Std_Cost)*(1-$D84)*Lost_Sale_Fact*Avg_Dmd*365+NORMSINV($D84)*SQRT(Dmd_StdDev^2*Leadtime+LT_StdDev^2*Avg_Dmd^2)*Std_Cost*Inv_Cost+IF(365/AA$3+Safety_Stock/Avg_Dmd&gt;Plan_Shelf,(365/AA$3+Safety_Stock/Avg_Dmd-Plan_Shelf)*Avg_Dmd*Std_Cost*AA$3,0)+Avg_Dmd*365/AA$3/2*Std_Cost*Inv_Cost+AA$3*Setup</f>
        <v>29071.25729001045</v>
      </c>
      <c r="AB84" s="12">
        <f>(Sell_Price-Std_Cost)*(1-$D84)*Lost_Sale_Fact*Avg_Dmd*365+NORMSINV($D84)*SQRT(Dmd_StdDev^2*Leadtime+LT_StdDev^2*Avg_Dmd^2)*Std_Cost*Inv_Cost+IF(365/AB$3+Safety_Stock/Avg_Dmd&gt;Plan_Shelf,(365/AB$3+Safety_Stock/Avg_Dmd-Plan_Shelf)*Avg_Dmd*Std_Cost*AB$3,0)+Avg_Dmd*365/AB$3/2*Std_Cost*Inv_Cost+AB$3*Setup</f>
        <v>28850.967434937986</v>
      </c>
      <c r="AC84" s="12">
        <f>(Sell_Price-Std_Cost)*(1-$D84)*Lost_Sale_Fact*Avg_Dmd*365+NORMSINV($D84)*SQRT(Dmd_StdDev^2*Leadtime+LT_StdDev^2*Avg_Dmd^2)*Std_Cost*Inv_Cost+IF(365/AC$3+Safety_Stock/Avg_Dmd&gt;Plan_Shelf,(365/AC$3+Safety_Stock/Avg_Dmd-Plan_Shelf)*Avg_Dmd*Std_Cost*AC$3,0)+Avg_Dmd*365/AC$3/2*Std_Cost*Inv_Cost+AC$3*Setup</f>
        <v>28660.300768271321</v>
      </c>
      <c r="AD84" s="12">
        <f>(Sell_Price-Std_Cost)*(1-$D84)*Lost_Sale_Fact*Avg_Dmd*365+NORMSINV($D84)*SQRT(Dmd_StdDev^2*Leadtime+LT_StdDev^2*Avg_Dmd^2)*Std_Cost*Inv_Cost+IF(365/AD$3+Safety_Stock/Avg_Dmd&gt;Plan_Shelf,(365/AD$3+Safety_Stock/Avg_Dmd-Plan_Shelf)*Avg_Dmd*Std_Cost*AD$3,0)+Avg_Dmd*365/AD$3/2*Std_Cost*Inv_Cost+AD$3*Setup</f>
        <v>28495.839229809782</v>
      </c>
      <c r="AE84" s="12">
        <f>(Sell_Price-Std_Cost)*(1-$D84)*Lost_Sale_Fact*Avg_Dmd*365+NORMSINV($D84)*SQRT(Dmd_StdDev^2*Leadtime+LT_StdDev^2*Avg_Dmd^2)*Std_Cost*Inv_Cost+IF(365/AE$3+Safety_Stock/Avg_Dmd&gt;Plan_Shelf,(365/AE$3+Safety_Stock/Avg_Dmd-Plan_Shelf)*Avg_Dmd*Std_Cost*AE$3,0)+Avg_Dmd*365/AE$3/2*Std_Cost*Inv_Cost+AE$3*Setup</f>
        <v>28354.671138641694</v>
      </c>
      <c r="AF84" s="12">
        <f>(Sell_Price-Std_Cost)*(1-$D84)*Lost_Sale_Fact*Avg_Dmd*365+NORMSINV($D84)*SQRT(Dmd_StdDev^2*Leadtime+LT_StdDev^2*Avg_Dmd^2)*Std_Cost*Inv_Cost+IF(365/AF$3+Safety_Stock/Avg_Dmd&gt;Plan_Shelf,(365/AF$3+Safety_Stock/Avg_Dmd-Plan_Shelf)*Avg_Dmd*Std_Cost*AF$3,0)+Avg_Dmd*365/AF$3/2*Std_Cost*Inv_Cost+AF$3*Setup</f>
        <v>28234.300768271321</v>
      </c>
      <c r="AG84" s="12">
        <f>(Sell_Price-Std_Cost)*(1-$D84)*Lost_Sale_Fact*Avg_Dmd*365+NORMSINV($D84)*SQRT(Dmd_StdDev^2*Leadtime+LT_StdDev^2*Avg_Dmd^2)*Std_Cost*Inv_Cost+IF(365/AG$3+Safety_Stock/Avg_Dmd&gt;Plan_Shelf,(365/AG$3+Safety_Stock/Avg_Dmd-Plan_Shelf)*Avg_Dmd*Std_Cost*AG$3,0)+Avg_Dmd*365/AG$3/2*Std_Cost*Inv_Cost+AG$3*Setup</f>
        <v>28132.576630340285</v>
      </c>
      <c r="AH84" s="12">
        <f>(Sell_Price-Std_Cost)*(1-$D84)*Lost_Sale_Fact*Avg_Dmd*365+NORMSINV($D84)*SQRT(Dmd_StdDev^2*Leadtime+LT_StdDev^2*Avg_Dmd^2)*Std_Cost*Inv_Cost+IF(365/AH$3+Safety_Stock/Avg_Dmd&gt;Plan_Shelf,(365/AH$3+Safety_Stock/Avg_Dmd-Plan_Shelf)*Avg_Dmd*Std_Cost*AH$3,0)+Avg_Dmd*365/AH$3/2*Std_Cost*Inv_Cost+AH$3*Setup</f>
        <v>28047.634101604654</v>
      </c>
      <c r="AI84" s="12">
        <f>(Sell_Price-Std_Cost)*(1-$D84)*Lost_Sale_Fact*Avg_Dmd*365+NORMSINV($D84)*SQRT(Dmd_StdDev^2*Leadtime+LT_StdDev^2*Avg_Dmd^2)*Std_Cost*Inv_Cost+IF(365/AI$3+Safety_Stock/Avg_Dmd&gt;Plan_Shelf,(365/AI$3+Safety_Stock/Avg_Dmd-Plan_Shelf)*Avg_Dmd*Std_Cost*AI$3,0)+Avg_Dmd*365/AI$3/2*Std_Cost*Inv_Cost+AI$3*Setup</f>
        <v>27977.849155368094</v>
      </c>
      <c r="AJ84" s="12">
        <f>(Sell_Price-Std_Cost)*(1-$D84)*Lost_Sale_Fact*Avg_Dmd*365+NORMSINV($D84)*SQRT(Dmd_StdDev^2*Leadtime+LT_StdDev^2*Avg_Dmd^2)*Std_Cost*Inv_Cost+IF(365/AJ$3+Safety_Stock/Avg_Dmd&gt;Plan_Shelf,(365/AJ$3+Safety_Stock/Avg_Dmd-Plan_Shelf)*Avg_Dmd*Std_Cost*AJ$3,0)+Avg_Dmd*365/AJ$3/2*Std_Cost*Inv_Cost+AJ$3*Setup</f>
        <v>27921.800768271321</v>
      </c>
      <c r="AK84" s="12">
        <f>(Sell_Price-Std_Cost)*(1-$D84)*Lost_Sale_Fact*Avg_Dmd*365+NORMSINV($D84)*SQRT(Dmd_StdDev^2*Leadtime+LT_StdDev^2*Avg_Dmd^2)*Std_Cost*Inv_Cost+IF(365/AK$3+Safety_Stock/Avg_Dmd&gt;Plan_Shelf,(365/AK$3+Safety_Stock/Avg_Dmd-Plan_Shelf)*Avg_Dmd*Std_Cost*AK$3,0)+Avg_Dmd*365/AK$3/2*Std_Cost*Inv_Cost+AK$3*Setup</f>
        <v>27878.240162210714</v>
      </c>
      <c r="AL84" s="12">
        <f>(Sell_Price-Std_Cost)*(1-$D84)*Lost_Sale_Fact*Avg_Dmd*365+NORMSINV($D84)*SQRT(Dmd_StdDev^2*Leadtime+LT_StdDev^2*Avg_Dmd^2)*Std_Cost*Inv_Cost+IF(365/AL$3+Safety_Stock/Avg_Dmd&gt;Plan_Shelf,(365/AL$3+Safety_Stock/Avg_Dmd-Plan_Shelf)*Avg_Dmd*Std_Cost*AL$3,0)+Avg_Dmd*365/AL$3/2*Std_Cost*Inv_Cost+AL$3*Setup</f>
        <v>27846.065474153675</v>
      </c>
      <c r="AM84" s="12">
        <f>(Sell_Price-Std_Cost)*(1-$D84)*Lost_Sale_Fact*Avg_Dmd*365+NORMSINV($D84)*SQRT(Dmd_StdDev^2*Leadtime+LT_StdDev^2*Avg_Dmd^2)*Std_Cost*Inv_Cost+IF(365/AM$3+Safety_Stock/Avg_Dmd&gt;Plan_Shelf,(365/AM$3+Safety_Stock/Avg_Dmd-Plan_Shelf)*Avg_Dmd*Std_Cost*AM$3,0)+Avg_Dmd*365/AM$3/2*Std_Cost*Inv_Cost+AM$3*Setup</f>
        <v>27824.300768271321</v>
      </c>
      <c r="AN84" s="12">
        <f>(Sell_Price-Std_Cost)*(1-$D84)*Lost_Sale_Fact*Avg_Dmd*365+NORMSINV($D84)*SQRT(Dmd_StdDev^2*Leadtime+LT_StdDev^2*Avg_Dmd^2)*Std_Cost*Inv_Cost+IF(365/AN$3+Safety_Stock/Avg_Dmd&gt;Plan_Shelf,(365/AN$3+Safety_Stock/Avg_Dmd-Plan_Shelf)*Avg_Dmd*Std_Cost*AN$3,0)+Avg_Dmd*365/AN$3/2*Std_Cost*Inv_Cost+AN$3*Setup</f>
        <v>27812.078546049099</v>
      </c>
      <c r="AO84" s="12">
        <f>(Sell_Price-Std_Cost)*(1-$D84)*Lost_Sale_Fact*Avg_Dmd*365+NORMSINV($D84)*SQRT(Dmd_StdDev^2*Leadtime+LT_StdDev^2*Avg_Dmd^2)*Std_Cost*Inv_Cost+IF(365/AO$3+Safety_Stock/Avg_Dmd&gt;Plan_Shelf,(365/AO$3+Safety_Stock/Avg_Dmd-Plan_Shelf)*Avg_Dmd*Std_Cost*AO$3,0)+Avg_Dmd*365/AO$3/2*Std_Cost*Inv_Cost+AO$3*Setup</f>
        <v>27808.625092595645</v>
      </c>
      <c r="AP84" s="12">
        <f>(Sell_Price-Std_Cost)*(1-$D84)*Lost_Sale_Fact*Avg_Dmd*365+NORMSINV($D84)*SQRT(Dmd_StdDev^2*Leadtime+LT_StdDev^2*Avg_Dmd^2)*Std_Cost*Inv_Cost+IF(365/AP$3+Safety_Stock/Avg_Dmd&gt;Plan_Shelf,(365/AP$3+Safety_Stock/Avg_Dmd-Plan_Shelf)*Avg_Dmd*Std_Cost*AP$3,0)+Avg_Dmd*365/AP$3/2*Std_Cost*Inv_Cost+AP$3*Setup</f>
        <v>27813.248136692375</v>
      </c>
      <c r="AQ84" s="12">
        <f>(Sell_Price-Std_Cost)*(1-$D84)*Lost_Sale_Fact*Avg_Dmd*365+NORMSINV($D84)*SQRT(Dmd_StdDev^2*Leadtime+LT_StdDev^2*Avg_Dmd^2)*Std_Cost*Inv_Cost+IF(365/AQ$3+Safety_Stock/Avg_Dmd&gt;Plan_Shelf,(365/AQ$3+Safety_Stock/Avg_Dmd-Plan_Shelf)*Avg_Dmd*Std_Cost*AQ$3,0)+Avg_Dmd*365/AQ$3/2*Std_Cost*Inv_Cost+AQ$3*Setup</f>
        <v>27825.326409296962</v>
      </c>
      <c r="AR84" s="12">
        <f>(Sell_Price-Std_Cost)*(1-$D84)*Lost_Sale_Fact*Avg_Dmd*365+NORMSINV($D84)*SQRT(Dmd_StdDev^2*Leadtime+LT_StdDev^2*Avg_Dmd^2)*Std_Cost*Inv_Cost+IF(365/AR$3+Safety_Stock/Avg_Dmd&gt;Plan_Shelf,(365/AR$3+Safety_Stock/Avg_Dmd-Plan_Shelf)*Avg_Dmd*Std_Cost*AR$3,0)+Avg_Dmd*365/AR$3/2*Std_Cost*Inv_Cost+AR$3*Setup</f>
        <v>27844.300768271321</v>
      </c>
      <c r="AS84" s="12">
        <f>(Sell_Price-Std_Cost)*(1-$D84)*Lost_Sale_Fact*Avg_Dmd*365+NORMSINV($D84)*SQRT(Dmd_StdDev^2*Leadtime+LT_StdDev^2*Avg_Dmd^2)*Std_Cost*Inv_Cost+IF(365/AS$3+Safety_Stock/Avg_Dmd&gt;Plan_Shelf,(365/AS$3+Safety_Stock/Avg_Dmd-Plan_Shelf)*Avg_Dmd*Std_Cost*AS$3,0)+Avg_Dmd*365/AS$3/2*Std_Cost*Inv_Cost+AS$3*Setup</f>
        <v>27869.666621929857</v>
      </c>
      <c r="AT84" s="12">
        <f>(Sell_Price-Std_Cost)*(1-$D84)*Lost_Sale_Fact*Avg_Dmd*365+NORMSINV($D84)*SQRT(Dmd_StdDev^2*Leadtime+LT_StdDev^2*Avg_Dmd^2)*Std_Cost*Inv_Cost+IF(365/AT$3+Safety_Stock/Avg_Dmd&gt;Plan_Shelf,(365/AT$3+Safety_Stock/Avg_Dmd-Plan_Shelf)*Avg_Dmd*Std_Cost*AT$3,0)+Avg_Dmd*365/AT$3/2*Std_Cost*Inv_Cost+AT$3*Setup</f>
        <v>27900.967434937986</v>
      </c>
      <c r="AU84" s="12">
        <f>(Sell_Price-Std_Cost)*(1-$D84)*Lost_Sale_Fact*Avg_Dmd*365+NORMSINV($D84)*SQRT(Dmd_StdDev^2*Leadtime+LT_StdDev^2*Avg_Dmd^2)*Std_Cost*Inv_Cost+IF(365/AU$3+Safety_Stock/Avg_Dmd&gt;Plan_Shelf,(365/AU$3+Safety_Stock/Avg_Dmd-Plan_Shelf)*Avg_Dmd*Std_Cost*AU$3,0)+Avg_Dmd*365/AU$3/2*Std_Cost*Inv_Cost+AU$3*Setup</f>
        <v>27937.789140364344</v>
      </c>
      <c r="AV84" s="12">
        <f>(Sell_Price-Std_Cost)*(1-$D84)*Lost_Sale_Fact*Avg_Dmd*365+NORMSINV($D84)*SQRT(Dmd_StdDev^2*Leadtime+LT_StdDev^2*Avg_Dmd^2)*Std_Cost*Inv_Cost+IF(365/AV$3+Safety_Stock/Avg_Dmd&gt;Plan_Shelf,(365/AV$3+Safety_Stock/Avg_Dmd-Plan_Shelf)*Avg_Dmd*Std_Cost*AV$3,0)+Avg_Dmd*365/AV$3/2*Std_Cost*Inv_Cost+AV$3*Setup</f>
        <v>27979.755313725866</v>
      </c>
      <c r="AW84" s="12">
        <f>(Sell_Price-Std_Cost)*(1-$D84)*Lost_Sale_Fact*Avg_Dmd*365+NORMSINV($D84)*SQRT(Dmd_StdDev^2*Leadtime+LT_StdDev^2*Avg_Dmd^2)*Std_Cost*Inv_Cost+IF(365/AW$3+Safety_Stock/Avg_Dmd&gt;Plan_Shelf,(365/AW$3+Safety_Stock/Avg_Dmd-Plan_Shelf)*Avg_Dmd*Std_Cost*AW$3,0)+Avg_Dmd*365/AW$3/2*Std_Cost*Inv_Cost+AW$3*Setup</f>
        <v>28026.522990493544</v>
      </c>
      <c r="AX84" s="12">
        <f>(Sell_Price-Std_Cost)*(1-$D84)*Lost_Sale_Fact*Avg_Dmd*365+NORMSINV($D84)*SQRT(Dmd_StdDev^2*Leadtime+LT_StdDev^2*Avg_Dmd^2)*Std_Cost*Inv_Cost+IF(365/AX$3+Safety_Stock/Avg_Dmd&gt;Plan_Shelf,(365/AX$3+Safety_Stock/Avg_Dmd-Plan_Shelf)*Avg_Dmd*Std_Cost*AX$3,0)+Avg_Dmd*365/AX$3/2*Std_Cost*Inv_Cost+AX$3*Setup</f>
        <v>28077.779029140886</v>
      </c>
      <c r="AY84" s="12">
        <f>(Sell_Price-Std_Cost)*(1-$D84)*Lost_Sale_Fact*Avg_Dmd*365+NORMSINV($D84)*SQRT(Dmd_StdDev^2*Leadtime+LT_StdDev^2*Avg_Dmd^2)*Std_Cost*Inv_Cost+IF(365/AY$3+Safety_Stock/Avg_Dmd&gt;Plan_Shelf,(365/AY$3+Safety_Stock/Avg_Dmd-Plan_Shelf)*Avg_Dmd*Std_Cost*AY$3,0)+Avg_Dmd*365/AY$3/2*Std_Cost*Inv_Cost+AY$3*Setup</f>
        <v>28133.236938484086</v>
      </c>
      <c r="AZ84" s="12">
        <f>(Sell_Price-Std_Cost)*(1-$D84)*Lost_Sale_Fact*Avg_Dmd*365+NORMSINV($D84)*SQRT(Dmd_StdDev^2*Leadtime+LT_StdDev^2*Avg_Dmd^2)*Std_Cost*Inv_Cost+IF(365/AZ$3+Safety_Stock/Avg_Dmd&gt;Plan_Shelf,(365/AZ$3+Safety_Stock/Avg_Dmd-Plan_Shelf)*Avg_Dmd*Std_Cost*AZ$3,0)+Avg_Dmd*365/AZ$3/2*Std_Cost*Inv_Cost+AZ$3*Setup</f>
        <v>28192.634101604654</v>
      </c>
      <c r="BA84" s="12">
        <f>(Sell_Price-Std_Cost)*(1-$D84)*Lost_Sale_Fact*Avg_Dmd*365+NORMSINV($D84)*SQRT(Dmd_StdDev^2*Leadtime+LT_StdDev^2*Avg_Dmd^2)*Std_Cost*Inv_Cost+IF(365/BA$3+Safety_Stock/Avg_Dmd&gt;Plan_Shelf,(365/BA$3+Safety_Stock/Avg_Dmd-Plan_Shelf)*Avg_Dmd*Std_Cost*BA$3,0)+Avg_Dmd*365/BA$3/2*Std_Cost*Inv_Cost+BA$3*Setup</f>
        <v>28255.729339699894</v>
      </c>
      <c r="BB84" s="12">
        <f>(Sell_Price-Std_Cost)*(1-$D84)*Lost_Sale_Fact*Avg_Dmd*365+NORMSINV($D84)*SQRT(Dmd_StdDev^2*Leadtime+LT_StdDev^2*Avg_Dmd^2)*Std_Cost*Inv_Cost+IF(365/BB$3+Safety_Stock/Avg_Dmd&gt;Plan_Shelf,(365/BB$3+Safety_Stock/Avg_Dmd-Plan_Shelf)*Avg_Dmd*Std_Cost*BB$3,0)+Avg_Dmd*365/BB$3/2*Std_Cost*Inv_Cost+BB$3*Setup</f>
        <v>28322.300768271321</v>
      </c>
      <c r="BC84" s="12">
        <f>(Sell_Price-Std_Cost)*(1-$D84)*Lost_Sale_Fact*Avg_Dmd*365+NORMSINV($D84)*SQRT(Dmd_StdDev^2*Leadtime+LT_StdDev^2*Avg_Dmd^2)*Std_Cost*Inv_Cost+IF(365/BC$3+Safety_Stock/Avg_Dmd&gt;Plan_Shelf,(365/BC$3+Safety_Stock/Avg_Dmd-Plan_Shelf)*Avg_Dmd*Std_Cost*BC$3,0)+Avg_Dmd*365/BC$3/2*Std_Cost*Inv_Cost+BC$3*Setup</f>
        <v>28392.143905526224</v>
      </c>
      <c r="BD84" s="12">
        <f>(Sell_Price-Std_Cost)*(1-$D84)*Lost_Sale_Fact*Avg_Dmd*365+NORMSINV($D84)*SQRT(Dmd_StdDev^2*Leadtime+LT_StdDev^2*Avg_Dmd^2)*Std_Cost*Inv_Cost+IF(365/BD$3+Safety_Stock/Avg_Dmd&gt;Plan_Shelf,(365/BD$3+Safety_Stock/Avg_Dmd-Plan_Shelf)*Avg_Dmd*Std_Cost*BD$3,0)+Avg_Dmd*365/BD$3/2*Std_Cost*Inv_Cost+BD$3*Setup</f>
        <v>28465.069999040552</v>
      </c>
      <c r="BE84" s="12">
        <f>(Sell_Price-Std_Cost)*(1-$D84)*Lost_Sale_Fact*Avg_Dmd*365+NORMSINV($D84)*SQRT(Dmd_StdDev^2*Leadtime+LT_StdDev^2*Avg_Dmd^2)*Std_Cost*Inv_Cost+IF(365/BE$3+Safety_Stock/Avg_Dmd&gt;Plan_Shelf,(365/BE$3+Safety_Stock/Avg_Dmd-Plan_Shelf)*Avg_Dmd*Std_Cost*BE$3,0)+Avg_Dmd*365/BE$3/2*Std_Cost*Inv_Cost+BE$3*Setup</f>
        <v>28540.904541856227</v>
      </c>
      <c r="BF84" s="12">
        <f>(Sell_Price-Std_Cost)*(1-$D84)*Lost_Sale_Fact*Avg_Dmd*365+NORMSINV($D84)*SQRT(Dmd_StdDev^2*Leadtime+LT_StdDev^2*Avg_Dmd^2)*Std_Cost*Inv_Cost+IF(365/BF$3+Safety_Stock/Avg_Dmd&gt;Plan_Shelf,(365/BF$3+Safety_Stock/Avg_Dmd-Plan_Shelf)*Avg_Dmd*Std_Cost*BF$3,0)+Avg_Dmd*365/BF$3/2*Std_Cost*Inv_Cost+BF$3*Setup</f>
        <v>28619.485953456508</v>
      </c>
      <c r="BG84" s="12">
        <f>(Sell_Price-Std_Cost)*(1-$D84)*Lost_Sale_Fact*Avg_Dmd*365+NORMSINV($D84)*SQRT(Dmd_StdDev^2*Leadtime+LT_StdDev^2*Avg_Dmd^2)*Std_Cost*Inv_Cost+IF(365/BG$3+Safety_Stock/Avg_Dmd&gt;Plan_Shelf,(365/BG$3+Safety_Stock/Avg_Dmd-Plan_Shelf)*Avg_Dmd*Std_Cost*BG$3,0)+Avg_Dmd*365/BG$3/2*Std_Cost*Inv_Cost+BG$3*Setup</f>
        <v>28700.664404634957</v>
      </c>
      <c r="BH84" s="12">
        <f>(Sell_Price-Std_Cost)*(1-$D84)*Lost_Sale_Fact*Avg_Dmd*365+NORMSINV($D84)*SQRT(Dmd_StdDev^2*Leadtime+LT_StdDev^2*Avg_Dmd^2)*Std_Cost*Inv_Cost+IF(365/BH$3+Safety_Stock/Avg_Dmd&gt;Plan_Shelf,(365/BH$3+Safety_Stock/Avg_Dmd-Plan_Shelf)*Avg_Dmd*Std_Cost*BH$3,0)+Avg_Dmd*365/BH$3/2*Std_Cost*Inv_Cost+BH$3*Setup</f>
        <v>28784.300768271321</v>
      </c>
      <c r="BI84" s="12">
        <f>(Sell_Price-Std_Cost)*(1-$D84)*Lost_Sale_Fact*Avg_Dmd*365+NORMSINV($D84)*SQRT(Dmd_StdDev^2*Leadtime+LT_StdDev^2*Avg_Dmd^2)*Std_Cost*Inv_Cost+IF(365/BI$3+Safety_Stock/Avg_Dmd&gt;Plan_Shelf,(365/BI$3+Safety_Stock/Avg_Dmd-Plan_Shelf)*Avg_Dmd*Std_Cost*BI$3,0)+Avg_Dmd*365/BI$3/2*Std_Cost*Inv_Cost+BI$3*Setup</f>
        <v>28870.265680552024</v>
      </c>
      <c r="BJ84" s="12">
        <f>(Sell_Price-Std_Cost)*(1-$D84)*Lost_Sale_Fact*Avg_Dmd*365+NORMSINV($D84)*SQRT(Dmd_StdDev^2*Leadtime+LT_StdDev^2*Avg_Dmd^2)*Std_Cost*Inv_Cost+IF(365/BJ$3+Safety_Stock/Avg_Dmd&gt;Plan_Shelf,(365/BJ$3+Safety_Stock/Avg_Dmd-Plan_Shelf)*Avg_Dmd*Std_Cost*BJ$3,0)+Avg_Dmd*365/BJ$3/2*Std_Cost*Inv_Cost+BJ$3*Setup</f>
        <v>28958.438699305803</v>
      </c>
      <c r="BK84" s="12">
        <f>(Sell_Price-Std_Cost)*(1-$D84)*Lost_Sale_Fact*Avg_Dmd*365+NORMSINV($D84)*SQRT(Dmd_StdDev^2*Leadtime+LT_StdDev^2*Avg_Dmd^2)*Std_Cost*Inv_Cost+IF(365/BK$3+Safety_Stock/Avg_Dmd&gt;Plan_Shelf,(365/BK$3+Safety_Stock/Avg_Dmd-Plan_Shelf)*Avg_Dmd*Std_Cost*BK$3,0)+Avg_Dmd*365/BK$3/2*Std_Cost*Inv_Cost+BK$3*Setup</f>
        <v>29048.707547932339</v>
      </c>
      <c r="BL84" s="12">
        <f>(Sell_Price-Std_Cost)*(1-$D84)*Lost_Sale_Fact*Avg_Dmd*365+NORMSINV($D84)*SQRT(Dmd_StdDev^2*Leadtime+LT_StdDev^2*Avg_Dmd^2)*Std_Cost*Inv_Cost+IF(365/BL$3+Safety_Stock/Avg_Dmd&gt;Plan_Shelf,(365/BL$3+Safety_Stock/Avg_Dmd-Plan_Shelf)*Avg_Dmd*Std_Cost*BL$3,0)+Avg_Dmd*365/BL$3/2*Std_Cost*Inv_Cost+BL$3*Setup</f>
        <v>29140.967434937989</v>
      </c>
      <c r="BM84" s="12">
        <f>(Sell_Price-Std_Cost)*(1-$D84)*Lost_Sale_Fact*Avg_Dmd*365+NORMSINV($D84)*SQRT(Dmd_StdDev^2*Leadtime+LT_StdDev^2*Avg_Dmd^2)*Std_Cost*Inv_Cost+IF(365/BM$3+Safety_Stock/Avg_Dmd&gt;Plan_Shelf,(365/BM$3+Safety_Stock/Avg_Dmd-Plan_Shelf)*Avg_Dmd*Std_Cost*BM$3,0)+Avg_Dmd*365/BM$3/2*Std_Cost*Inv_Cost+BM$3*Setup</f>
        <v>29235.120440402468</v>
      </c>
      <c r="BN84" s="12">
        <f>(Sell_Price-Std_Cost)*(1-$D84)*Lost_Sale_Fact*Avg_Dmd*365+NORMSINV($D84)*SQRT(Dmd_StdDev^2*Leadtime+LT_StdDev^2*Avg_Dmd^2)*Std_Cost*Inv_Cost+IF(365/BN$3+Safety_Stock/Avg_Dmd&gt;Plan_Shelf,(365/BN$3+Safety_Stock/Avg_Dmd-Plan_Shelf)*Avg_Dmd*Std_Cost*BN$3,0)+Avg_Dmd*365/BN$3/2*Std_Cost*Inv_Cost+BN$3*Setup</f>
        <v>29331.074961819708</v>
      </c>
      <c r="BO84" s="12">
        <f>(Sell_Price-Std_Cost)*(1-$D84)*Lost_Sale_Fact*Avg_Dmd*365+NORMSINV($D84)*SQRT(Dmd_StdDev^2*Leadtime+LT_StdDev^2*Avg_Dmd^2)*Std_Cost*Inv_Cost+IF(365/BO$3+Safety_Stock/Avg_Dmd&gt;Plan_Shelf,(365/BO$3+Safety_Stock/Avg_Dmd-Plan_Shelf)*Avg_Dmd*Std_Cost*BO$3,0)+Avg_Dmd*365/BO$3/2*Std_Cost*Inv_Cost+BO$3*Setup</f>
        <v>29428.745212715767</v>
      </c>
      <c r="BP84" s="12">
        <f>(Sell_Price-Std_Cost)*(1-$D84)*Lost_Sale_Fact*Avg_Dmd*365+NORMSINV($D84)*SQRT(Dmd_StdDev^2*Leadtime+LT_StdDev^2*Avg_Dmd^2)*Std_Cost*Inv_Cost+IF(365/BP$3+Safety_Stock/Avg_Dmd&gt;Plan_Shelf,(365/BP$3+Safety_Stock/Avg_Dmd-Plan_Shelf)*Avg_Dmd*Std_Cost*BP$3,0)+Avg_Dmd*365/BP$3/2*Std_Cost*Inv_Cost+BP$3*Setup</f>
        <v>29528.050768271321</v>
      </c>
      <c r="BQ84" s="12">
        <f>(Sell_Price-Std_Cost)*(1-$D84)*Lost_Sale_Fact*Avg_Dmd*365+NORMSINV($D84)*SQRT(Dmd_StdDev^2*Leadtime+LT_StdDev^2*Avg_Dmd^2)*Std_Cost*Inv_Cost+IF(365/BQ$3+Safety_Stock/Avg_Dmd&gt;Plan_Shelf,(365/BQ$3+Safety_Stock/Avg_Dmd-Plan_Shelf)*Avg_Dmd*Std_Cost*BQ$3,0)+Avg_Dmd*365/BQ$3/2*Std_Cost*Inv_Cost+BQ$3*Setup</f>
        <v>29628.916152886704</v>
      </c>
      <c r="BR84" s="12">
        <f>(Sell_Price-Std_Cost)*(1-$D84)*Lost_Sale_Fact*Avg_Dmd*365+NORMSINV($D84)*SQRT(Dmd_StdDev^2*Leadtime+LT_StdDev^2*Avg_Dmd^2)*Std_Cost*Inv_Cost+IF(365/BR$3+Safety_Stock/Avg_Dmd&gt;Plan_Shelf,(365/BR$3+Safety_Stock/Avg_Dmd-Plan_Shelf)*Avg_Dmd*Std_Cost*BR$3,0)+Avg_Dmd*365/BR$3/2*Std_Cost*Inv_Cost+BR$3*Setup</f>
        <v>29731.270465241018</v>
      </c>
      <c r="BS84" s="12">
        <f>(Sell_Price-Std_Cost)*(1-$D84)*Lost_Sale_Fact*Avg_Dmd*365+NORMSINV($D84)*SQRT(Dmd_StdDev^2*Leadtime+LT_StdDev^2*Avg_Dmd^2)*Std_Cost*Inv_Cost+IF(365/BS$3+Safety_Stock/Avg_Dmd&gt;Plan_Shelf,(365/BS$3+Safety_Stock/Avg_Dmd-Plan_Shelf)*Avg_Dmd*Std_Cost*BS$3,0)+Avg_Dmd*365/BS$3/2*Std_Cost*Inv_Cost+BS$3*Setup</f>
        <v>29835.047036928037</v>
      </c>
      <c r="BT84" s="12">
        <f>(Sell_Price-Std_Cost)*(1-$D84)*Lost_Sale_Fact*Avg_Dmd*365+NORMSINV($D84)*SQRT(Dmd_StdDev^2*Leadtime+LT_StdDev^2*Avg_Dmd^2)*Std_Cost*Inv_Cost+IF(365/BT$3+Safety_Stock/Avg_Dmd&gt;Plan_Shelf,(365/BT$3+Safety_Stock/Avg_Dmd-Plan_Shelf)*Avg_Dmd*Std_Cost*BT$3,0)+Avg_Dmd*365/BT$3/2*Std_Cost*Inv_Cost+BT$3*Setup</f>
        <v>29940.183121212496</v>
      </c>
      <c r="BU84" s="12">
        <f>(Sell_Price-Std_Cost)*(1-$D84)*Lost_Sale_Fact*Avg_Dmd*365+NORMSINV($D84)*SQRT(Dmd_StdDev^2*Leadtime+LT_StdDev^2*Avg_Dmd^2)*Std_Cost*Inv_Cost+IF(365/BU$3+Safety_Stock/Avg_Dmd&gt;Plan_Shelf,(365/BU$3+Safety_Stock/Avg_Dmd-Plan_Shelf)*Avg_Dmd*Std_Cost*BU$3,0)+Avg_Dmd*365/BU$3/2*Std_Cost*Inv_Cost+BU$3*Setup</f>
        <v>30046.61960885103</v>
      </c>
      <c r="BV84" s="12">
        <f>(Sell_Price-Std_Cost)*(1-$D84)*Lost_Sale_Fact*Avg_Dmd*365+NORMSINV($D84)*SQRT(Dmd_StdDev^2*Leadtime+LT_StdDev^2*Avg_Dmd^2)*Std_Cost*Inv_Cost+IF(365/BV$3+Safety_Stock/Avg_Dmd&gt;Plan_Shelf,(365/BV$3+Safety_Stock/Avg_Dmd-Plan_Shelf)*Avg_Dmd*Std_Cost*BV$3,0)+Avg_Dmd*365/BV$3/2*Std_Cost*Inv_Cost+BV$3*Setup</f>
        <v>30154.300768271321</v>
      </c>
      <c r="BW84" s="12">
        <f>(Sell_Price-Std_Cost)*(1-$D84)*Lost_Sale_Fact*Avg_Dmd*365+NORMSINV($D84)*SQRT(Dmd_StdDev^2*Leadtime+LT_StdDev^2*Avg_Dmd^2)*Std_Cost*Inv_Cost+IF(365/BW$3+Safety_Stock/Avg_Dmd&gt;Plan_Shelf,(365/BW$3+Safety_Stock/Avg_Dmd-Plan_Shelf)*Avg_Dmd*Std_Cost*BW$3,0)+Avg_Dmd*365/BW$3/2*Std_Cost*Inv_Cost+BW$3*Setup</f>
        <v>30263.174007707941</v>
      </c>
      <c r="BX84" s="12">
        <f>(Sell_Price-Std_Cost)*(1-$D84)*Lost_Sale_Fact*Avg_Dmd*365+NORMSINV($D84)*SQRT(Dmd_StdDev^2*Leadtime+LT_StdDev^2*Avg_Dmd^2)*Std_Cost*Inv_Cost+IF(365/BX$3+Safety_Stock/Avg_Dmd&gt;Plan_Shelf,(365/BX$3+Safety_Stock/Avg_Dmd-Plan_Shelf)*Avg_Dmd*Std_Cost*BX$3,0)+Avg_Dmd*365/BX$3/2*Std_Cost*Inv_Cost+BX$3*Setup</f>
        <v>30373.189657160212</v>
      </c>
      <c r="BY84" s="12">
        <f>(Sell_Price-Std_Cost)*(1-$D84)*Lost_Sale_Fact*Avg_Dmd*365+NORMSINV($D84)*SQRT(Dmd_StdDev^2*Leadtime+LT_StdDev^2*Avg_Dmd^2)*Std_Cost*Inv_Cost+IF(365/BY$3+Safety_Stock/Avg_Dmd&gt;Plan_Shelf,(365/BY$3+Safety_Stock/Avg_Dmd-Plan_Shelf)*Avg_Dmd*Std_Cost*BY$3,0)+Avg_Dmd*365/BY$3/2*Std_Cost*Inv_Cost+BY$3*Setup</f>
        <v>30484.300768271321</v>
      </c>
      <c r="BZ84" s="12">
        <f>(Sell_Price-Std_Cost)*(1-$D84)*Lost_Sale_Fact*Avg_Dmd*365+NORMSINV($D84)*SQRT(Dmd_StdDev^2*Leadtime+LT_StdDev^2*Avg_Dmd^2)*Std_Cost*Inv_Cost+IF(365/BZ$3+Safety_Stock/Avg_Dmd&gt;Plan_Shelf,(365/BZ$3+Safety_Stock/Avg_Dmd-Plan_Shelf)*Avg_Dmd*Std_Cost*BZ$3,0)+Avg_Dmd*365/BZ$3/2*Std_Cost*Inv_Cost+BZ$3*Setup</f>
        <v>30596.462930433485</v>
      </c>
      <c r="CA84" s="12">
        <f>(Sell_Price-Std_Cost)*(1-$D84)*Lost_Sale_Fact*Avg_Dmd*365+NORMSINV($D84)*SQRT(Dmd_StdDev^2*Leadtime+LT_StdDev^2*Avg_Dmd^2)*Std_Cost*Inv_Cost+IF(365/CA$3+Safety_Stock/Avg_Dmd&gt;Plan_Shelf,(365/CA$3+Safety_Stock/Avg_Dmd-Plan_Shelf)*Avg_Dmd*Std_Cost*CA$3,0)+Avg_Dmd*365/CA$3/2*Std_Cost*Inv_Cost+CA$3*Setup</f>
        <v>30709.634101604654</v>
      </c>
      <c r="CB84" s="12">
        <f>(Sell_Price-Std_Cost)*(1-$D84)*Lost_Sale_Fact*Avg_Dmd*365+NORMSINV($D84)*SQRT(Dmd_StdDev^2*Leadtime+LT_StdDev^2*Avg_Dmd^2)*Std_Cost*Inv_Cost+IF(365/CB$3+Safety_Stock/Avg_Dmd&gt;Plan_Shelf,(365/CB$3+Safety_Stock/Avg_Dmd-Plan_Shelf)*Avg_Dmd*Std_Cost*CB$3,0)+Avg_Dmd*365/CB$3/2*Std_Cost*Inv_Cost+CB$3*Setup</f>
        <v>30823.774452481848</v>
      </c>
      <c r="CC84" s="12">
        <f>(Sell_Price-Std_Cost)*(1-$D84)*Lost_Sale_Fact*Avg_Dmd*365+NORMSINV($D84)*SQRT(Dmd_StdDev^2*Leadtime+LT_StdDev^2*Avg_Dmd^2)*Std_Cost*Inv_Cost+IF(365/CC$3+Safety_Stock/Avg_Dmd&gt;Plan_Shelf,(365/CC$3+Safety_Stock/Avg_Dmd-Plan_Shelf)*Avg_Dmd*Std_Cost*CC$3,0)+Avg_Dmd*365/CC$3/2*Std_Cost*Inv_Cost+CC$3*Setup</f>
        <v>30938.846222816777</v>
      </c>
      <c r="CD84" s="12">
        <f>(Sell_Price-Std_Cost)*(1-$D84)*Lost_Sale_Fact*Avg_Dmd*365+NORMSINV($D84)*SQRT(Dmd_StdDev^2*Leadtime+LT_StdDev^2*Avg_Dmd^2)*Std_Cost*Inv_Cost+IF(365/CD$3+Safety_Stock/Avg_Dmd&gt;Plan_Shelf,(365/CD$3+Safety_Stock/Avg_Dmd-Plan_Shelf)*Avg_Dmd*Std_Cost*CD$3,0)+Avg_Dmd*365/CD$3/2*Std_Cost*Inv_Cost+CD$3*Setup</f>
        <v>31054.813588784142</v>
      </c>
      <c r="CE84" s="12">
        <f>(Sell_Price-Std_Cost)*(1-$D84)*Lost_Sale_Fact*Avg_Dmd*365+NORMSINV($D84)*SQRT(Dmd_StdDev^2*Leadtime+LT_StdDev^2*Avg_Dmd^2)*Std_Cost*Inv_Cost+IF(365/CE$3+Safety_Stock/Avg_Dmd&gt;Plan_Shelf,(365/CE$3+Safety_Stock/Avg_Dmd-Plan_Shelf)*Avg_Dmd*Std_Cost*CE$3,0)+Avg_Dmd*365/CE$3/2*Std_Cost*Inv_Cost+CE$3*Setup</f>
        <v>31171.642540423221</v>
      </c>
      <c r="CF84" s="12">
        <f>(Sell_Price-Std_Cost)*(1-$D84)*Lost_Sale_Fact*Avg_Dmd*365+NORMSINV($D84)*SQRT(Dmd_StdDev^2*Leadtime+LT_StdDev^2*Avg_Dmd^2)*Std_Cost*Inv_Cost+IF(365/CF$3+Safety_Stock/Avg_Dmd&gt;Plan_Shelf,(365/CF$3+Safety_Stock/Avg_Dmd-Plan_Shelf)*Avg_Dmd*Std_Cost*CF$3,0)+Avg_Dmd*365/CF$3/2*Std_Cost*Inv_Cost+CF$3*Setup</f>
        <v>31289.300768271321</v>
      </c>
      <c r="CG84" s="12">
        <f>(Sell_Price-Std_Cost)*(1-$D84)*Lost_Sale_Fact*Avg_Dmd*365+NORMSINV($D84)*SQRT(Dmd_StdDev^2*Leadtime+LT_StdDev^2*Avg_Dmd^2)*Std_Cost*Inv_Cost+IF(365/CG$3+Safety_Stock/Avg_Dmd&gt;Plan_Shelf,(365/CG$3+Safety_Stock/Avg_Dmd-Plan_Shelf)*Avg_Dmd*Std_Cost*CG$3,0)+Avg_Dmd*365/CG$3/2*Std_Cost*Inv_Cost+CG$3*Setup</f>
        <v>31407.757558394776</v>
      </c>
      <c r="CH84" s="12">
        <f>(Sell_Price-Std_Cost)*(1-$D84)*Lost_Sale_Fact*Avg_Dmd*365+NORMSINV($D84)*SQRT(Dmd_StdDev^2*Leadtime+LT_StdDev^2*Avg_Dmd^2)*Std_Cost*Inv_Cost+IF(365/CH$3+Safety_Stock/Avg_Dmd&gt;Plan_Shelf,(365/CH$3+Safety_Stock/Avg_Dmd-Plan_Shelf)*Avg_Dmd*Std_Cost*CH$3,0)+Avg_Dmd*365/CH$3/2*Std_Cost*Inv_Cost+CH$3*Setup</f>
        <v>31526.983695100589</v>
      </c>
      <c r="CI84" s="12">
        <f>(Sell_Price-Std_Cost)*(1-$D84)*Lost_Sale_Fact*Avg_Dmd*365+NORMSINV($D84)*SQRT(Dmd_StdDev^2*Leadtime+LT_StdDev^2*Avg_Dmd^2)*Std_Cost*Inv_Cost+IF(365/CI$3+Safety_Stock/Avg_Dmd&gt;Plan_Shelf,(365/CI$3+Safety_Stock/Avg_Dmd-Plan_Shelf)*Avg_Dmd*Std_Cost*CI$3,0)+Avg_Dmd*365/CI$3/2*Std_Cost*Inv_Cost+CI$3*Setup</f>
        <v>31646.951370680959</v>
      </c>
      <c r="CJ84" s="12">
        <f>(Sell_Price-Std_Cost)*(1-$D84)*Lost_Sale_Fact*Avg_Dmd*365+NORMSINV($D84)*SQRT(Dmd_StdDev^2*Leadtime+LT_StdDev^2*Avg_Dmd^2)*Std_Cost*Inv_Cost+IF(365/CJ$3+Safety_Stock/Avg_Dmd&gt;Plan_Shelf,(365/CJ$3+Safety_Stock/Avg_Dmd-Plan_Shelf)*Avg_Dmd*Std_Cost*CJ$3,0)+Avg_Dmd*365/CJ$3/2*Std_Cost*Inv_Cost+CJ$3*Setup</f>
        <v>31767.634101604654</v>
      </c>
      <c r="CK84" s="12">
        <f>(Sell_Price-Std_Cost)*(1-$D84)*Lost_Sale_Fact*Avg_Dmd*365+NORMSINV($D84)*SQRT(Dmd_StdDev^2*Leadtime+LT_StdDev^2*Avg_Dmd^2)*Std_Cost*Inv_Cost+IF(365/CK$3+Safety_Stock/Avg_Dmd&gt;Plan_Shelf,(365/CK$3+Safety_Stock/Avg_Dmd-Plan_Shelf)*Avg_Dmd*Std_Cost*CK$3,0)+Avg_Dmd*365/CK$3/2*Std_Cost*Inv_Cost+CK$3*Setup</f>
        <v>31889.006650624262</v>
      </c>
      <c r="CL84" s="12">
        <f>(Sell_Price-Std_Cost)*(1-$D84)*Lost_Sale_Fact*Avg_Dmd*365+NORMSINV($D84)*SQRT(Dmd_StdDev^2*Leadtime+LT_StdDev^2*Avg_Dmd^2)*Std_Cost*Inv_Cost+IF(365/CL$3+Safety_Stock/Avg_Dmd&gt;Plan_Shelf,(365/CL$3+Safety_Stock/Avg_Dmd-Plan_Shelf)*Avg_Dmd*Std_Cost*CL$3,0)+Avg_Dmd*365/CL$3/2*Std_Cost*Inv_Cost+CL$3*Setup</f>
        <v>32011.044954317833</v>
      </c>
      <c r="CM84" s="12">
        <f>(Sell_Price-Std_Cost)*(1-$D84)*Lost_Sale_Fact*Avg_Dmd*365+NORMSINV($D84)*SQRT(Dmd_StdDev^2*Leadtime+LT_StdDev^2*Avg_Dmd^2)*Std_Cost*Inv_Cost+IF(365/CM$3+Safety_Stock/Avg_Dmd&gt;Plan_Shelf,(365/CM$3+Safety_Stock/Avg_Dmd-Plan_Shelf)*Avg_Dmd*Std_Cost*CM$3,0)+Avg_Dmd*365/CM$3/2*Std_Cost*Inv_Cost+CM$3*Setup</f>
        <v>32133.726055627645</v>
      </c>
      <c r="CN84" s="12">
        <f>(Sell_Price-Std_Cost)*(1-$D84)*Lost_Sale_Fact*Avg_Dmd*365+NORMSINV($D84)*SQRT(Dmd_StdDev^2*Leadtime+LT_StdDev^2*Avg_Dmd^2)*Std_Cost*Inv_Cost+IF(365/CN$3+Safety_Stock/Avg_Dmd&gt;Plan_Shelf,(365/CN$3+Safety_Stock/Avg_Dmd-Plan_Shelf)*Avg_Dmd*Std_Cost*CN$3,0)+Avg_Dmd*365/CN$3/2*Std_Cost*Inv_Cost+CN$3*Setup</f>
        <v>32257.028040998593</v>
      </c>
      <c r="CO84" s="12">
        <f>(Sell_Price-Std_Cost)*(1-$D84)*Lost_Sale_Fact*Avg_Dmd*365+NORMSINV($D84)*SQRT(Dmd_StdDev^2*Leadtime+LT_StdDev^2*Avg_Dmd^2)*Std_Cost*Inv_Cost+IF(365/CO$3+Safety_Stock/Avg_Dmd&gt;Plan_Shelf,(365/CO$3+Safety_Stock/Avg_Dmd-Plan_Shelf)*Avg_Dmd*Std_Cost*CO$3,0)+Avg_Dmd*365/CO$3/2*Std_Cost*Inv_Cost+CO$3*Setup</f>
        <v>32380.929981754467</v>
      </c>
      <c r="CP84" s="12">
        <f>(Sell_Price-Std_Cost)*(1-$D84)*Lost_Sale_Fact*Avg_Dmd*365+NORMSINV($D84)*SQRT(Dmd_StdDev^2*Leadtime+LT_StdDev^2*Avg_Dmd^2)*Std_Cost*Inv_Cost+IF(365/CP$3+Safety_Stock/Avg_Dmd&gt;Plan_Shelf,(365/CP$3+Safety_Stock/Avg_Dmd-Plan_Shelf)*Avg_Dmd*Std_Cost*CP$3,0)+Avg_Dmd*365/CP$3/2*Std_Cost*Inv_Cost+CP$3*Setup</f>
        <v>32505.411879382431</v>
      </c>
      <c r="CQ84" s="12">
        <f>(Sell_Price-Std_Cost)*(1-$D84)*Lost_Sale_Fact*Avg_Dmd*365+NORMSINV($D84)*SQRT(Dmd_StdDev^2*Leadtime+LT_StdDev^2*Avg_Dmd^2)*Std_Cost*Inv_Cost+IF(365/CQ$3+Safety_Stock/Avg_Dmd&gt;Plan_Shelf,(365/CQ$3+Safety_Stock/Avg_Dmd-Plan_Shelf)*Avg_Dmd*Std_Cost*CQ$3,0)+Avg_Dmd*365/CQ$3/2*Std_Cost*Inv_Cost+CQ$3*Setup</f>
        <v>32630.454614425165</v>
      </c>
      <c r="CR84" s="12">
        <f>(Sell_Price-Std_Cost)*(1-$D84)*Lost_Sale_Fact*Avg_Dmd*365+NORMSINV($D84)*SQRT(Dmd_StdDev^2*Leadtime+LT_StdDev^2*Avg_Dmd^2)*Std_Cost*Inv_Cost+IF(365/CR$3+Safety_Stock/Avg_Dmd&gt;Plan_Shelf,(365/CR$3+Safety_Stock/Avg_Dmd-Plan_Shelf)*Avg_Dmd*Std_Cost*CR$3,0)+Avg_Dmd*365/CR$3/2*Std_Cost*Inv_Cost+CR$3*Setup</f>
        <v>32756.039898706105</v>
      </c>
      <c r="CS84" s="12">
        <f>(Sell_Price-Std_Cost)*(1-$D84)*Lost_Sale_Fact*Avg_Dmd*365+NORMSINV($D84)*SQRT(Dmd_StdDev^2*Leadtime+LT_StdDev^2*Avg_Dmd^2)*Std_Cost*Inv_Cost+IF(365/CS$3+Safety_Stock/Avg_Dmd&gt;Plan_Shelf,(365/CS$3+Safety_Stock/Avg_Dmd-Plan_Shelf)*Avg_Dmd*Std_Cost*CS$3,0)+Avg_Dmd*365/CS$3/2*Std_Cost*Inv_Cost+CS$3*Setup</f>
        <v>32882.150230636915</v>
      </c>
      <c r="CT84" s="12">
        <f>(Sell_Price-Std_Cost)*(1-$D84)*Lost_Sale_Fact*Avg_Dmd*365+NORMSINV($D84)*SQRT(Dmd_StdDev^2*Leadtime+LT_StdDev^2*Avg_Dmd^2)*Std_Cost*Inv_Cost+IF(365/CT$3+Safety_Stock/Avg_Dmd&gt;Plan_Shelf,(365/CT$3+Safety_Stock/Avg_Dmd-Plan_Shelf)*Avg_Dmd*Std_Cost*CT$3,0)+Avg_Dmd*365/CT$3/2*Std_Cost*Inv_Cost+CT$3*Setup</f>
        <v>33008.768853377704</v>
      </c>
      <c r="CU84" s="12">
        <f>(Sell_Price-Std_Cost)*(1-$D84)*Lost_Sale_Fact*Avg_Dmd*365+NORMSINV($D84)*SQRT(Dmd_StdDev^2*Leadtime+LT_StdDev^2*Avg_Dmd^2)*Std_Cost*Inv_Cost+IF(365/CU$3+Safety_Stock/Avg_Dmd&gt;Plan_Shelf,(365/CU$3+Safety_Stock/Avg_Dmd-Plan_Shelf)*Avg_Dmd*Std_Cost*CU$3,0)+Avg_Dmd*365/CU$3/2*Std_Cost*Inv_Cost+CU$3*Setup</f>
        <v>33135.879715639741</v>
      </c>
      <c r="CV84" s="12">
        <f>(Sell_Price-Std_Cost)*(1-$D84)*Lost_Sale_Fact*Avg_Dmd*365+NORMSINV($D84)*SQRT(Dmd_StdDev^2*Leadtime+LT_StdDev^2*Avg_Dmd^2)*Std_Cost*Inv_Cost+IF(365/CV$3+Safety_Stock/Avg_Dmd&gt;Plan_Shelf,(365/CV$3+Safety_Stock/Avg_Dmd-Plan_Shelf)*Avg_Dmd*Std_Cost*CV$3,0)+Avg_Dmd*365/CV$3/2*Std_Cost*Inv_Cost+CV$3*Setup</f>
        <v>33263.467434937993</v>
      </c>
      <c r="CW84" s="12">
        <f>(Sell_Price-Std_Cost)*(1-$D84)*Lost_Sale_Fact*Avg_Dmd*365+NORMSINV($D84)*SQRT(Dmd_StdDev^2*Leadtime+LT_StdDev^2*Avg_Dmd^2)*Std_Cost*Inv_Cost+IF(365/CW$3+Safety_Stock/Avg_Dmd&gt;Plan_Shelf,(365/CW$3+Safety_Stock/Avg_Dmd-Plan_Shelf)*Avg_Dmd*Std_Cost*CW$3,0)+Avg_Dmd*365/CW$3/2*Std_Cost*Inv_Cost+CW$3*Setup</f>
        <v>33391.517263116679</v>
      </c>
      <c r="CX84" s="12">
        <f>(Sell_Price-Std_Cost)*(1-$D84)*Lost_Sale_Fact*Avg_Dmd*365+NORMSINV($D84)*SQRT(Dmd_StdDev^2*Leadtime+LT_StdDev^2*Avg_Dmd^2)*Std_Cost*Inv_Cost+IF(365/CX$3+Safety_Stock/Avg_Dmd&gt;Plan_Shelf,(365/CX$3+Safety_Stock/Avg_Dmd-Plan_Shelf)*Avg_Dmd*Std_Cost*CX$3,0)+Avg_Dmd*365/CX$3/2*Std_Cost*Inv_Cost+CX$3*Setup</f>
        <v>33520.015053985611</v>
      </c>
      <c r="CY84" s="12">
        <f>(Sell_Price-Std_Cost)*(1-$D84)*Lost_Sale_Fact*Avg_Dmd*365+NORMSINV($D84)*SQRT(Dmd_StdDev^2*Leadtime+LT_StdDev^2*Avg_Dmd^2)*Std_Cost*Inv_Cost+IF(365/CY$3+Safety_Stock/Avg_Dmd&gt;Plan_Shelf,(365/CY$3+Safety_Stock/Avg_Dmd-Plan_Shelf)*Avg_Dmd*Std_Cost*CY$3,0)+Avg_Dmd*365/CY$3/2*Std_Cost*Inv_Cost+CY$3*Setup</f>
        <v>33648.947232917788</v>
      </c>
      <c r="CZ84" s="12">
        <f>(Sell_Price-Std_Cost)*(1-$D84)*Lost_Sale_Fact*Avg_Dmd*365+NORMSINV($D84)*SQRT(Dmd_StdDev^2*Leadtime+LT_StdDev^2*Avg_Dmd^2)*Std_Cost*Inv_Cost+IF(365/CZ$3+Safety_Stock/Avg_Dmd&gt;Plan_Shelf,(365/CZ$3+Safety_Stock/Avg_Dmd-Plan_Shelf)*Avg_Dmd*Std_Cost*CZ$3,0)+Avg_Dmd*365/CZ$3/2*Std_Cost*Inv_Cost+CZ$3*Setup</f>
        <v>33778.300768271321</v>
      </c>
      <c r="DA84" s="28">
        <f t="shared" si="2"/>
        <v>27808.625092595645</v>
      </c>
      <c r="DB84" s="43">
        <f t="shared" si="3"/>
        <v>0.91900000000000004</v>
      </c>
    </row>
    <row r="85" spans="1:106" ht="14.1" customHeight="1" x14ac:dyDescent="0.25">
      <c r="A85" s="53"/>
      <c r="B85" s="51"/>
      <c r="C85" s="51"/>
      <c r="D85" s="9">
        <v>0.91800000000000004</v>
      </c>
      <c r="E85" s="12">
        <f>(Sell_Price-Std_Cost)*(1-$D85)*Lost_Sale_Fact*Avg_Dmd*365+NORMSINV($D85)*SQRT(Dmd_StdDev^2*Leadtime+LT_StdDev^2*Avg_Dmd^2)*Std_Cost*Inv_Cost+IF(365/E$3+Safety_Stock/Avg_Dmd&gt;Plan_Shelf,(365/E$3+Safety_Stock/Avg_Dmd-Plan_Shelf)*Avg_Dmd*Std_Cost*E$3,0)+Avg_Dmd*365/E$3/2*Std_Cost*Inv_Cost+E$3*Setup</f>
        <v>1328222.3448934706</v>
      </c>
      <c r="F85" s="12">
        <f>(Sell_Price-Std_Cost)*(1-$D85)*Lost_Sale_Fact*Avg_Dmd*365+NORMSINV($D85)*SQRT(Dmd_StdDev^2*Leadtime+LT_StdDev^2*Avg_Dmd^2)*Std_Cost*Inv_Cost+IF(365/F$3+Safety_Stock/Avg_Dmd&gt;Plan_Shelf,(365/F$3+Safety_Stock/Avg_Dmd-Plan_Shelf)*Avg_Dmd*Std_Cost*F$3,0)+Avg_Dmd*365/F$3/2*Std_Cost*Inv_Cost+F$3*Setup</f>
        <v>1165068.507727463</v>
      </c>
      <c r="G85" s="12">
        <f>(Sell_Price-Std_Cost)*(1-$D85)*Lost_Sale_Fact*Avg_Dmd*365+NORMSINV($D85)*SQRT(Dmd_StdDev^2*Leadtime+LT_StdDev^2*Avg_Dmd^2)*Std_Cost*Inv_Cost+IF(365/G$3+Safety_Stock/Avg_Dmd&gt;Plan_Shelf,(365/G$3+Safety_Stock/Avg_Dmd-Plan_Shelf)*Avg_Dmd*Std_Cost*G$3,0)+Avg_Dmd*365/G$3/2*Std_Cost*Inv_Cost+G$3*Setup</f>
        <v>1070048.0038947889</v>
      </c>
      <c r="H85" s="12">
        <f>(Sell_Price-Std_Cost)*(1-$D85)*Lost_Sale_Fact*Avg_Dmd*365+NORMSINV($D85)*SQRT(Dmd_StdDev^2*Leadtime+LT_StdDev^2*Avg_Dmd^2)*Std_Cost*Inv_Cost+IF(365/H$3+Safety_Stock/Avg_Dmd&gt;Plan_Shelf,(365/H$3+Safety_Stock/Avg_Dmd-Plan_Shelf)*Avg_Dmd*Std_Cost*H$3,0)+Avg_Dmd*365/H$3/2*Std_Cost*Inv_Cost+H$3*Setup</f>
        <v>992060.83339544805</v>
      </c>
      <c r="I85" s="12">
        <f>(Sell_Price-Std_Cost)*(1-$D85)*Lost_Sale_Fact*Avg_Dmd*365+NORMSINV($D85)*SQRT(Dmd_StdDev^2*Leadtime+LT_StdDev^2*Avg_Dmd^2)*Std_Cost*Inv_Cost+IF(365/I$3+Safety_Stock/Avg_Dmd&gt;Plan_Shelf,(365/I$3+Safety_Stock/Avg_Dmd-Plan_Shelf)*Avg_Dmd*Std_Cost*I$3,0)+Avg_Dmd*365/I$3/2*Std_Cost*Inv_Cost+I$3*Setup</f>
        <v>920886.99622944044</v>
      </c>
      <c r="J85" s="12">
        <f>(Sell_Price-Std_Cost)*(1-$D85)*Lost_Sale_Fact*Avg_Dmd*365+NORMSINV($D85)*SQRT(Dmd_StdDev^2*Leadtime+LT_StdDev^2*Avg_Dmd^2)*Std_Cost*Inv_Cost+IF(365/J$3+Safety_Stock/Avg_Dmd&gt;Plan_Shelf,(365/J$3+Safety_Stock/Avg_Dmd-Plan_Shelf)*Avg_Dmd*Std_Cost*J$3,0)+Avg_Dmd*365/J$3/2*Std_Cost*Inv_Cost+J$3*Setup</f>
        <v>853119.82573009946</v>
      </c>
      <c r="K85" s="12">
        <f>(Sell_Price-Std_Cost)*(1-$D85)*Lost_Sale_Fact*Avg_Dmd*365+NORMSINV($D85)*SQRT(Dmd_StdDev^2*Leadtime+LT_StdDev^2*Avg_Dmd^2)*Std_Cost*Inv_Cost+IF(365/K$3+Safety_Stock/Avg_Dmd&gt;Plan_Shelf,(365/K$3+Safety_Stock/Avg_Dmd-Plan_Shelf)*Avg_Dmd*Std_Cost*K$3,0)+Avg_Dmd*365/K$3/2*Std_Cost*Inv_Cost+K$3*Setup</f>
        <v>787299.32189742534</v>
      </c>
      <c r="L85" s="12">
        <f>(Sell_Price-Std_Cost)*(1-$D85)*Lost_Sale_Fact*Avg_Dmd*365+NORMSINV($D85)*SQRT(Dmd_StdDev^2*Leadtime+LT_StdDev^2*Avg_Dmd^2)*Std_Cost*Inv_Cost+IF(365/L$3+Safety_Stock/Avg_Dmd&gt;Plan_Shelf,(365/L$3+Safety_Stock/Avg_Dmd-Plan_Shelf)*Avg_Dmd*Std_Cost*L$3,0)+Avg_Dmd*365/L$3/2*Std_Cost*Inv_Cost+L$3*Setup</f>
        <v>722695.48473141773</v>
      </c>
      <c r="M85" s="12">
        <f>(Sell_Price-Std_Cost)*(1-$D85)*Lost_Sale_Fact*Avg_Dmd*365+NORMSINV($D85)*SQRT(Dmd_StdDev^2*Leadtime+LT_StdDev^2*Avg_Dmd^2)*Std_Cost*Inv_Cost+IF(365/M$3+Safety_Stock/Avg_Dmd&gt;Plan_Shelf,(365/M$3+Safety_Stock/Avg_Dmd-Plan_Shelf)*Avg_Dmd*Std_Cost*M$3,0)+Avg_Dmd*365/M$3/2*Std_Cost*Inv_Cost+M$3*Setup</f>
        <v>658902.75867652136</v>
      </c>
      <c r="N85" s="12">
        <f>(Sell_Price-Std_Cost)*(1-$D85)*Lost_Sale_Fact*Avg_Dmd*365+NORMSINV($D85)*SQRT(Dmd_StdDev^2*Leadtime+LT_StdDev^2*Avg_Dmd^2)*Std_Cost*Inv_Cost+IF(365/N$3+Safety_Stock/Avg_Dmd&gt;Plan_Shelf,(365/N$3+Safety_Stock/Avg_Dmd-Plan_Shelf)*Avg_Dmd*Std_Cost*N$3,0)+Avg_Dmd*365/N$3/2*Std_Cost*Inv_Cost+N$3*Setup</f>
        <v>595677.81039940263</v>
      </c>
      <c r="O85" s="12">
        <f>(Sell_Price-Std_Cost)*(1-$D85)*Lost_Sale_Fact*Avg_Dmd*365+NORMSINV($D85)*SQRT(Dmd_StdDev^2*Leadtime+LT_StdDev^2*Avg_Dmd^2)*Std_Cost*Inv_Cost+IF(365/O$3+Safety_Stock/Avg_Dmd&gt;Plan_Shelf,(365/O$3+Safety_Stock/Avg_Dmd-Plan_Shelf)*Avg_Dmd*Std_Cost*O$3,0)+Avg_Dmd*365/O$3/2*Std_Cost*Inv_Cost+O$3*Setup</f>
        <v>532865.79141521314</v>
      </c>
      <c r="P85" s="12">
        <f>(Sell_Price-Std_Cost)*(1-$D85)*Lost_Sale_Fact*Avg_Dmd*365+NORMSINV($D85)*SQRT(Dmd_StdDev^2*Leadtime+LT_StdDev^2*Avg_Dmd^2)*Std_Cost*Inv_Cost+IF(365/P$3+Safety_Stock/Avg_Dmd&gt;Plan_Shelf,(365/P$3+Safety_Stock/Avg_Dmd-Plan_Shelf)*Avg_Dmd*Std_Cost*P$3,0)+Avg_Dmd*365/P$3/2*Std_Cost*Inv_Cost+P$3*Setup</f>
        <v>470363.46940072096</v>
      </c>
      <c r="Q85" s="12">
        <f>(Sell_Price-Std_Cost)*(1-$D85)*Lost_Sale_Fact*Avg_Dmd*365+NORMSINV($D85)*SQRT(Dmd_StdDev^2*Leadtime+LT_StdDev^2*Avg_Dmd^2)*Std_Cost*Inv_Cost+IF(365/Q$3+Safety_Stock/Avg_Dmd&gt;Plan_Shelf,(365/Q$3+Safety_Stock/Avg_Dmd-Plan_Shelf)*Avg_Dmd*Std_Cost*Q$3,0)+Avg_Dmd*365/Q$3/2*Std_Cost*Inv_Cost+Q$3*Setup</f>
        <v>408099.37582445698</v>
      </c>
      <c r="R85" s="12">
        <f>(Sell_Price-Std_Cost)*(1-$D85)*Lost_Sale_Fact*Avg_Dmd*365+NORMSINV($D85)*SQRT(Dmd_StdDev^2*Leadtime+LT_StdDev^2*Avg_Dmd^2)*Std_Cost*Inv_Cost+IF(365/R$3+Safety_Stock/Avg_Dmd&gt;Plan_Shelf,(365/R$3+Safety_Stock/Avg_Dmd-Plan_Shelf)*Avg_Dmd*Std_Cost*R$3,0)+Avg_Dmd*365/R$3/2*Std_Cost*Inv_Cost+R$3*Setup</f>
        <v>346022.46173537255</v>
      </c>
      <c r="S85" s="12">
        <f>(Sell_Price-Std_Cost)*(1-$D85)*Lost_Sale_Fact*Avg_Dmd*365+NORMSINV($D85)*SQRT(Dmd_StdDev^2*Leadtime+LT_StdDev^2*Avg_Dmd^2)*Std_Cost*Inv_Cost+IF(365/S$3+Safety_Stock/Avg_Dmd&gt;Plan_Shelf,(365/S$3+Safety_Stock/Avg_Dmd-Plan_Shelf)*Avg_Dmd*Std_Cost*S$3,0)+Avg_Dmd*365/S$3/2*Std_Cost*Inv_Cost+S$3*Setup</f>
        <v>284095.29123603151</v>
      </c>
      <c r="T85" s="12">
        <f>(Sell_Price-Std_Cost)*(1-$D85)*Lost_Sale_Fact*Avg_Dmd*365+NORMSINV($D85)*SQRT(Dmd_StdDev^2*Leadtime+LT_StdDev^2*Avg_Dmd^2)*Std_Cost*Inv_Cost+IF(365/T$3+Safety_Stock/Avg_Dmd&gt;Plan_Shelf,(365/T$3+Safety_Stock/Avg_Dmd-Plan_Shelf)*Avg_Dmd*Std_Cost*T$3,0)+Avg_Dmd*365/T$3/2*Std_Cost*Inv_Cost+T$3*Setup</f>
        <v>222289.78740335722</v>
      </c>
      <c r="U85" s="12">
        <f>(Sell_Price-Std_Cost)*(1-$D85)*Lost_Sale_Fact*Avg_Dmd*365+NORMSINV($D85)*SQRT(Dmd_StdDev^2*Leadtime+LT_StdDev^2*Avg_Dmd^2)*Std_Cost*Inv_Cost+IF(365/U$3+Safety_Stock/Avg_Dmd&gt;Plan_Shelf,(365/U$3+Safety_Stock/Avg_Dmd-Plan_Shelf)*Avg_Dmd*Std_Cost*U$3,0)+Avg_Dmd*365/U$3/2*Std_Cost*Inv_Cost+U$3*Setup</f>
        <v>160584.47964911425</v>
      </c>
      <c r="V85" s="12">
        <f>(Sell_Price-Std_Cost)*(1-$D85)*Lost_Sale_Fact*Avg_Dmd*365+NORMSINV($D85)*SQRT(Dmd_StdDev^2*Leadtime+LT_StdDev^2*Avg_Dmd^2)*Std_Cost*Inv_Cost+IF(365/V$3+Safety_Stock/Avg_Dmd&gt;Plan_Shelf,(365/V$3+Safety_Stock/Avg_Dmd-Plan_Shelf)*Avg_Dmd*Std_Cost*V$3,0)+Avg_Dmd*365/V$3/2*Std_Cost*Inv_Cost+V$3*Setup</f>
        <v>98962.668626897648</v>
      </c>
      <c r="W85" s="12">
        <f>(Sell_Price-Std_Cost)*(1-$D85)*Lost_Sale_Fact*Avg_Dmd*365+NORMSINV($D85)*SQRT(Dmd_StdDev^2*Leadtime+LT_StdDev^2*Avg_Dmd^2)*Std_Cost*Inv_Cost+IF(365/W$3+Safety_Stock/Avg_Dmd&gt;Plan_Shelf,(365/W$3+Safety_Stock/Avg_Dmd-Plan_Shelf)*Avg_Dmd*Std_Cost*W$3,0)+Avg_Dmd*365/W$3/2*Std_Cost*Inv_Cost+W$3*Setup</f>
        <v>37411.170642176534</v>
      </c>
      <c r="X85" s="12">
        <f>(Sell_Price-Std_Cost)*(1-$D85)*Lost_Sale_Fact*Avg_Dmd*365+NORMSINV($D85)*SQRT(Dmd_StdDev^2*Leadtime+LT_StdDev^2*Avg_Dmd^2)*Std_Cost*Inv_Cost+IF(365/X$3+Safety_Stock/Avg_Dmd&gt;Plan_Shelf,(365/X$3+Safety_Stock/Avg_Dmd-Plan_Shelf)*Avg_Dmd*Std_Cost*X$3,0)+Avg_Dmd*365/X$3/2*Std_Cost*Inv_Cost+X$3*Setup</f>
        <v>29996.182059478237</v>
      </c>
      <c r="Y85" s="12">
        <f>(Sell_Price-Std_Cost)*(1-$D85)*Lost_Sale_Fact*Avg_Dmd*365+NORMSINV($D85)*SQRT(Dmd_StdDev^2*Leadtime+LT_StdDev^2*Avg_Dmd^2)*Std_Cost*Inv_Cost+IF(365/Y$3+Safety_Stock/Avg_Dmd&gt;Plan_Shelf,(365/Y$3+Safety_Stock/Avg_Dmd-Plan_Shelf)*Avg_Dmd*Std_Cost*Y$3,0)+Avg_Dmd*365/Y$3/2*Std_Cost*Inv_Cost+Y$3*Setup</f>
        <v>29659.515392811569</v>
      </c>
      <c r="Z85" s="12">
        <f>(Sell_Price-Std_Cost)*(1-$D85)*Lost_Sale_Fact*Avg_Dmd*365+NORMSINV($D85)*SQRT(Dmd_StdDev^2*Leadtime+LT_StdDev^2*Avg_Dmd^2)*Std_Cost*Inv_Cost+IF(365/Z$3+Safety_Stock/Avg_Dmd&gt;Plan_Shelf,(365/Z$3+Safety_Stock/Avg_Dmd-Plan_Shelf)*Avg_Dmd*Std_Cost*Z$3,0)+Avg_Dmd*365/Z$3/2*Std_Cost*Inv_Cost+Z$3*Setup</f>
        <v>29367.091150387329</v>
      </c>
      <c r="AA85" s="12">
        <f>(Sell_Price-Std_Cost)*(1-$D85)*Lost_Sale_Fact*Avg_Dmd*365+NORMSINV($D85)*SQRT(Dmd_StdDev^2*Leadtime+LT_StdDev^2*Avg_Dmd^2)*Std_Cost*Inv_Cost+IF(365/AA$3+Safety_Stock/Avg_Dmd&gt;Plan_Shelf,(365/AA$3+Safety_Stock/Avg_Dmd-Plan_Shelf)*Avg_Dmd*Std_Cost*AA$3,0)+Avg_Dmd*365/AA$3/2*Std_Cost*Inv_Cost+AA$3*Setup</f>
        <v>29113.138581217368</v>
      </c>
      <c r="AB85" s="12">
        <f>(Sell_Price-Std_Cost)*(1-$D85)*Lost_Sale_Fact*Avg_Dmd*365+NORMSINV($D85)*SQRT(Dmd_StdDev^2*Leadtime+LT_StdDev^2*Avg_Dmd^2)*Std_Cost*Inv_Cost+IF(365/AB$3+Safety_Stock/Avg_Dmd&gt;Plan_Shelf,(365/AB$3+Safety_Stock/Avg_Dmd-Plan_Shelf)*Avg_Dmd*Std_Cost*AB$3,0)+Avg_Dmd*365/AB$3/2*Std_Cost*Inv_Cost+AB$3*Setup</f>
        <v>28892.848726144905</v>
      </c>
      <c r="AC85" s="12">
        <f>(Sell_Price-Std_Cost)*(1-$D85)*Lost_Sale_Fact*Avg_Dmd*365+NORMSINV($D85)*SQRT(Dmd_StdDev^2*Leadtime+LT_StdDev^2*Avg_Dmd^2)*Std_Cost*Inv_Cost+IF(365/AC$3+Safety_Stock/Avg_Dmd&gt;Plan_Shelf,(365/AC$3+Safety_Stock/Avg_Dmd-Plan_Shelf)*Avg_Dmd*Std_Cost*AC$3,0)+Avg_Dmd*365/AC$3/2*Std_Cost*Inv_Cost+AC$3*Setup</f>
        <v>28702.182059478237</v>
      </c>
      <c r="AD85" s="12">
        <f>(Sell_Price-Std_Cost)*(1-$D85)*Lost_Sale_Fact*Avg_Dmd*365+NORMSINV($D85)*SQRT(Dmd_StdDev^2*Leadtime+LT_StdDev^2*Avg_Dmd^2)*Std_Cost*Inv_Cost+IF(365/AD$3+Safety_Stock/Avg_Dmd&gt;Plan_Shelf,(365/AD$3+Safety_Stock/Avg_Dmd-Plan_Shelf)*Avg_Dmd*Std_Cost*AD$3,0)+Avg_Dmd*365/AD$3/2*Std_Cost*Inv_Cost+AD$3*Setup</f>
        <v>28537.720521016698</v>
      </c>
      <c r="AE85" s="12">
        <f>(Sell_Price-Std_Cost)*(1-$D85)*Lost_Sale_Fact*Avg_Dmd*365+NORMSINV($D85)*SQRT(Dmd_StdDev^2*Leadtime+LT_StdDev^2*Avg_Dmd^2)*Std_Cost*Inv_Cost+IF(365/AE$3+Safety_Stock/Avg_Dmd&gt;Plan_Shelf,(365/AE$3+Safety_Stock/Avg_Dmd-Plan_Shelf)*Avg_Dmd*Std_Cost*AE$3,0)+Avg_Dmd*365/AE$3/2*Std_Cost*Inv_Cost+AE$3*Setup</f>
        <v>28396.552429848605</v>
      </c>
      <c r="AF85" s="12">
        <f>(Sell_Price-Std_Cost)*(1-$D85)*Lost_Sale_Fact*Avg_Dmd*365+NORMSINV($D85)*SQRT(Dmd_StdDev^2*Leadtime+LT_StdDev^2*Avg_Dmd^2)*Std_Cost*Inv_Cost+IF(365/AF$3+Safety_Stock/Avg_Dmd&gt;Plan_Shelf,(365/AF$3+Safety_Stock/Avg_Dmd-Plan_Shelf)*Avg_Dmd*Std_Cost*AF$3,0)+Avg_Dmd*365/AF$3/2*Std_Cost*Inv_Cost+AF$3*Setup</f>
        <v>28276.182059478237</v>
      </c>
      <c r="AG85" s="12">
        <f>(Sell_Price-Std_Cost)*(1-$D85)*Lost_Sale_Fact*Avg_Dmd*365+NORMSINV($D85)*SQRT(Dmd_StdDev^2*Leadtime+LT_StdDev^2*Avg_Dmd^2)*Std_Cost*Inv_Cost+IF(365/AG$3+Safety_Stock/Avg_Dmd&gt;Plan_Shelf,(365/AG$3+Safety_Stock/Avg_Dmd-Plan_Shelf)*Avg_Dmd*Std_Cost*AG$3,0)+Avg_Dmd*365/AG$3/2*Std_Cost*Inv_Cost+AG$3*Setup</f>
        <v>28174.4579215472</v>
      </c>
      <c r="AH85" s="12">
        <f>(Sell_Price-Std_Cost)*(1-$D85)*Lost_Sale_Fact*Avg_Dmd*365+NORMSINV($D85)*SQRT(Dmd_StdDev^2*Leadtime+LT_StdDev^2*Avg_Dmd^2)*Std_Cost*Inv_Cost+IF(365/AH$3+Safety_Stock/Avg_Dmd&gt;Plan_Shelf,(365/AH$3+Safety_Stock/Avg_Dmd-Plan_Shelf)*Avg_Dmd*Std_Cost*AH$3,0)+Avg_Dmd*365/AH$3/2*Std_Cost*Inv_Cost+AH$3*Setup</f>
        <v>28089.515392811569</v>
      </c>
      <c r="AI85" s="12">
        <f>(Sell_Price-Std_Cost)*(1-$D85)*Lost_Sale_Fact*Avg_Dmd*365+NORMSINV($D85)*SQRT(Dmd_StdDev^2*Leadtime+LT_StdDev^2*Avg_Dmd^2)*Std_Cost*Inv_Cost+IF(365/AI$3+Safety_Stock/Avg_Dmd&gt;Plan_Shelf,(365/AI$3+Safety_Stock/Avg_Dmd-Plan_Shelf)*Avg_Dmd*Std_Cost*AI$3,0)+Avg_Dmd*365/AI$3/2*Std_Cost*Inv_Cost+AI$3*Setup</f>
        <v>28019.730446575013</v>
      </c>
      <c r="AJ85" s="12">
        <f>(Sell_Price-Std_Cost)*(1-$D85)*Lost_Sale_Fact*Avg_Dmd*365+NORMSINV($D85)*SQRT(Dmd_StdDev^2*Leadtime+LT_StdDev^2*Avg_Dmd^2)*Std_Cost*Inv_Cost+IF(365/AJ$3+Safety_Stock/Avg_Dmd&gt;Plan_Shelf,(365/AJ$3+Safety_Stock/Avg_Dmd-Plan_Shelf)*Avg_Dmd*Std_Cost*AJ$3,0)+Avg_Dmd*365/AJ$3/2*Std_Cost*Inv_Cost+AJ$3*Setup</f>
        <v>27963.682059478237</v>
      </c>
      <c r="AK85" s="12">
        <f>(Sell_Price-Std_Cost)*(1-$D85)*Lost_Sale_Fact*Avg_Dmd*365+NORMSINV($D85)*SQRT(Dmd_StdDev^2*Leadtime+LT_StdDev^2*Avg_Dmd^2)*Std_Cost*Inv_Cost+IF(365/AK$3+Safety_Stock/Avg_Dmd&gt;Plan_Shelf,(365/AK$3+Safety_Stock/Avg_Dmd-Plan_Shelf)*Avg_Dmd*Std_Cost*AK$3,0)+Avg_Dmd*365/AK$3/2*Std_Cost*Inv_Cost+AK$3*Setup</f>
        <v>27920.121453417629</v>
      </c>
      <c r="AL85" s="12">
        <f>(Sell_Price-Std_Cost)*(1-$D85)*Lost_Sale_Fact*Avg_Dmd*365+NORMSINV($D85)*SQRT(Dmd_StdDev^2*Leadtime+LT_StdDev^2*Avg_Dmd^2)*Std_Cost*Inv_Cost+IF(365/AL$3+Safety_Stock/Avg_Dmd&gt;Plan_Shelf,(365/AL$3+Safety_Stock/Avg_Dmd-Plan_Shelf)*Avg_Dmd*Std_Cost*AL$3,0)+Avg_Dmd*365/AL$3/2*Std_Cost*Inv_Cost+AL$3*Setup</f>
        <v>27887.94676536059</v>
      </c>
      <c r="AM85" s="12">
        <f>(Sell_Price-Std_Cost)*(1-$D85)*Lost_Sale_Fact*Avg_Dmd*365+NORMSINV($D85)*SQRT(Dmd_StdDev^2*Leadtime+LT_StdDev^2*Avg_Dmd^2)*Std_Cost*Inv_Cost+IF(365/AM$3+Safety_Stock/Avg_Dmd&gt;Plan_Shelf,(365/AM$3+Safety_Stock/Avg_Dmd-Plan_Shelf)*Avg_Dmd*Std_Cost*AM$3,0)+Avg_Dmd*365/AM$3/2*Std_Cost*Inv_Cost+AM$3*Setup</f>
        <v>27866.182059478237</v>
      </c>
      <c r="AN85" s="12">
        <f>(Sell_Price-Std_Cost)*(1-$D85)*Lost_Sale_Fact*Avg_Dmd*365+NORMSINV($D85)*SQRT(Dmd_StdDev^2*Leadtime+LT_StdDev^2*Avg_Dmd^2)*Std_Cost*Inv_Cost+IF(365/AN$3+Safety_Stock/Avg_Dmd&gt;Plan_Shelf,(365/AN$3+Safety_Stock/Avg_Dmd-Plan_Shelf)*Avg_Dmd*Std_Cost*AN$3,0)+Avg_Dmd*365/AN$3/2*Std_Cost*Inv_Cost+AN$3*Setup</f>
        <v>27853.959837256014</v>
      </c>
      <c r="AO85" s="12">
        <f>(Sell_Price-Std_Cost)*(1-$D85)*Lost_Sale_Fact*Avg_Dmd*365+NORMSINV($D85)*SQRT(Dmd_StdDev^2*Leadtime+LT_StdDev^2*Avg_Dmd^2)*Std_Cost*Inv_Cost+IF(365/AO$3+Safety_Stock/Avg_Dmd&gt;Plan_Shelf,(365/AO$3+Safety_Stock/Avg_Dmd-Plan_Shelf)*Avg_Dmd*Std_Cost*AO$3,0)+Avg_Dmd*365/AO$3/2*Std_Cost*Inv_Cost+AO$3*Setup</f>
        <v>27850.50638380256</v>
      </c>
      <c r="AP85" s="12">
        <f>(Sell_Price-Std_Cost)*(1-$D85)*Lost_Sale_Fact*Avg_Dmd*365+NORMSINV($D85)*SQRT(Dmd_StdDev^2*Leadtime+LT_StdDev^2*Avg_Dmd^2)*Std_Cost*Inv_Cost+IF(365/AP$3+Safety_Stock/Avg_Dmd&gt;Plan_Shelf,(365/AP$3+Safety_Stock/Avg_Dmd-Plan_Shelf)*Avg_Dmd*Std_Cost*AP$3,0)+Avg_Dmd*365/AP$3/2*Std_Cost*Inv_Cost+AP$3*Setup</f>
        <v>27855.12942789929</v>
      </c>
      <c r="AQ85" s="12">
        <f>(Sell_Price-Std_Cost)*(1-$D85)*Lost_Sale_Fact*Avg_Dmd*365+NORMSINV($D85)*SQRT(Dmd_StdDev^2*Leadtime+LT_StdDev^2*Avg_Dmd^2)*Std_Cost*Inv_Cost+IF(365/AQ$3+Safety_Stock/Avg_Dmd&gt;Plan_Shelf,(365/AQ$3+Safety_Stock/Avg_Dmd-Plan_Shelf)*Avg_Dmd*Std_Cost*AQ$3,0)+Avg_Dmd*365/AQ$3/2*Std_Cost*Inv_Cost+AQ$3*Setup</f>
        <v>27867.207700503877</v>
      </c>
      <c r="AR85" s="12">
        <f>(Sell_Price-Std_Cost)*(1-$D85)*Lost_Sale_Fact*Avg_Dmd*365+NORMSINV($D85)*SQRT(Dmd_StdDev^2*Leadtime+LT_StdDev^2*Avg_Dmd^2)*Std_Cost*Inv_Cost+IF(365/AR$3+Safety_Stock/Avg_Dmd&gt;Plan_Shelf,(365/AR$3+Safety_Stock/Avg_Dmd-Plan_Shelf)*Avg_Dmd*Std_Cost*AR$3,0)+Avg_Dmd*365/AR$3/2*Std_Cost*Inv_Cost+AR$3*Setup</f>
        <v>27886.182059478237</v>
      </c>
      <c r="AS85" s="12">
        <f>(Sell_Price-Std_Cost)*(1-$D85)*Lost_Sale_Fact*Avg_Dmd*365+NORMSINV($D85)*SQRT(Dmd_StdDev^2*Leadtime+LT_StdDev^2*Avg_Dmd^2)*Std_Cost*Inv_Cost+IF(365/AS$3+Safety_Stock/Avg_Dmd&gt;Plan_Shelf,(365/AS$3+Safety_Stock/Avg_Dmd-Plan_Shelf)*Avg_Dmd*Std_Cost*AS$3,0)+Avg_Dmd*365/AS$3/2*Std_Cost*Inv_Cost+AS$3*Setup</f>
        <v>27911.547913136772</v>
      </c>
      <c r="AT85" s="12">
        <f>(Sell_Price-Std_Cost)*(1-$D85)*Lost_Sale_Fact*Avg_Dmd*365+NORMSINV($D85)*SQRT(Dmd_StdDev^2*Leadtime+LT_StdDev^2*Avg_Dmd^2)*Std_Cost*Inv_Cost+IF(365/AT$3+Safety_Stock/Avg_Dmd&gt;Plan_Shelf,(365/AT$3+Safety_Stock/Avg_Dmd-Plan_Shelf)*Avg_Dmd*Std_Cost*AT$3,0)+Avg_Dmd*365/AT$3/2*Std_Cost*Inv_Cost+AT$3*Setup</f>
        <v>27942.848726144905</v>
      </c>
      <c r="AU85" s="12">
        <f>(Sell_Price-Std_Cost)*(1-$D85)*Lost_Sale_Fact*Avg_Dmd*365+NORMSINV($D85)*SQRT(Dmd_StdDev^2*Leadtime+LT_StdDev^2*Avg_Dmd^2)*Std_Cost*Inv_Cost+IF(365/AU$3+Safety_Stock/Avg_Dmd&gt;Plan_Shelf,(365/AU$3+Safety_Stock/Avg_Dmd-Plan_Shelf)*Avg_Dmd*Std_Cost*AU$3,0)+Avg_Dmd*365/AU$3/2*Std_Cost*Inv_Cost+AU$3*Setup</f>
        <v>27979.67043157126</v>
      </c>
      <c r="AV85" s="12">
        <f>(Sell_Price-Std_Cost)*(1-$D85)*Lost_Sale_Fact*Avg_Dmd*365+NORMSINV($D85)*SQRT(Dmd_StdDev^2*Leadtime+LT_StdDev^2*Avg_Dmd^2)*Std_Cost*Inv_Cost+IF(365/AV$3+Safety_Stock/Avg_Dmd&gt;Plan_Shelf,(365/AV$3+Safety_Stock/Avg_Dmd-Plan_Shelf)*Avg_Dmd*Std_Cost*AV$3,0)+Avg_Dmd*365/AV$3/2*Std_Cost*Inv_Cost+AV$3*Setup</f>
        <v>28021.636604932781</v>
      </c>
      <c r="AW85" s="12">
        <f>(Sell_Price-Std_Cost)*(1-$D85)*Lost_Sale_Fact*Avg_Dmd*365+NORMSINV($D85)*SQRT(Dmd_StdDev^2*Leadtime+LT_StdDev^2*Avg_Dmd^2)*Std_Cost*Inv_Cost+IF(365/AW$3+Safety_Stock/Avg_Dmd&gt;Plan_Shelf,(365/AW$3+Safety_Stock/Avg_Dmd-Plan_Shelf)*Avg_Dmd*Std_Cost*AW$3,0)+Avg_Dmd*365/AW$3/2*Std_Cost*Inv_Cost+AW$3*Setup</f>
        <v>28068.404281700459</v>
      </c>
      <c r="AX85" s="12">
        <f>(Sell_Price-Std_Cost)*(1-$D85)*Lost_Sale_Fact*Avg_Dmd*365+NORMSINV($D85)*SQRT(Dmd_StdDev^2*Leadtime+LT_StdDev^2*Avg_Dmd^2)*Std_Cost*Inv_Cost+IF(365/AX$3+Safety_Stock/Avg_Dmd&gt;Plan_Shelf,(365/AX$3+Safety_Stock/Avg_Dmd-Plan_Shelf)*Avg_Dmd*Std_Cost*AX$3,0)+Avg_Dmd*365/AX$3/2*Std_Cost*Inv_Cost+AX$3*Setup</f>
        <v>28119.660320347801</v>
      </c>
      <c r="AY85" s="12">
        <f>(Sell_Price-Std_Cost)*(1-$D85)*Lost_Sale_Fact*Avg_Dmd*365+NORMSINV($D85)*SQRT(Dmd_StdDev^2*Leadtime+LT_StdDev^2*Avg_Dmd^2)*Std_Cost*Inv_Cost+IF(365/AY$3+Safety_Stock/Avg_Dmd&gt;Plan_Shelf,(365/AY$3+Safety_Stock/Avg_Dmd-Plan_Shelf)*Avg_Dmd*Std_Cost*AY$3,0)+Avg_Dmd*365/AY$3/2*Std_Cost*Inv_Cost+AY$3*Setup</f>
        <v>28175.118229691005</v>
      </c>
      <c r="AZ85" s="12">
        <f>(Sell_Price-Std_Cost)*(1-$D85)*Lost_Sale_Fact*Avg_Dmd*365+NORMSINV($D85)*SQRT(Dmd_StdDev^2*Leadtime+LT_StdDev^2*Avg_Dmd^2)*Std_Cost*Inv_Cost+IF(365/AZ$3+Safety_Stock/Avg_Dmd&gt;Plan_Shelf,(365/AZ$3+Safety_Stock/Avg_Dmd-Plan_Shelf)*Avg_Dmd*Std_Cost*AZ$3,0)+Avg_Dmd*365/AZ$3/2*Std_Cost*Inv_Cost+AZ$3*Setup</f>
        <v>28234.515392811569</v>
      </c>
      <c r="BA85" s="12">
        <f>(Sell_Price-Std_Cost)*(1-$D85)*Lost_Sale_Fact*Avg_Dmd*365+NORMSINV($D85)*SQRT(Dmd_StdDev^2*Leadtime+LT_StdDev^2*Avg_Dmd^2)*Std_Cost*Inv_Cost+IF(365/BA$3+Safety_Stock/Avg_Dmd&gt;Plan_Shelf,(365/BA$3+Safety_Stock/Avg_Dmd-Plan_Shelf)*Avg_Dmd*Std_Cost*BA$3,0)+Avg_Dmd*365/BA$3/2*Std_Cost*Inv_Cost+BA$3*Setup</f>
        <v>28297.610630906809</v>
      </c>
      <c r="BB85" s="12">
        <f>(Sell_Price-Std_Cost)*(1-$D85)*Lost_Sale_Fact*Avg_Dmd*365+NORMSINV($D85)*SQRT(Dmd_StdDev^2*Leadtime+LT_StdDev^2*Avg_Dmd^2)*Std_Cost*Inv_Cost+IF(365/BB$3+Safety_Stock/Avg_Dmd&gt;Plan_Shelf,(365/BB$3+Safety_Stock/Avg_Dmd-Plan_Shelf)*Avg_Dmd*Std_Cost*BB$3,0)+Avg_Dmd*365/BB$3/2*Std_Cost*Inv_Cost+BB$3*Setup</f>
        <v>28364.182059478237</v>
      </c>
      <c r="BC85" s="12">
        <f>(Sell_Price-Std_Cost)*(1-$D85)*Lost_Sale_Fact*Avg_Dmd*365+NORMSINV($D85)*SQRT(Dmd_StdDev^2*Leadtime+LT_StdDev^2*Avg_Dmd^2)*Std_Cost*Inv_Cost+IF(365/BC$3+Safety_Stock/Avg_Dmd&gt;Plan_Shelf,(365/BC$3+Safety_Stock/Avg_Dmd-Plan_Shelf)*Avg_Dmd*Std_Cost*BC$3,0)+Avg_Dmd*365/BC$3/2*Std_Cost*Inv_Cost+BC$3*Setup</f>
        <v>28434.025196733139</v>
      </c>
      <c r="BD85" s="12">
        <f>(Sell_Price-Std_Cost)*(1-$D85)*Lost_Sale_Fact*Avg_Dmd*365+NORMSINV($D85)*SQRT(Dmd_StdDev^2*Leadtime+LT_StdDev^2*Avg_Dmd^2)*Std_Cost*Inv_Cost+IF(365/BD$3+Safety_Stock/Avg_Dmd&gt;Plan_Shelf,(365/BD$3+Safety_Stock/Avg_Dmd-Plan_Shelf)*Avg_Dmd*Std_Cost*BD$3,0)+Avg_Dmd*365/BD$3/2*Std_Cost*Inv_Cost+BD$3*Setup</f>
        <v>28506.951290247467</v>
      </c>
      <c r="BE85" s="12">
        <f>(Sell_Price-Std_Cost)*(1-$D85)*Lost_Sale_Fact*Avg_Dmd*365+NORMSINV($D85)*SQRT(Dmd_StdDev^2*Leadtime+LT_StdDev^2*Avg_Dmd^2)*Std_Cost*Inv_Cost+IF(365/BE$3+Safety_Stock/Avg_Dmd&gt;Plan_Shelf,(365/BE$3+Safety_Stock/Avg_Dmd-Plan_Shelf)*Avg_Dmd*Std_Cost*BE$3,0)+Avg_Dmd*365/BE$3/2*Std_Cost*Inv_Cost+BE$3*Setup</f>
        <v>28582.785833063142</v>
      </c>
      <c r="BF85" s="12">
        <f>(Sell_Price-Std_Cost)*(1-$D85)*Lost_Sale_Fact*Avg_Dmd*365+NORMSINV($D85)*SQRT(Dmd_StdDev^2*Leadtime+LT_StdDev^2*Avg_Dmd^2)*Std_Cost*Inv_Cost+IF(365/BF$3+Safety_Stock/Avg_Dmd&gt;Plan_Shelf,(365/BF$3+Safety_Stock/Avg_Dmd-Plan_Shelf)*Avg_Dmd*Std_Cost*BF$3,0)+Avg_Dmd*365/BF$3/2*Std_Cost*Inv_Cost+BF$3*Setup</f>
        <v>28661.367244663423</v>
      </c>
      <c r="BG85" s="12">
        <f>(Sell_Price-Std_Cost)*(1-$D85)*Lost_Sale_Fact*Avg_Dmd*365+NORMSINV($D85)*SQRT(Dmd_StdDev^2*Leadtime+LT_StdDev^2*Avg_Dmd^2)*Std_Cost*Inv_Cost+IF(365/BG$3+Safety_Stock/Avg_Dmd&gt;Plan_Shelf,(365/BG$3+Safety_Stock/Avg_Dmd-Plan_Shelf)*Avg_Dmd*Std_Cost*BG$3,0)+Avg_Dmd*365/BG$3/2*Std_Cost*Inv_Cost+BG$3*Setup</f>
        <v>28742.545695841873</v>
      </c>
      <c r="BH85" s="12">
        <f>(Sell_Price-Std_Cost)*(1-$D85)*Lost_Sale_Fact*Avg_Dmd*365+NORMSINV($D85)*SQRT(Dmd_StdDev^2*Leadtime+LT_StdDev^2*Avg_Dmd^2)*Std_Cost*Inv_Cost+IF(365/BH$3+Safety_Stock/Avg_Dmd&gt;Plan_Shelf,(365/BH$3+Safety_Stock/Avg_Dmd-Plan_Shelf)*Avg_Dmd*Std_Cost*BH$3,0)+Avg_Dmd*365/BH$3/2*Std_Cost*Inv_Cost+BH$3*Setup</f>
        <v>28826.182059478237</v>
      </c>
      <c r="BI85" s="12">
        <f>(Sell_Price-Std_Cost)*(1-$D85)*Lost_Sale_Fact*Avg_Dmd*365+NORMSINV($D85)*SQRT(Dmd_StdDev^2*Leadtime+LT_StdDev^2*Avg_Dmd^2)*Std_Cost*Inv_Cost+IF(365/BI$3+Safety_Stock/Avg_Dmd&gt;Plan_Shelf,(365/BI$3+Safety_Stock/Avg_Dmd-Plan_Shelf)*Avg_Dmd*Std_Cost*BI$3,0)+Avg_Dmd*365/BI$3/2*Std_Cost*Inv_Cost+BI$3*Setup</f>
        <v>28912.146971758939</v>
      </c>
      <c r="BJ85" s="12">
        <f>(Sell_Price-Std_Cost)*(1-$D85)*Lost_Sale_Fact*Avg_Dmd*365+NORMSINV($D85)*SQRT(Dmd_StdDev^2*Leadtime+LT_StdDev^2*Avg_Dmd^2)*Std_Cost*Inv_Cost+IF(365/BJ$3+Safety_Stock/Avg_Dmd&gt;Plan_Shelf,(365/BJ$3+Safety_Stock/Avg_Dmd-Plan_Shelf)*Avg_Dmd*Std_Cost*BJ$3,0)+Avg_Dmd*365/BJ$3/2*Std_Cost*Inv_Cost+BJ$3*Setup</f>
        <v>29000.319990512719</v>
      </c>
      <c r="BK85" s="12">
        <f>(Sell_Price-Std_Cost)*(1-$D85)*Lost_Sale_Fact*Avg_Dmd*365+NORMSINV($D85)*SQRT(Dmd_StdDev^2*Leadtime+LT_StdDev^2*Avg_Dmd^2)*Std_Cost*Inv_Cost+IF(365/BK$3+Safety_Stock/Avg_Dmd&gt;Plan_Shelf,(365/BK$3+Safety_Stock/Avg_Dmd-Plan_Shelf)*Avg_Dmd*Std_Cost*BK$3,0)+Avg_Dmd*365/BK$3/2*Std_Cost*Inv_Cost+BK$3*Setup</f>
        <v>29090.588839139255</v>
      </c>
      <c r="BL85" s="12">
        <f>(Sell_Price-Std_Cost)*(1-$D85)*Lost_Sale_Fact*Avg_Dmd*365+NORMSINV($D85)*SQRT(Dmd_StdDev^2*Leadtime+LT_StdDev^2*Avg_Dmd^2)*Std_Cost*Inv_Cost+IF(365/BL$3+Safety_Stock/Avg_Dmd&gt;Plan_Shelf,(365/BL$3+Safety_Stock/Avg_Dmd-Plan_Shelf)*Avg_Dmd*Std_Cost*BL$3,0)+Avg_Dmd*365/BL$3/2*Std_Cost*Inv_Cost+BL$3*Setup</f>
        <v>29182.848726144905</v>
      </c>
      <c r="BM85" s="12">
        <f>(Sell_Price-Std_Cost)*(1-$D85)*Lost_Sale_Fact*Avg_Dmd*365+NORMSINV($D85)*SQRT(Dmd_StdDev^2*Leadtime+LT_StdDev^2*Avg_Dmd^2)*Std_Cost*Inv_Cost+IF(365/BM$3+Safety_Stock/Avg_Dmd&gt;Plan_Shelf,(365/BM$3+Safety_Stock/Avg_Dmd-Plan_Shelf)*Avg_Dmd*Std_Cost*BM$3,0)+Avg_Dmd*365/BM$3/2*Std_Cost*Inv_Cost+BM$3*Setup</f>
        <v>29277.001731609384</v>
      </c>
      <c r="BN85" s="12">
        <f>(Sell_Price-Std_Cost)*(1-$D85)*Lost_Sale_Fact*Avg_Dmd*365+NORMSINV($D85)*SQRT(Dmd_StdDev^2*Leadtime+LT_StdDev^2*Avg_Dmd^2)*Std_Cost*Inv_Cost+IF(365/BN$3+Safety_Stock/Avg_Dmd&gt;Plan_Shelf,(365/BN$3+Safety_Stock/Avg_Dmd-Plan_Shelf)*Avg_Dmd*Std_Cost*BN$3,0)+Avg_Dmd*365/BN$3/2*Std_Cost*Inv_Cost+BN$3*Setup</f>
        <v>29372.956253026623</v>
      </c>
      <c r="BO85" s="12">
        <f>(Sell_Price-Std_Cost)*(1-$D85)*Lost_Sale_Fact*Avg_Dmd*365+NORMSINV($D85)*SQRT(Dmd_StdDev^2*Leadtime+LT_StdDev^2*Avg_Dmd^2)*Std_Cost*Inv_Cost+IF(365/BO$3+Safety_Stock/Avg_Dmd&gt;Plan_Shelf,(365/BO$3+Safety_Stock/Avg_Dmd-Plan_Shelf)*Avg_Dmd*Std_Cost*BO$3,0)+Avg_Dmd*365/BO$3/2*Std_Cost*Inv_Cost+BO$3*Setup</f>
        <v>29470.626503922682</v>
      </c>
      <c r="BP85" s="12">
        <f>(Sell_Price-Std_Cost)*(1-$D85)*Lost_Sale_Fact*Avg_Dmd*365+NORMSINV($D85)*SQRT(Dmd_StdDev^2*Leadtime+LT_StdDev^2*Avg_Dmd^2)*Std_Cost*Inv_Cost+IF(365/BP$3+Safety_Stock/Avg_Dmd&gt;Plan_Shelf,(365/BP$3+Safety_Stock/Avg_Dmd-Plan_Shelf)*Avg_Dmd*Std_Cost*BP$3,0)+Avg_Dmd*365/BP$3/2*Std_Cost*Inv_Cost+BP$3*Setup</f>
        <v>29569.932059478237</v>
      </c>
      <c r="BQ85" s="12">
        <f>(Sell_Price-Std_Cost)*(1-$D85)*Lost_Sale_Fact*Avg_Dmd*365+NORMSINV($D85)*SQRT(Dmd_StdDev^2*Leadtime+LT_StdDev^2*Avg_Dmd^2)*Std_Cost*Inv_Cost+IF(365/BQ$3+Safety_Stock/Avg_Dmd&gt;Plan_Shelf,(365/BQ$3+Safety_Stock/Avg_Dmd-Plan_Shelf)*Avg_Dmd*Std_Cost*BQ$3,0)+Avg_Dmd*365/BQ$3/2*Std_Cost*Inv_Cost+BQ$3*Setup</f>
        <v>29670.79744409362</v>
      </c>
      <c r="BR85" s="12">
        <f>(Sell_Price-Std_Cost)*(1-$D85)*Lost_Sale_Fact*Avg_Dmd*365+NORMSINV($D85)*SQRT(Dmd_StdDev^2*Leadtime+LT_StdDev^2*Avg_Dmd^2)*Std_Cost*Inv_Cost+IF(365/BR$3+Safety_Stock/Avg_Dmd&gt;Plan_Shelf,(365/BR$3+Safety_Stock/Avg_Dmd-Plan_Shelf)*Avg_Dmd*Std_Cost*BR$3,0)+Avg_Dmd*365/BR$3/2*Std_Cost*Inv_Cost+BR$3*Setup</f>
        <v>29773.151756447933</v>
      </c>
      <c r="BS85" s="12">
        <f>(Sell_Price-Std_Cost)*(1-$D85)*Lost_Sale_Fact*Avg_Dmd*365+NORMSINV($D85)*SQRT(Dmd_StdDev^2*Leadtime+LT_StdDev^2*Avg_Dmd^2)*Std_Cost*Inv_Cost+IF(365/BS$3+Safety_Stock/Avg_Dmd&gt;Plan_Shelf,(365/BS$3+Safety_Stock/Avg_Dmd-Plan_Shelf)*Avg_Dmd*Std_Cost*BS$3,0)+Avg_Dmd*365/BS$3/2*Std_Cost*Inv_Cost+BS$3*Setup</f>
        <v>29876.928328134953</v>
      </c>
      <c r="BT85" s="12">
        <f>(Sell_Price-Std_Cost)*(1-$D85)*Lost_Sale_Fact*Avg_Dmd*365+NORMSINV($D85)*SQRT(Dmd_StdDev^2*Leadtime+LT_StdDev^2*Avg_Dmd^2)*Std_Cost*Inv_Cost+IF(365/BT$3+Safety_Stock/Avg_Dmd&gt;Plan_Shelf,(365/BT$3+Safety_Stock/Avg_Dmd-Plan_Shelf)*Avg_Dmd*Std_Cost*BT$3,0)+Avg_Dmd*365/BT$3/2*Std_Cost*Inv_Cost+BT$3*Setup</f>
        <v>29982.064412419411</v>
      </c>
      <c r="BU85" s="12">
        <f>(Sell_Price-Std_Cost)*(1-$D85)*Lost_Sale_Fact*Avg_Dmd*365+NORMSINV($D85)*SQRT(Dmd_StdDev^2*Leadtime+LT_StdDev^2*Avg_Dmd^2)*Std_Cost*Inv_Cost+IF(365/BU$3+Safety_Stock/Avg_Dmd&gt;Plan_Shelf,(365/BU$3+Safety_Stock/Avg_Dmd-Plan_Shelf)*Avg_Dmd*Std_Cost*BU$3,0)+Avg_Dmd*365/BU$3/2*Std_Cost*Inv_Cost+BU$3*Setup</f>
        <v>30088.500900057945</v>
      </c>
      <c r="BV85" s="12">
        <f>(Sell_Price-Std_Cost)*(1-$D85)*Lost_Sale_Fact*Avg_Dmd*365+NORMSINV($D85)*SQRT(Dmd_StdDev^2*Leadtime+LT_StdDev^2*Avg_Dmd^2)*Std_Cost*Inv_Cost+IF(365/BV$3+Safety_Stock/Avg_Dmd&gt;Plan_Shelf,(365/BV$3+Safety_Stock/Avg_Dmd-Plan_Shelf)*Avg_Dmd*Std_Cost*BV$3,0)+Avg_Dmd*365/BV$3/2*Std_Cost*Inv_Cost+BV$3*Setup</f>
        <v>30196.182059478237</v>
      </c>
      <c r="BW85" s="12">
        <f>(Sell_Price-Std_Cost)*(1-$D85)*Lost_Sale_Fact*Avg_Dmd*365+NORMSINV($D85)*SQRT(Dmd_StdDev^2*Leadtime+LT_StdDev^2*Avg_Dmd^2)*Std_Cost*Inv_Cost+IF(365/BW$3+Safety_Stock/Avg_Dmd&gt;Plan_Shelf,(365/BW$3+Safety_Stock/Avg_Dmd-Plan_Shelf)*Avg_Dmd*Std_Cost*BW$3,0)+Avg_Dmd*365/BW$3/2*Std_Cost*Inv_Cost+BW$3*Setup</f>
        <v>30305.055298914856</v>
      </c>
      <c r="BX85" s="12">
        <f>(Sell_Price-Std_Cost)*(1-$D85)*Lost_Sale_Fact*Avg_Dmd*365+NORMSINV($D85)*SQRT(Dmd_StdDev^2*Leadtime+LT_StdDev^2*Avg_Dmd^2)*Std_Cost*Inv_Cost+IF(365/BX$3+Safety_Stock/Avg_Dmd&gt;Plan_Shelf,(365/BX$3+Safety_Stock/Avg_Dmd-Plan_Shelf)*Avg_Dmd*Std_Cost*BX$3,0)+Avg_Dmd*365/BX$3/2*Std_Cost*Inv_Cost+BX$3*Setup</f>
        <v>30415.070948367123</v>
      </c>
      <c r="BY85" s="12">
        <f>(Sell_Price-Std_Cost)*(1-$D85)*Lost_Sale_Fact*Avg_Dmd*365+NORMSINV($D85)*SQRT(Dmd_StdDev^2*Leadtime+LT_StdDev^2*Avg_Dmd^2)*Std_Cost*Inv_Cost+IF(365/BY$3+Safety_Stock/Avg_Dmd&gt;Plan_Shelf,(365/BY$3+Safety_Stock/Avg_Dmd-Plan_Shelf)*Avg_Dmd*Std_Cost*BY$3,0)+Avg_Dmd*365/BY$3/2*Std_Cost*Inv_Cost+BY$3*Setup</f>
        <v>30526.182059478237</v>
      </c>
      <c r="BZ85" s="12">
        <f>(Sell_Price-Std_Cost)*(1-$D85)*Lost_Sale_Fact*Avg_Dmd*365+NORMSINV($D85)*SQRT(Dmd_StdDev^2*Leadtime+LT_StdDev^2*Avg_Dmd^2)*Std_Cost*Inv_Cost+IF(365/BZ$3+Safety_Stock/Avg_Dmd&gt;Plan_Shelf,(365/BZ$3+Safety_Stock/Avg_Dmd-Plan_Shelf)*Avg_Dmd*Std_Cost*BZ$3,0)+Avg_Dmd*365/BZ$3/2*Std_Cost*Inv_Cost+BZ$3*Setup</f>
        <v>30638.3442216404</v>
      </c>
      <c r="CA85" s="12">
        <f>(Sell_Price-Std_Cost)*(1-$D85)*Lost_Sale_Fact*Avg_Dmd*365+NORMSINV($D85)*SQRT(Dmd_StdDev^2*Leadtime+LT_StdDev^2*Avg_Dmd^2)*Std_Cost*Inv_Cost+IF(365/CA$3+Safety_Stock/Avg_Dmd&gt;Plan_Shelf,(365/CA$3+Safety_Stock/Avg_Dmd-Plan_Shelf)*Avg_Dmd*Std_Cost*CA$3,0)+Avg_Dmd*365/CA$3/2*Std_Cost*Inv_Cost+CA$3*Setup</f>
        <v>30751.515392811569</v>
      </c>
      <c r="CB85" s="12">
        <f>(Sell_Price-Std_Cost)*(1-$D85)*Lost_Sale_Fact*Avg_Dmd*365+NORMSINV($D85)*SQRT(Dmd_StdDev^2*Leadtime+LT_StdDev^2*Avg_Dmd^2)*Std_Cost*Inv_Cost+IF(365/CB$3+Safety_Stock/Avg_Dmd&gt;Plan_Shelf,(365/CB$3+Safety_Stock/Avg_Dmd-Plan_Shelf)*Avg_Dmd*Std_Cost*CB$3,0)+Avg_Dmd*365/CB$3/2*Std_Cost*Inv_Cost+CB$3*Setup</f>
        <v>30865.655743688763</v>
      </c>
      <c r="CC85" s="12">
        <f>(Sell_Price-Std_Cost)*(1-$D85)*Lost_Sale_Fact*Avg_Dmd*365+NORMSINV($D85)*SQRT(Dmd_StdDev^2*Leadtime+LT_StdDev^2*Avg_Dmd^2)*Std_Cost*Inv_Cost+IF(365/CC$3+Safety_Stock/Avg_Dmd&gt;Plan_Shelf,(365/CC$3+Safety_Stock/Avg_Dmd-Plan_Shelf)*Avg_Dmd*Std_Cost*CC$3,0)+Avg_Dmd*365/CC$3/2*Std_Cost*Inv_Cost+CC$3*Setup</f>
        <v>30980.727514023692</v>
      </c>
      <c r="CD85" s="12">
        <f>(Sell_Price-Std_Cost)*(1-$D85)*Lost_Sale_Fact*Avg_Dmd*365+NORMSINV($D85)*SQRT(Dmd_StdDev^2*Leadtime+LT_StdDev^2*Avg_Dmd^2)*Std_Cost*Inv_Cost+IF(365/CD$3+Safety_Stock/Avg_Dmd&gt;Plan_Shelf,(365/CD$3+Safety_Stock/Avg_Dmd-Plan_Shelf)*Avg_Dmd*Std_Cost*CD$3,0)+Avg_Dmd*365/CD$3/2*Std_Cost*Inv_Cost+CD$3*Setup</f>
        <v>31096.694879991057</v>
      </c>
      <c r="CE85" s="12">
        <f>(Sell_Price-Std_Cost)*(1-$D85)*Lost_Sale_Fact*Avg_Dmd*365+NORMSINV($D85)*SQRT(Dmd_StdDev^2*Leadtime+LT_StdDev^2*Avg_Dmd^2)*Std_Cost*Inv_Cost+IF(365/CE$3+Safety_Stock/Avg_Dmd&gt;Plan_Shelf,(365/CE$3+Safety_Stock/Avg_Dmd-Plan_Shelf)*Avg_Dmd*Std_Cost*CE$3,0)+Avg_Dmd*365/CE$3/2*Std_Cost*Inv_Cost+CE$3*Setup</f>
        <v>31213.523831630137</v>
      </c>
      <c r="CF85" s="12">
        <f>(Sell_Price-Std_Cost)*(1-$D85)*Lost_Sale_Fact*Avg_Dmd*365+NORMSINV($D85)*SQRT(Dmd_StdDev^2*Leadtime+LT_StdDev^2*Avg_Dmd^2)*Std_Cost*Inv_Cost+IF(365/CF$3+Safety_Stock/Avg_Dmd&gt;Plan_Shelf,(365/CF$3+Safety_Stock/Avg_Dmd-Plan_Shelf)*Avg_Dmd*Std_Cost*CF$3,0)+Avg_Dmd*365/CF$3/2*Std_Cost*Inv_Cost+CF$3*Setup</f>
        <v>31331.182059478237</v>
      </c>
      <c r="CG85" s="12">
        <f>(Sell_Price-Std_Cost)*(1-$D85)*Lost_Sale_Fact*Avg_Dmd*365+NORMSINV($D85)*SQRT(Dmd_StdDev^2*Leadtime+LT_StdDev^2*Avg_Dmd^2)*Std_Cost*Inv_Cost+IF(365/CG$3+Safety_Stock/Avg_Dmd&gt;Plan_Shelf,(365/CG$3+Safety_Stock/Avg_Dmd-Plan_Shelf)*Avg_Dmd*Std_Cost*CG$3,0)+Avg_Dmd*365/CG$3/2*Std_Cost*Inv_Cost+CG$3*Setup</f>
        <v>31449.638849601692</v>
      </c>
      <c r="CH85" s="12">
        <f>(Sell_Price-Std_Cost)*(1-$D85)*Lost_Sale_Fact*Avg_Dmd*365+NORMSINV($D85)*SQRT(Dmd_StdDev^2*Leadtime+LT_StdDev^2*Avg_Dmd^2)*Std_Cost*Inv_Cost+IF(365/CH$3+Safety_Stock/Avg_Dmd&gt;Plan_Shelf,(365/CH$3+Safety_Stock/Avg_Dmd-Plan_Shelf)*Avg_Dmd*Std_Cost*CH$3,0)+Avg_Dmd*365/CH$3/2*Std_Cost*Inv_Cost+CH$3*Setup</f>
        <v>31568.864986307504</v>
      </c>
      <c r="CI85" s="12">
        <f>(Sell_Price-Std_Cost)*(1-$D85)*Lost_Sale_Fact*Avg_Dmd*365+NORMSINV($D85)*SQRT(Dmd_StdDev^2*Leadtime+LT_StdDev^2*Avg_Dmd^2)*Std_Cost*Inv_Cost+IF(365/CI$3+Safety_Stock/Avg_Dmd&gt;Plan_Shelf,(365/CI$3+Safety_Stock/Avg_Dmd-Plan_Shelf)*Avg_Dmd*Std_Cost*CI$3,0)+Avg_Dmd*365/CI$3/2*Std_Cost*Inv_Cost+CI$3*Setup</f>
        <v>31688.832661887875</v>
      </c>
      <c r="CJ85" s="12">
        <f>(Sell_Price-Std_Cost)*(1-$D85)*Lost_Sale_Fact*Avg_Dmd*365+NORMSINV($D85)*SQRT(Dmd_StdDev^2*Leadtime+LT_StdDev^2*Avg_Dmd^2)*Std_Cost*Inv_Cost+IF(365/CJ$3+Safety_Stock/Avg_Dmd&gt;Plan_Shelf,(365/CJ$3+Safety_Stock/Avg_Dmd-Plan_Shelf)*Avg_Dmd*Std_Cost*CJ$3,0)+Avg_Dmd*365/CJ$3/2*Std_Cost*Inv_Cost+CJ$3*Setup</f>
        <v>31809.515392811569</v>
      </c>
      <c r="CK85" s="12">
        <f>(Sell_Price-Std_Cost)*(1-$D85)*Lost_Sale_Fact*Avg_Dmd*365+NORMSINV($D85)*SQRT(Dmd_StdDev^2*Leadtime+LT_StdDev^2*Avg_Dmd^2)*Std_Cost*Inv_Cost+IF(365/CK$3+Safety_Stock/Avg_Dmd&gt;Plan_Shelf,(365/CK$3+Safety_Stock/Avg_Dmd-Plan_Shelf)*Avg_Dmd*Std_Cost*CK$3,0)+Avg_Dmd*365/CK$3/2*Std_Cost*Inv_Cost+CK$3*Setup</f>
        <v>31930.887941831177</v>
      </c>
      <c r="CL85" s="12">
        <f>(Sell_Price-Std_Cost)*(1-$D85)*Lost_Sale_Fact*Avg_Dmd*365+NORMSINV($D85)*SQRT(Dmd_StdDev^2*Leadtime+LT_StdDev^2*Avg_Dmd^2)*Std_Cost*Inv_Cost+IF(365/CL$3+Safety_Stock/Avg_Dmd&gt;Plan_Shelf,(365/CL$3+Safety_Stock/Avg_Dmd-Plan_Shelf)*Avg_Dmd*Std_Cost*CL$3,0)+Avg_Dmd*365/CL$3/2*Std_Cost*Inv_Cost+CL$3*Setup</f>
        <v>32052.926245524748</v>
      </c>
      <c r="CM85" s="12">
        <f>(Sell_Price-Std_Cost)*(1-$D85)*Lost_Sale_Fact*Avg_Dmd*365+NORMSINV($D85)*SQRT(Dmd_StdDev^2*Leadtime+LT_StdDev^2*Avg_Dmd^2)*Std_Cost*Inv_Cost+IF(365/CM$3+Safety_Stock/Avg_Dmd&gt;Plan_Shelf,(365/CM$3+Safety_Stock/Avg_Dmd-Plan_Shelf)*Avg_Dmd*Std_Cost*CM$3,0)+Avg_Dmd*365/CM$3/2*Std_Cost*Inv_Cost+CM$3*Setup</f>
        <v>32175.607346834557</v>
      </c>
      <c r="CN85" s="12">
        <f>(Sell_Price-Std_Cost)*(1-$D85)*Lost_Sale_Fact*Avg_Dmd*365+NORMSINV($D85)*SQRT(Dmd_StdDev^2*Leadtime+LT_StdDev^2*Avg_Dmd^2)*Std_Cost*Inv_Cost+IF(365/CN$3+Safety_Stock/Avg_Dmd&gt;Plan_Shelf,(365/CN$3+Safety_Stock/Avg_Dmd-Plan_Shelf)*Avg_Dmd*Std_Cost*CN$3,0)+Avg_Dmd*365/CN$3/2*Std_Cost*Inv_Cost+CN$3*Setup</f>
        <v>32298.909332205509</v>
      </c>
      <c r="CO85" s="12">
        <f>(Sell_Price-Std_Cost)*(1-$D85)*Lost_Sale_Fact*Avg_Dmd*365+NORMSINV($D85)*SQRT(Dmd_StdDev^2*Leadtime+LT_StdDev^2*Avg_Dmd^2)*Std_Cost*Inv_Cost+IF(365/CO$3+Safety_Stock/Avg_Dmd&gt;Plan_Shelf,(365/CO$3+Safety_Stock/Avg_Dmd-Plan_Shelf)*Avg_Dmd*Std_Cost*CO$3,0)+Avg_Dmd*365/CO$3/2*Std_Cost*Inv_Cost+CO$3*Setup</f>
        <v>32422.811272961382</v>
      </c>
      <c r="CP85" s="12">
        <f>(Sell_Price-Std_Cost)*(1-$D85)*Lost_Sale_Fact*Avg_Dmd*365+NORMSINV($D85)*SQRT(Dmd_StdDev^2*Leadtime+LT_StdDev^2*Avg_Dmd^2)*Std_Cost*Inv_Cost+IF(365/CP$3+Safety_Stock/Avg_Dmd&gt;Plan_Shelf,(365/CP$3+Safety_Stock/Avg_Dmd-Plan_Shelf)*Avg_Dmd*Std_Cost*CP$3,0)+Avg_Dmd*365/CP$3/2*Std_Cost*Inv_Cost+CP$3*Setup</f>
        <v>32547.293170589346</v>
      </c>
      <c r="CQ85" s="12">
        <f>(Sell_Price-Std_Cost)*(1-$D85)*Lost_Sale_Fact*Avg_Dmd*365+NORMSINV($D85)*SQRT(Dmd_StdDev^2*Leadtime+LT_StdDev^2*Avg_Dmd^2)*Std_Cost*Inv_Cost+IF(365/CQ$3+Safety_Stock/Avg_Dmd&gt;Plan_Shelf,(365/CQ$3+Safety_Stock/Avg_Dmd-Plan_Shelf)*Avg_Dmd*Std_Cost*CQ$3,0)+Avg_Dmd*365/CQ$3/2*Std_Cost*Inv_Cost+CQ$3*Setup</f>
        <v>32672.335905632084</v>
      </c>
      <c r="CR85" s="12">
        <f>(Sell_Price-Std_Cost)*(1-$D85)*Lost_Sale_Fact*Avg_Dmd*365+NORMSINV($D85)*SQRT(Dmd_StdDev^2*Leadtime+LT_StdDev^2*Avg_Dmd^2)*Std_Cost*Inv_Cost+IF(365/CR$3+Safety_Stock/Avg_Dmd&gt;Plan_Shelf,(365/CR$3+Safety_Stock/Avg_Dmd-Plan_Shelf)*Avg_Dmd*Std_Cost*CR$3,0)+Avg_Dmd*365/CR$3/2*Std_Cost*Inv_Cost+CR$3*Setup</f>
        <v>32797.921189913017</v>
      </c>
      <c r="CS85" s="12">
        <f>(Sell_Price-Std_Cost)*(1-$D85)*Lost_Sale_Fact*Avg_Dmd*365+NORMSINV($D85)*SQRT(Dmd_StdDev^2*Leadtime+LT_StdDev^2*Avg_Dmd^2)*Std_Cost*Inv_Cost+IF(365/CS$3+Safety_Stock/Avg_Dmd&gt;Plan_Shelf,(365/CS$3+Safety_Stock/Avg_Dmd-Plan_Shelf)*Avg_Dmd*Std_Cost*CS$3,0)+Avg_Dmd*365/CS$3/2*Std_Cost*Inv_Cost+CS$3*Setup</f>
        <v>32924.031521843826</v>
      </c>
      <c r="CT85" s="12">
        <f>(Sell_Price-Std_Cost)*(1-$D85)*Lost_Sale_Fact*Avg_Dmd*365+NORMSINV($D85)*SQRT(Dmd_StdDev^2*Leadtime+LT_StdDev^2*Avg_Dmd^2)*Std_Cost*Inv_Cost+IF(365/CT$3+Safety_Stock/Avg_Dmd&gt;Plan_Shelf,(365/CT$3+Safety_Stock/Avg_Dmd-Plan_Shelf)*Avg_Dmd*Std_Cost*CT$3,0)+Avg_Dmd*365/CT$3/2*Std_Cost*Inv_Cost+CT$3*Setup</f>
        <v>33050.650144584622</v>
      </c>
      <c r="CU85" s="12">
        <f>(Sell_Price-Std_Cost)*(1-$D85)*Lost_Sale_Fact*Avg_Dmd*365+NORMSINV($D85)*SQRT(Dmd_StdDev^2*Leadtime+LT_StdDev^2*Avg_Dmd^2)*Std_Cost*Inv_Cost+IF(365/CU$3+Safety_Stock/Avg_Dmd&gt;Plan_Shelf,(365/CU$3+Safety_Stock/Avg_Dmd-Plan_Shelf)*Avg_Dmd*Std_Cost*CU$3,0)+Avg_Dmd*365/CU$3/2*Std_Cost*Inv_Cost+CU$3*Setup</f>
        <v>33177.76100684666</v>
      </c>
      <c r="CV85" s="12">
        <f>(Sell_Price-Std_Cost)*(1-$D85)*Lost_Sale_Fact*Avg_Dmd*365+NORMSINV($D85)*SQRT(Dmd_StdDev^2*Leadtime+LT_StdDev^2*Avg_Dmd^2)*Std_Cost*Inv_Cost+IF(365/CV$3+Safety_Stock/Avg_Dmd&gt;Plan_Shelf,(365/CV$3+Safety_Stock/Avg_Dmd-Plan_Shelf)*Avg_Dmd*Std_Cost*CV$3,0)+Avg_Dmd*365/CV$3/2*Std_Cost*Inv_Cost+CV$3*Setup</f>
        <v>33305.348726144905</v>
      </c>
      <c r="CW85" s="12">
        <f>(Sell_Price-Std_Cost)*(1-$D85)*Lost_Sale_Fact*Avg_Dmd*365+NORMSINV($D85)*SQRT(Dmd_StdDev^2*Leadtime+LT_StdDev^2*Avg_Dmd^2)*Std_Cost*Inv_Cost+IF(365/CW$3+Safety_Stock/Avg_Dmd&gt;Plan_Shelf,(365/CW$3+Safety_Stock/Avg_Dmd-Plan_Shelf)*Avg_Dmd*Std_Cost*CW$3,0)+Avg_Dmd*365/CW$3/2*Std_Cost*Inv_Cost+CW$3*Setup</f>
        <v>33433.398554323598</v>
      </c>
      <c r="CX85" s="12">
        <f>(Sell_Price-Std_Cost)*(1-$D85)*Lost_Sale_Fact*Avg_Dmd*365+NORMSINV($D85)*SQRT(Dmd_StdDev^2*Leadtime+LT_StdDev^2*Avg_Dmd^2)*Std_Cost*Inv_Cost+IF(365/CX$3+Safety_Stock/Avg_Dmd&gt;Plan_Shelf,(365/CX$3+Safety_Stock/Avg_Dmd-Plan_Shelf)*Avg_Dmd*Std_Cost*CX$3,0)+Avg_Dmd*365/CX$3/2*Std_Cost*Inv_Cost+CX$3*Setup</f>
        <v>33561.896345192523</v>
      </c>
      <c r="CY85" s="12">
        <f>(Sell_Price-Std_Cost)*(1-$D85)*Lost_Sale_Fact*Avg_Dmd*365+NORMSINV($D85)*SQRT(Dmd_StdDev^2*Leadtime+LT_StdDev^2*Avg_Dmd^2)*Std_Cost*Inv_Cost+IF(365/CY$3+Safety_Stock/Avg_Dmd&gt;Plan_Shelf,(365/CY$3+Safety_Stock/Avg_Dmd-Plan_Shelf)*Avg_Dmd*Std_Cost*CY$3,0)+Avg_Dmd*365/CY$3/2*Std_Cost*Inv_Cost+CY$3*Setup</f>
        <v>33690.828524124699</v>
      </c>
      <c r="CZ85" s="12">
        <f>(Sell_Price-Std_Cost)*(1-$D85)*Lost_Sale_Fact*Avg_Dmd*365+NORMSINV($D85)*SQRT(Dmd_StdDev^2*Leadtime+LT_StdDev^2*Avg_Dmd^2)*Std_Cost*Inv_Cost+IF(365/CZ$3+Safety_Stock/Avg_Dmd&gt;Plan_Shelf,(365/CZ$3+Safety_Stock/Avg_Dmd-Plan_Shelf)*Avg_Dmd*Std_Cost*CZ$3,0)+Avg_Dmd*365/CZ$3/2*Std_Cost*Inv_Cost+CZ$3*Setup</f>
        <v>33820.182059478233</v>
      </c>
      <c r="DA85" s="28">
        <f t="shared" si="2"/>
        <v>27850.50638380256</v>
      </c>
      <c r="DB85" s="43">
        <f t="shared" si="3"/>
        <v>0.91800000000000004</v>
      </c>
    </row>
    <row r="86" spans="1:106" ht="14.1" customHeight="1" x14ac:dyDescent="0.25">
      <c r="A86" s="53"/>
      <c r="B86" s="51"/>
      <c r="C86" s="51"/>
      <c r="D86" s="9">
        <v>0.91700000000000004</v>
      </c>
      <c r="E86" s="12">
        <f>(Sell_Price-Std_Cost)*(1-$D86)*Lost_Sale_Fact*Avg_Dmd*365+NORMSINV($D86)*SQRT(Dmd_StdDev^2*Leadtime+LT_StdDev^2*Avg_Dmd^2)*Std_Cost*Inv_Cost+IF(365/E$3+Safety_Stock/Avg_Dmd&gt;Plan_Shelf,(365/E$3+Safety_Stock/Avg_Dmd-Plan_Shelf)*Avg_Dmd*Std_Cost*E$3,0)+Avg_Dmd*365/E$3/2*Std_Cost*Inv_Cost+E$3*Setup</f>
        <v>1328264.6443710737</v>
      </c>
      <c r="F86" s="12">
        <f>(Sell_Price-Std_Cost)*(1-$D86)*Lost_Sale_Fact*Avg_Dmd*365+NORMSINV($D86)*SQRT(Dmd_StdDev^2*Leadtime+LT_StdDev^2*Avg_Dmd^2)*Std_Cost*Inv_Cost+IF(365/F$3+Safety_Stock/Avg_Dmd&gt;Plan_Shelf,(365/F$3+Safety_Stock/Avg_Dmd-Plan_Shelf)*Avg_Dmd*Std_Cost*F$3,0)+Avg_Dmd*365/F$3/2*Std_Cost*Inv_Cost+F$3*Setup</f>
        <v>1165110.8072050663</v>
      </c>
      <c r="G86" s="12">
        <f>(Sell_Price-Std_Cost)*(1-$D86)*Lost_Sale_Fact*Avg_Dmd*365+NORMSINV($D86)*SQRT(Dmd_StdDev^2*Leadtime+LT_StdDev^2*Avg_Dmd^2)*Std_Cost*Inv_Cost+IF(365/G$3+Safety_Stock/Avg_Dmd&gt;Plan_Shelf,(365/G$3+Safety_Stock/Avg_Dmd-Plan_Shelf)*Avg_Dmd*Std_Cost*G$3,0)+Avg_Dmd*365/G$3/2*Std_Cost*Inv_Cost+G$3*Setup</f>
        <v>1070090.303372392</v>
      </c>
      <c r="H86" s="12">
        <f>(Sell_Price-Std_Cost)*(1-$D86)*Lost_Sale_Fact*Avg_Dmd*365+NORMSINV($D86)*SQRT(Dmd_StdDev^2*Leadtime+LT_StdDev^2*Avg_Dmd^2)*Std_Cost*Inv_Cost+IF(365/H$3+Safety_Stock/Avg_Dmd&gt;Plan_Shelf,(365/H$3+Safety_Stock/Avg_Dmd-Plan_Shelf)*Avg_Dmd*Std_Cost*H$3,0)+Avg_Dmd*365/H$3/2*Std_Cost*Inv_Cost+H$3*Setup</f>
        <v>992103.1328730511</v>
      </c>
      <c r="I86" s="12">
        <f>(Sell_Price-Std_Cost)*(1-$D86)*Lost_Sale_Fact*Avg_Dmd*365+NORMSINV($D86)*SQRT(Dmd_StdDev^2*Leadtime+LT_StdDev^2*Avg_Dmd^2)*Std_Cost*Inv_Cost+IF(365/I$3+Safety_Stock/Avg_Dmd&gt;Plan_Shelf,(365/I$3+Safety_Stock/Avg_Dmd-Plan_Shelf)*Avg_Dmd*Std_Cost*I$3,0)+Avg_Dmd*365/I$3/2*Std_Cost*Inv_Cost+I$3*Setup</f>
        <v>920929.29570704349</v>
      </c>
      <c r="J86" s="12">
        <f>(Sell_Price-Std_Cost)*(1-$D86)*Lost_Sale_Fact*Avg_Dmd*365+NORMSINV($D86)*SQRT(Dmd_StdDev^2*Leadtime+LT_StdDev^2*Avg_Dmd^2)*Std_Cost*Inv_Cost+IF(365/J$3+Safety_Stock/Avg_Dmd&gt;Plan_Shelf,(365/J$3+Safety_Stock/Avg_Dmd-Plan_Shelf)*Avg_Dmd*Std_Cost*J$3,0)+Avg_Dmd*365/J$3/2*Std_Cost*Inv_Cost+J$3*Setup</f>
        <v>853162.12520770251</v>
      </c>
      <c r="K86" s="12">
        <f>(Sell_Price-Std_Cost)*(1-$D86)*Lost_Sale_Fact*Avg_Dmd*365+NORMSINV($D86)*SQRT(Dmd_StdDev^2*Leadtime+LT_StdDev^2*Avg_Dmd^2)*Std_Cost*Inv_Cost+IF(365/K$3+Safety_Stock/Avg_Dmd&gt;Plan_Shelf,(365/K$3+Safety_Stock/Avg_Dmd-Plan_Shelf)*Avg_Dmd*Std_Cost*K$3,0)+Avg_Dmd*365/K$3/2*Std_Cost*Inv_Cost+K$3*Setup</f>
        <v>787341.62137502839</v>
      </c>
      <c r="L86" s="12">
        <f>(Sell_Price-Std_Cost)*(1-$D86)*Lost_Sale_Fact*Avg_Dmd*365+NORMSINV($D86)*SQRT(Dmd_StdDev^2*Leadtime+LT_StdDev^2*Avg_Dmd^2)*Std_Cost*Inv_Cost+IF(365/L$3+Safety_Stock/Avg_Dmd&gt;Plan_Shelf,(365/L$3+Safety_Stock/Avg_Dmd-Plan_Shelf)*Avg_Dmd*Std_Cost*L$3,0)+Avg_Dmd*365/L$3/2*Std_Cost*Inv_Cost+L$3*Setup</f>
        <v>722737.78420902079</v>
      </c>
      <c r="M86" s="12">
        <f>(Sell_Price-Std_Cost)*(1-$D86)*Lost_Sale_Fact*Avg_Dmd*365+NORMSINV($D86)*SQRT(Dmd_StdDev^2*Leadtime+LT_StdDev^2*Avg_Dmd^2)*Std_Cost*Inv_Cost+IF(365/M$3+Safety_Stock/Avg_Dmd&gt;Plan_Shelf,(365/M$3+Safety_Stock/Avg_Dmd-Plan_Shelf)*Avg_Dmd*Std_Cost*M$3,0)+Avg_Dmd*365/M$3/2*Std_Cost*Inv_Cost+M$3*Setup</f>
        <v>658945.05815412442</v>
      </c>
      <c r="N86" s="12">
        <f>(Sell_Price-Std_Cost)*(1-$D86)*Lost_Sale_Fact*Avg_Dmd*365+NORMSINV($D86)*SQRT(Dmd_StdDev^2*Leadtime+LT_StdDev^2*Avg_Dmd^2)*Std_Cost*Inv_Cost+IF(365/N$3+Safety_Stock/Avg_Dmd&gt;Plan_Shelf,(365/N$3+Safety_Stock/Avg_Dmd-Plan_Shelf)*Avg_Dmd*Std_Cost*N$3,0)+Avg_Dmd*365/N$3/2*Std_Cost*Inv_Cost+N$3*Setup</f>
        <v>595720.10987700569</v>
      </c>
      <c r="O86" s="12">
        <f>(Sell_Price-Std_Cost)*(1-$D86)*Lost_Sale_Fact*Avg_Dmd*365+NORMSINV($D86)*SQRT(Dmd_StdDev^2*Leadtime+LT_StdDev^2*Avg_Dmd^2)*Std_Cost*Inv_Cost+IF(365/O$3+Safety_Stock/Avg_Dmd&gt;Plan_Shelf,(365/O$3+Safety_Stock/Avg_Dmd-Plan_Shelf)*Avg_Dmd*Std_Cost*O$3,0)+Avg_Dmd*365/O$3/2*Std_Cost*Inv_Cost+O$3*Setup</f>
        <v>532908.09089281631</v>
      </c>
      <c r="P86" s="12">
        <f>(Sell_Price-Std_Cost)*(1-$D86)*Lost_Sale_Fact*Avg_Dmd*365+NORMSINV($D86)*SQRT(Dmd_StdDev^2*Leadtime+LT_StdDev^2*Avg_Dmd^2)*Std_Cost*Inv_Cost+IF(365/P$3+Safety_Stock/Avg_Dmd&gt;Plan_Shelf,(365/P$3+Safety_Stock/Avg_Dmd-Plan_Shelf)*Avg_Dmd*Std_Cost*P$3,0)+Avg_Dmd*365/P$3/2*Std_Cost*Inv_Cost+P$3*Setup</f>
        <v>470405.76887832407</v>
      </c>
      <c r="Q86" s="12">
        <f>(Sell_Price-Std_Cost)*(1-$D86)*Lost_Sale_Fact*Avg_Dmd*365+NORMSINV($D86)*SQRT(Dmd_StdDev^2*Leadtime+LT_StdDev^2*Avg_Dmd^2)*Std_Cost*Inv_Cost+IF(365/Q$3+Safety_Stock/Avg_Dmd&gt;Plan_Shelf,(365/Q$3+Safety_Stock/Avg_Dmd-Plan_Shelf)*Avg_Dmd*Std_Cost*Q$3,0)+Avg_Dmd*365/Q$3/2*Std_Cost*Inv_Cost+Q$3*Setup</f>
        <v>408141.67530206009</v>
      </c>
      <c r="R86" s="12">
        <f>(Sell_Price-Std_Cost)*(1-$D86)*Lost_Sale_Fact*Avg_Dmd*365+NORMSINV($D86)*SQRT(Dmd_StdDev^2*Leadtime+LT_StdDev^2*Avg_Dmd^2)*Std_Cost*Inv_Cost+IF(365/R$3+Safety_Stock/Avg_Dmd&gt;Plan_Shelf,(365/R$3+Safety_Stock/Avg_Dmd-Plan_Shelf)*Avg_Dmd*Std_Cost*R$3,0)+Avg_Dmd*365/R$3/2*Std_Cost*Inv_Cost+R$3*Setup</f>
        <v>346064.76121297566</v>
      </c>
      <c r="S86" s="12">
        <f>(Sell_Price-Std_Cost)*(1-$D86)*Lost_Sale_Fact*Avg_Dmd*365+NORMSINV($D86)*SQRT(Dmd_StdDev^2*Leadtime+LT_StdDev^2*Avg_Dmd^2)*Std_Cost*Inv_Cost+IF(365/S$3+Safety_Stock/Avg_Dmd&gt;Plan_Shelf,(365/S$3+Safety_Stock/Avg_Dmd-Plan_Shelf)*Avg_Dmd*Std_Cost*S$3,0)+Avg_Dmd*365/S$3/2*Std_Cost*Inv_Cost+S$3*Setup</f>
        <v>284137.59071363462</v>
      </c>
      <c r="T86" s="12">
        <f>(Sell_Price-Std_Cost)*(1-$D86)*Lost_Sale_Fact*Avg_Dmd*365+NORMSINV($D86)*SQRT(Dmd_StdDev^2*Leadtime+LT_StdDev^2*Avg_Dmd^2)*Std_Cost*Inv_Cost+IF(365/T$3+Safety_Stock/Avg_Dmd&gt;Plan_Shelf,(365/T$3+Safety_Stock/Avg_Dmd-Plan_Shelf)*Avg_Dmd*Std_Cost*T$3,0)+Avg_Dmd*365/T$3/2*Std_Cost*Inv_Cost+T$3*Setup</f>
        <v>222332.08688096033</v>
      </c>
      <c r="U86" s="12">
        <f>(Sell_Price-Std_Cost)*(1-$D86)*Lost_Sale_Fact*Avg_Dmd*365+NORMSINV($D86)*SQRT(Dmd_StdDev^2*Leadtime+LT_StdDev^2*Avg_Dmd^2)*Std_Cost*Inv_Cost+IF(365/U$3+Safety_Stock/Avg_Dmd&gt;Plan_Shelf,(365/U$3+Safety_Stock/Avg_Dmd-Plan_Shelf)*Avg_Dmd*Std_Cost*U$3,0)+Avg_Dmd*365/U$3/2*Std_Cost*Inv_Cost+U$3*Setup</f>
        <v>160626.77912671736</v>
      </c>
      <c r="V86" s="12">
        <f>(Sell_Price-Std_Cost)*(1-$D86)*Lost_Sale_Fact*Avg_Dmd*365+NORMSINV($D86)*SQRT(Dmd_StdDev^2*Leadtime+LT_StdDev^2*Avg_Dmd^2)*Std_Cost*Inv_Cost+IF(365/V$3+Safety_Stock/Avg_Dmd&gt;Plan_Shelf,(365/V$3+Safety_Stock/Avg_Dmd-Plan_Shelf)*Avg_Dmd*Std_Cost*V$3,0)+Avg_Dmd*365/V$3/2*Std_Cost*Inv_Cost+V$3*Setup</f>
        <v>99004.96810450076</v>
      </c>
      <c r="W86" s="12">
        <f>(Sell_Price-Std_Cost)*(1-$D86)*Lost_Sale_Fact*Avg_Dmd*365+NORMSINV($D86)*SQRT(Dmd_StdDev^2*Leadtime+LT_StdDev^2*Avg_Dmd^2)*Std_Cost*Inv_Cost+IF(365/W$3+Safety_Stock/Avg_Dmd&gt;Plan_Shelf,(365/W$3+Safety_Stock/Avg_Dmd-Plan_Shelf)*Avg_Dmd*Std_Cost*W$3,0)+Avg_Dmd*365/W$3/2*Std_Cost*Inv_Cost+W$3*Setup</f>
        <v>37453.470119779646</v>
      </c>
      <c r="X86" s="12">
        <f>(Sell_Price-Std_Cost)*(1-$D86)*Lost_Sale_Fact*Avg_Dmd*365+NORMSINV($D86)*SQRT(Dmd_StdDev^2*Leadtime+LT_StdDev^2*Avg_Dmd^2)*Std_Cost*Inv_Cost+IF(365/X$3+Safety_Stock/Avg_Dmd&gt;Plan_Shelf,(365/X$3+Safety_Stock/Avg_Dmd-Plan_Shelf)*Avg_Dmd*Std_Cost*X$3,0)+Avg_Dmd*365/X$3/2*Std_Cost*Inv_Cost+X$3*Setup</f>
        <v>30038.481537081349</v>
      </c>
      <c r="Y86" s="12">
        <f>(Sell_Price-Std_Cost)*(1-$D86)*Lost_Sale_Fact*Avg_Dmd*365+NORMSINV($D86)*SQRT(Dmd_StdDev^2*Leadtime+LT_StdDev^2*Avg_Dmd^2)*Std_Cost*Inv_Cost+IF(365/Y$3+Safety_Stock/Avg_Dmd&gt;Plan_Shelf,(365/Y$3+Safety_Stock/Avg_Dmd-Plan_Shelf)*Avg_Dmd*Std_Cost*Y$3,0)+Avg_Dmd*365/Y$3/2*Std_Cost*Inv_Cost+Y$3*Setup</f>
        <v>29701.814870414681</v>
      </c>
      <c r="Z86" s="12">
        <f>(Sell_Price-Std_Cost)*(1-$D86)*Lost_Sale_Fact*Avg_Dmd*365+NORMSINV($D86)*SQRT(Dmd_StdDev^2*Leadtime+LT_StdDev^2*Avg_Dmd^2)*Std_Cost*Inv_Cost+IF(365/Z$3+Safety_Stock/Avg_Dmd&gt;Plan_Shelf,(365/Z$3+Safety_Stock/Avg_Dmd-Plan_Shelf)*Avg_Dmd*Std_Cost*Z$3,0)+Avg_Dmd*365/Z$3/2*Std_Cost*Inv_Cost+Z$3*Setup</f>
        <v>29409.39062799044</v>
      </c>
      <c r="AA86" s="12">
        <f>(Sell_Price-Std_Cost)*(1-$D86)*Lost_Sale_Fact*Avg_Dmd*365+NORMSINV($D86)*SQRT(Dmd_StdDev^2*Leadtime+LT_StdDev^2*Avg_Dmd^2)*Std_Cost*Inv_Cost+IF(365/AA$3+Safety_Stock/Avg_Dmd&gt;Plan_Shelf,(365/AA$3+Safety_Stock/Avg_Dmd-Plan_Shelf)*Avg_Dmd*Std_Cost*AA$3,0)+Avg_Dmd*365/AA$3/2*Std_Cost*Inv_Cost+AA$3*Setup</f>
        <v>29155.43805882048</v>
      </c>
      <c r="AB86" s="12">
        <f>(Sell_Price-Std_Cost)*(1-$D86)*Lost_Sale_Fact*Avg_Dmd*365+NORMSINV($D86)*SQRT(Dmd_StdDev^2*Leadtime+LT_StdDev^2*Avg_Dmd^2)*Std_Cost*Inv_Cost+IF(365/AB$3+Safety_Stock/Avg_Dmd&gt;Plan_Shelf,(365/AB$3+Safety_Stock/Avg_Dmd-Plan_Shelf)*Avg_Dmd*Std_Cost*AB$3,0)+Avg_Dmd*365/AB$3/2*Std_Cost*Inv_Cost+AB$3*Setup</f>
        <v>28935.148203748016</v>
      </c>
      <c r="AC86" s="12">
        <f>(Sell_Price-Std_Cost)*(1-$D86)*Lost_Sale_Fact*Avg_Dmd*365+NORMSINV($D86)*SQRT(Dmd_StdDev^2*Leadtime+LT_StdDev^2*Avg_Dmd^2)*Std_Cost*Inv_Cost+IF(365/AC$3+Safety_Stock/Avg_Dmd&gt;Plan_Shelf,(365/AC$3+Safety_Stock/Avg_Dmd-Plan_Shelf)*Avg_Dmd*Std_Cost*AC$3,0)+Avg_Dmd*365/AC$3/2*Std_Cost*Inv_Cost+AC$3*Setup</f>
        <v>28744.481537081349</v>
      </c>
      <c r="AD86" s="12">
        <f>(Sell_Price-Std_Cost)*(1-$D86)*Lost_Sale_Fact*Avg_Dmd*365+NORMSINV($D86)*SQRT(Dmd_StdDev^2*Leadtime+LT_StdDev^2*Avg_Dmd^2)*Std_Cost*Inv_Cost+IF(365/AD$3+Safety_Stock/Avg_Dmd&gt;Plan_Shelf,(365/AD$3+Safety_Stock/Avg_Dmd-Plan_Shelf)*Avg_Dmd*Std_Cost*AD$3,0)+Avg_Dmd*365/AD$3/2*Std_Cost*Inv_Cost+AD$3*Setup</f>
        <v>28580.019998619809</v>
      </c>
      <c r="AE86" s="12">
        <f>(Sell_Price-Std_Cost)*(1-$D86)*Lost_Sale_Fact*Avg_Dmd*365+NORMSINV($D86)*SQRT(Dmd_StdDev^2*Leadtime+LT_StdDev^2*Avg_Dmd^2)*Std_Cost*Inv_Cost+IF(365/AE$3+Safety_Stock/Avg_Dmd&gt;Plan_Shelf,(365/AE$3+Safety_Stock/Avg_Dmd-Plan_Shelf)*Avg_Dmd*Std_Cost*AE$3,0)+Avg_Dmd*365/AE$3/2*Std_Cost*Inv_Cost+AE$3*Setup</f>
        <v>28438.851907451717</v>
      </c>
      <c r="AF86" s="12">
        <f>(Sell_Price-Std_Cost)*(1-$D86)*Lost_Sale_Fact*Avg_Dmd*365+NORMSINV($D86)*SQRT(Dmd_StdDev^2*Leadtime+LT_StdDev^2*Avg_Dmd^2)*Std_Cost*Inv_Cost+IF(365/AF$3+Safety_Stock/Avg_Dmd&gt;Plan_Shelf,(365/AF$3+Safety_Stock/Avg_Dmd-Plan_Shelf)*Avg_Dmd*Std_Cost*AF$3,0)+Avg_Dmd*365/AF$3/2*Std_Cost*Inv_Cost+AF$3*Setup</f>
        <v>28318.481537081349</v>
      </c>
      <c r="AG86" s="12">
        <f>(Sell_Price-Std_Cost)*(1-$D86)*Lost_Sale_Fact*Avg_Dmd*365+NORMSINV($D86)*SQRT(Dmd_StdDev^2*Leadtime+LT_StdDev^2*Avg_Dmd^2)*Std_Cost*Inv_Cost+IF(365/AG$3+Safety_Stock/Avg_Dmd&gt;Plan_Shelf,(365/AG$3+Safety_Stock/Avg_Dmd-Plan_Shelf)*Avg_Dmd*Std_Cost*AG$3,0)+Avg_Dmd*365/AG$3/2*Std_Cost*Inv_Cost+AG$3*Setup</f>
        <v>28216.757399150312</v>
      </c>
      <c r="AH86" s="12">
        <f>(Sell_Price-Std_Cost)*(1-$D86)*Lost_Sale_Fact*Avg_Dmd*365+NORMSINV($D86)*SQRT(Dmd_StdDev^2*Leadtime+LT_StdDev^2*Avg_Dmd^2)*Std_Cost*Inv_Cost+IF(365/AH$3+Safety_Stock/Avg_Dmd&gt;Plan_Shelf,(365/AH$3+Safety_Stock/Avg_Dmd-Plan_Shelf)*Avg_Dmd*Std_Cost*AH$3,0)+Avg_Dmd*365/AH$3/2*Std_Cost*Inv_Cost+AH$3*Setup</f>
        <v>28131.814870414681</v>
      </c>
      <c r="AI86" s="12">
        <f>(Sell_Price-Std_Cost)*(1-$D86)*Lost_Sale_Fact*Avg_Dmd*365+NORMSINV($D86)*SQRT(Dmd_StdDev^2*Leadtime+LT_StdDev^2*Avg_Dmd^2)*Std_Cost*Inv_Cost+IF(365/AI$3+Safety_Stock/Avg_Dmd&gt;Plan_Shelf,(365/AI$3+Safety_Stock/Avg_Dmd-Plan_Shelf)*Avg_Dmd*Std_Cost*AI$3,0)+Avg_Dmd*365/AI$3/2*Std_Cost*Inv_Cost+AI$3*Setup</f>
        <v>28062.029924178125</v>
      </c>
      <c r="AJ86" s="12">
        <f>(Sell_Price-Std_Cost)*(1-$D86)*Lost_Sale_Fact*Avg_Dmd*365+NORMSINV($D86)*SQRT(Dmd_StdDev^2*Leadtime+LT_StdDev^2*Avg_Dmd^2)*Std_Cost*Inv_Cost+IF(365/AJ$3+Safety_Stock/Avg_Dmd&gt;Plan_Shelf,(365/AJ$3+Safety_Stock/Avg_Dmd-Plan_Shelf)*Avg_Dmd*Std_Cost*AJ$3,0)+Avg_Dmd*365/AJ$3/2*Std_Cost*Inv_Cost+AJ$3*Setup</f>
        <v>28005.981537081349</v>
      </c>
      <c r="AK86" s="12">
        <f>(Sell_Price-Std_Cost)*(1-$D86)*Lost_Sale_Fact*Avg_Dmd*365+NORMSINV($D86)*SQRT(Dmd_StdDev^2*Leadtime+LT_StdDev^2*Avg_Dmd^2)*Std_Cost*Inv_Cost+IF(365/AK$3+Safety_Stock/Avg_Dmd&gt;Plan_Shelf,(365/AK$3+Safety_Stock/Avg_Dmd-Plan_Shelf)*Avg_Dmd*Std_Cost*AK$3,0)+Avg_Dmd*365/AK$3/2*Std_Cost*Inv_Cost+AK$3*Setup</f>
        <v>27962.420931020741</v>
      </c>
      <c r="AL86" s="12">
        <f>(Sell_Price-Std_Cost)*(1-$D86)*Lost_Sale_Fact*Avg_Dmd*365+NORMSINV($D86)*SQRT(Dmd_StdDev^2*Leadtime+LT_StdDev^2*Avg_Dmd^2)*Std_Cost*Inv_Cost+IF(365/AL$3+Safety_Stock/Avg_Dmd&gt;Plan_Shelf,(365/AL$3+Safety_Stock/Avg_Dmd-Plan_Shelf)*Avg_Dmd*Std_Cost*AL$3,0)+Avg_Dmd*365/AL$3/2*Std_Cost*Inv_Cost+AL$3*Setup</f>
        <v>27930.246242963702</v>
      </c>
      <c r="AM86" s="12">
        <f>(Sell_Price-Std_Cost)*(1-$D86)*Lost_Sale_Fact*Avg_Dmd*365+NORMSINV($D86)*SQRT(Dmd_StdDev^2*Leadtime+LT_StdDev^2*Avg_Dmd^2)*Std_Cost*Inv_Cost+IF(365/AM$3+Safety_Stock/Avg_Dmd&gt;Plan_Shelf,(365/AM$3+Safety_Stock/Avg_Dmd-Plan_Shelf)*Avg_Dmd*Std_Cost*AM$3,0)+Avg_Dmd*365/AM$3/2*Std_Cost*Inv_Cost+AM$3*Setup</f>
        <v>27908.481537081349</v>
      </c>
      <c r="AN86" s="12">
        <f>(Sell_Price-Std_Cost)*(1-$D86)*Lost_Sale_Fact*Avg_Dmd*365+NORMSINV($D86)*SQRT(Dmd_StdDev^2*Leadtime+LT_StdDev^2*Avg_Dmd^2)*Std_Cost*Inv_Cost+IF(365/AN$3+Safety_Stock/Avg_Dmd&gt;Plan_Shelf,(365/AN$3+Safety_Stock/Avg_Dmd-Plan_Shelf)*Avg_Dmd*Std_Cost*AN$3,0)+Avg_Dmd*365/AN$3/2*Std_Cost*Inv_Cost+AN$3*Setup</f>
        <v>27896.259314859126</v>
      </c>
      <c r="AO86" s="12">
        <f>(Sell_Price-Std_Cost)*(1-$D86)*Lost_Sale_Fact*Avg_Dmd*365+NORMSINV($D86)*SQRT(Dmd_StdDev^2*Leadtime+LT_StdDev^2*Avg_Dmd^2)*Std_Cost*Inv_Cost+IF(365/AO$3+Safety_Stock/Avg_Dmd&gt;Plan_Shelf,(365/AO$3+Safety_Stock/Avg_Dmd-Plan_Shelf)*Avg_Dmd*Std_Cost*AO$3,0)+Avg_Dmd*365/AO$3/2*Std_Cost*Inv_Cost+AO$3*Setup</f>
        <v>27892.805861405672</v>
      </c>
      <c r="AP86" s="12">
        <f>(Sell_Price-Std_Cost)*(1-$D86)*Lost_Sale_Fact*Avg_Dmd*365+NORMSINV($D86)*SQRT(Dmd_StdDev^2*Leadtime+LT_StdDev^2*Avg_Dmd^2)*Std_Cost*Inv_Cost+IF(365/AP$3+Safety_Stock/Avg_Dmd&gt;Plan_Shelf,(365/AP$3+Safety_Stock/Avg_Dmd-Plan_Shelf)*Avg_Dmd*Std_Cost*AP$3,0)+Avg_Dmd*365/AP$3/2*Std_Cost*Inv_Cost+AP$3*Setup</f>
        <v>27897.428905502402</v>
      </c>
      <c r="AQ86" s="12">
        <f>(Sell_Price-Std_Cost)*(1-$D86)*Lost_Sale_Fact*Avg_Dmd*365+NORMSINV($D86)*SQRT(Dmd_StdDev^2*Leadtime+LT_StdDev^2*Avg_Dmd^2)*Std_Cost*Inv_Cost+IF(365/AQ$3+Safety_Stock/Avg_Dmd&gt;Plan_Shelf,(365/AQ$3+Safety_Stock/Avg_Dmd-Plan_Shelf)*Avg_Dmd*Std_Cost*AQ$3,0)+Avg_Dmd*365/AQ$3/2*Std_Cost*Inv_Cost+AQ$3*Setup</f>
        <v>27909.507178106989</v>
      </c>
      <c r="AR86" s="12">
        <f>(Sell_Price-Std_Cost)*(1-$D86)*Lost_Sale_Fact*Avg_Dmd*365+NORMSINV($D86)*SQRT(Dmd_StdDev^2*Leadtime+LT_StdDev^2*Avg_Dmd^2)*Std_Cost*Inv_Cost+IF(365/AR$3+Safety_Stock/Avg_Dmd&gt;Plan_Shelf,(365/AR$3+Safety_Stock/Avg_Dmd-Plan_Shelf)*Avg_Dmd*Std_Cost*AR$3,0)+Avg_Dmd*365/AR$3/2*Std_Cost*Inv_Cost+AR$3*Setup</f>
        <v>27928.481537081349</v>
      </c>
      <c r="AS86" s="12">
        <f>(Sell_Price-Std_Cost)*(1-$D86)*Lost_Sale_Fact*Avg_Dmd*365+NORMSINV($D86)*SQRT(Dmd_StdDev^2*Leadtime+LT_StdDev^2*Avg_Dmd^2)*Std_Cost*Inv_Cost+IF(365/AS$3+Safety_Stock/Avg_Dmd&gt;Plan_Shelf,(365/AS$3+Safety_Stock/Avg_Dmd-Plan_Shelf)*Avg_Dmd*Std_Cost*AS$3,0)+Avg_Dmd*365/AS$3/2*Std_Cost*Inv_Cost+AS$3*Setup</f>
        <v>27953.847390739884</v>
      </c>
      <c r="AT86" s="12">
        <f>(Sell_Price-Std_Cost)*(1-$D86)*Lost_Sale_Fact*Avg_Dmd*365+NORMSINV($D86)*SQRT(Dmd_StdDev^2*Leadtime+LT_StdDev^2*Avg_Dmd^2)*Std_Cost*Inv_Cost+IF(365/AT$3+Safety_Stock/Avg_Dmd&gt;Plan_Shelf,(365/AT$3+Safety_Stock/Avg_Dmd-Plan_Shelf)*Avg_Dmd*Std_Cost*AT$3,0)+Avg_Dmd*365/AT$3/2*Std_Cost*Inv_Cost+AT$3*Setup</f>
        <v>27985.148203748016</v>
      </c>
      <c r="AU86" s="12">
        <f>(Sell_Price-Std_Cost)*(1-$D86)*Lost_Sale_Fact*Avg_Dmd*365+NORMSINV($D86)*SQRT(Dmd_StdDev^2*Leadtime+LT_StdDev^2*Avg_Dmd^2)*Std_Cost*Inv_Cost+IF(365/AU$3+Safety_Stock/Avg_Dmd&gt;Plan_Shelf,(365/AU$3+Safety_Stock/Avg_Dmd-Plan_Shelf)*Avg_Dmd*Std_Cost*AU$3,0)+Avg_Dmd*365/AU$3/2*Std_Cost*Inv_Cost+AU$3*Setup</f>
        <v>28021.969909174371</v>
      </c>
      <c r="AV86" s="12">
        <f>(Sell_Price-Std_Cost)*(1-$D86)*Lost_Sale_Fact*Avg_Dmd*365+NORMSINV($D86)*SQRT(Dmd_StdDev^2*Leadtime+LT_StdDev^2*Avg_Dmd^2)*Std_Cost*Inv_Cost+IF(365/AV$3+Safety_Stock/Avg_Dmd&gt;Plan_Shelf,(365/AV$3+Safety_Stock/Avg_Dmd-Plan_Shelf)*Avg_Dmd*Std_Cost*AV$3,0)+Avg_Dmd*365/AV$3/2*Std_Cost*Inv_Cost+AV$3*Setup</f>
        <v>28063.936082535893</v>
      </c>
      <c r="AW86" s="12">
        <f>(Sell_Price-Std_Cost)*(1-$D86)*Lost_Sale_Fact*Avg_Dmd*365+NORMSINV($D86)*SQRT(Dmd_StdDev^2*Leadtime+LT_StdDev^2*Avg_Dmd^2)*Std_Cost*Inv_Cost+IF(365/AW$3+Safety_Stock/Avg_Dmd&gt;Plan_Shelf,(365/AW$3+Safety_Stock/Avg_Dmd-Plan_Shelf)*Avg_Dmd*Std_Cost*AW$3,0)+Avg_Dmd*365/AW$3/2*Std_Cost*Inv_Cost+AW$3*Setup</f>
        <v>28110.703759303571</v>
      </c>
      <c r="AX86" s="12">
        <f>(Sell_Price-Std_Cost)*(1-$D86)*Lost_Sale_Fact*Avg_Dmd*365+NORMSINV($D86)*SQRT(Dmd_StdDev^2*Leadtime+LT_StdDev^2*Avg_Dmd^2)*Std_Cost*Inv_Cost+IF(365/AX$3+Safety_Stock/Avg_Dmd&gt;Plan_Shelf,(365/AX$3+Safety_Stock/Avg_Dmd-Plan_Shelf)*Avg_Dmd*Std_Cost*AX$3,0)+Avg_Dmd*365/AX$3/2*Std_Cost*Inv_Cost+AX$3*Setup</f>
        <v>28161.959797950913</v>
      </c>
      <c r="AY86" s="12">
        <f>(Sell_Price-Std_Cost)*(1-$D86)*Lost_Sale_Fact*Avg_Dmd*365+NORMSINV($D86)*SQRT(Dmd_StdDev^2*Leadtime+LT_StdDev^2*Avg_Dmd^2)*Std_Cost*Inv_Cost+IF(365/AY$3+Safety_Stock/Avg_Dmd&gt;Plan_Shelf,(365/AY$3+Safety_Stock/Avg_Dmd-Plan_Shelf)*Avg_Dmd*Std_Cost*AY$3,0)+Avg_Dmd*365/AY$3/2*Std_Cost*Inv_Cost+AY$3*Setup</f>
        <v>28217.417707294117</v>
      </c>
      <c r="AZ86" s="12">
        <f>(Sell_Price-Std_Cost)*(1-$D86)*Lost_Sale_Fact*Avg_Dmd*365+NORMSINV($D86)*SQRT(Dmd_StdDev^2*Leadtime+LT_StdDev^2*Avg_Dmd^2)*Std_Cost*Inv_Cost+IF(365/AZ$3+Safety_Stock/Avg_Dmd&gt;Plan_Shelf,(365/AZ$3+Safety_Stock/Avg_Dmd-Plan_Shelf)*Avg_Dmd*Std_Cost*AZ$3,0)+Avg_Dmd*365/AZ$3/2*Std_Cost*Inv_Cost+AZ$3*Setup</f>
        <v>28276.814870414681</v>
      </c>
      <c r="BA86" s="12">
        <f>(Sell_Price-Std_Cost)*(1-$D86)*Lost_Sale_Fact*Avg_Dmd*365+NORMSINV($D86)*SQRT(Dmd_StdDev^2*Leadtime+LT_StdDev^2*Avg_Dmd^2)*Std_Cost*Inv_Cost+IF(365/BA$3+Safety_Stock/Avg_Dmd&gt;Plan_Shelf,(365/BA$3+Safety_Stock/Avg_Dmd-Plan_Shelf)*Avg_Dmd*Std_Cost*BA$3,0)+Avg_Dmd*365/BA$3/2*Std_Cost*Inv_Cost+BA$3*Setup</f>
        <v>28339.910108509921</v>
      </c>
      <c r="BB86" s="12">
        <f>(Sell_Price-Std_Cost)*(1-$D86)*Lost_Sale_Fact*Avg_Dmd*365+NORMSINV($D86)*SQRT(Dmd_StdDev^2*Leadtime+LT_StdDev^2*Avg_Dmd^2)*Std_Cost*Inv_Cost+IF(365/BB$3+Safety_Stock/Avg_Dmd&gt;Plan_Shelf,(365/BB$3+Safety_Stock/Avg_Dmd-Plan_Shelf)*Avg_Dmd*Std_Cost*BB$3,0)+Avg_Dmd*365/BB$3/2*Std_Cost*Inv_Cost+BB$3*Setup</f>
        <v>28406.481537081349</v>
      </c>
      <c r="BC86" s="12">
        <f>(Sell_Price-Std_Cost)*(1-$D86)*Lost_Sale_Fact*Avg_Dmd*365+NORMSINV($D86)*SQRT(Dmd_StdDev^2*Leadtime+LT_StdDev^2*Avg_Dmd^2)*Std_Cost*Inv_Cost+IF(365/BC$3+Safety_Stock/Avg_Dmd&gt;Plan_Shelf,(365/BC$3+Safety_Stock/Avg_Dmd-Plan_Shelf)*Avg_Dmd*Std_Cost*BC$3,0)+Avg_Dmd*365/BC$3/2*Std_Cost*Inv_Cost+BC$3*Setup</f>
        <v>28476.324674336251</v>
      </c>
      <c r="BD86" s="12">
        <f>(Sell_Price-Std_Cost)*(1-$D86)*Lost_Sale_Fact*Avg_Dmd*365+NORMSINV($D86)*SQRT(Dmd_StdDev^2*Leadtime+LT_StdDev^2*Avg_Dmd^2)*Std_Cost*Inv_Cost+IF(365/BD$3+Safety_Stock/Avg_Dmd&gt;Plan_Shelf,(365/BD$3+Safety_Stock/Avg_Dmd-Plan_Shelf)*Avg_Dmd*Std_Cost*BD$3,0)+Avg_Dmd*365/BD$3/2*Std_Cost*Inv_Cost+BD$3*Setup</f>
        <v>28549.250767850579</v>
      </c>
      <c r="BE86" s="12">
        <f>(Sell_Price-Std_Cost)*(1-$D86)*Lost_Sale_Fact*Avg_Dmd*365+NORMSINV($D86)*SQRT(Dmd_StdDev^2*Leadtime+LT_StdDev^2*Avg_Dmd^2)*Std_Cost*Inv_Cost+IF(365/BE$3+Safety_Stock/Avg_Dmd&gt;Plan_Shelf,(365/BE$3+Safety_Stock/Avg_Dmd-Plan_Shelf)*Avg_Dmd*Std_Cost*BE$3,0)+Avg_Dmd*365/BE$3/2*Std_Cost*Inv_Cost+BE$3*Setup</f>
        <v>28625.085310666254</v>
      </c>
      <c r="BF86" s="12">
        <f>(Sell_Price-Std_Cost)*(1-$D86)*Lost_Sale_Fact*Avg_Dmd*365+NORMSINV($D86)*SQRT(Dmd_StdDev^2*Leadtime+LT_StdDev^2*Avg_Dmd^2)*Std_Cost*Inv_Cost+IF(365/BF$3+Safety_Stock/Avg_Dmd&gt;Plan_Shelf,(365/BF$3+Safety_Stock/Avg_Dmd-Plan_Shelf)*Avg_Dmd*Std_Cost*BF$3,0)+Avg_Dmd*365/BF$3/2*Std_Cost*Inv_Cost+BF$3*Setup</f>
        <v>28703.666722266535</v>
      </c>
      <c r="BG86" s="12">
        <f>(Sell_Price-Std_Cost)*(1-$D86)*Lost_Sale_Fact*Avg_Dmd*365+NORMSINV($D86)*SQRT(Dmd_StdDev^2*Leadtime+LT_StdDev^2*Avg_Dmd^2)*Std_Cost*Inv_Cost+IF(365/BG$3+Safety_Stock/Avg_Dmd&gt;Plan_Shelf,(365/BG$3+Safety_Stock/Avg_Dmd-Plan_Shelf)*Avg_Dmd*Std_Cost*BG$3,0)+Avg_Dmd*365/BG$3/2*Std_Cost*Inv_Cost+BG$3*Setup</f>
        <v>28784.845173444985</v>
      </c>
      <c r="BH86" s="12">
        <f>(Sell_Price-Std_Cost)*(1-$D86)*Lost_Sale_Fact*Avg_Dmd*365+NORMSINV($D86)*SQRT(Dmd_StdDev^2*Leadtime+LT_StdDev^2*Avg_Dmd^2)*Std_Cost*Inv_Cost+IF(365/BH$3+Safety_Stock/Avg_Dmd&gt;Plan_Shelf,(365/BH$3+Safety_Stock/Avg_Dmd-Plan_Shelf)*Avg_Dmd*Std_Cost*BH$3,0)+Avg_Dmd*365/BH$3/2*Std_Cost*Inv_Cost+BH$3*Setup</f>
        <v>28868.481537081349</v>
      </c>
      <c r="BI86" s="12">
        <f>(Sell_Price-Std_Cost)*(1-$D86)*Lost_Sale_Fact*Avg_Dmd*365+NORMSINV($D86)*SQRT(Dmd_StdDev^2*Leadtime+LT_StdDev^2*Avg_Dmd^2)*Std_Cost*Inv_Cost+IF(365/BI$3+Safety_Stock/Avg_Dmd&gt;Plan_Shelf,(365/BI$3+Safety_Stock/Avg_Dmd-Plan_Shelf)*Avg_Dmd*Std_Cost*BI$3,0)+Avg_Dmd*365/BI$3/2*Std_Cost*Inv_Cost+BI$3*Setup</f>
        <v>28954.446449362051</v>
      </c>
      <c r="BJ86" s="12">
        <f>(Sell_Price-Std_Cost)*(1-$D86)*Lost_Sale_Fact*Avg_Dmd*365+NORMSINV($D86)*SQRT(Dmd_StdDev^2*Leadtime+LT_StdDev^2*Avg_Dmd^2)*Std_Cost*Inv_Cost+IF(365/BJ$3+Safety_Stock/Avg_Dmd&gt;Plan_Shelf,(365/BJ$3+Safety_Stock/Avg_Dmd-Plan_Shelf)*Avg_Dmd*Std_Cost*BJ$3,0)+Avg_Dmd*365/BJ$3/2*Std_Cost*Inv_Cost+BJ$3*Setup</f>
        <v>29042.61946811583</v>
      </c>
      <c r="BK86" s="12">
        <f>(Sell_Price-Std_Cost)*(1-$D86)*Lost_Sale_Fact*Avg_Dmd*365+NORMSINV($D86)*SQRT(Dmd_StdDev^2*Leadtime+LT_StdDev^2*Avg_Dmd^2)*Std_Cost*Inv_Cost+IF(365/BK$3+Safety_Stock/Avg_Dmd&gt;Plan_Shelf,(365/BK$3+Safety_Stock/Avg_Dmd-Plan_Shelf)*Avg_Dmd*Std_Cost*BK$3,0)+Avg_Dmd*365/BK$3/2*Std_Cost*Inv_Cost+BK$3*Setup</f>
        <v>29132.888316742366</v>
      </c>
      <c r="BL86" s="12">
        <f>(Sell_Price-Std_Cost)*(1-$D86)*Lost_Sale_Fact*Avg_Dmd*365+NORMSINV($D86)*SQRT(Dmd_StdDev^2*Leadtime+LT_StdDev^2*Avg_Dmd^2)*Std_Cost*Inv_Cost+IF(365/BL$3+Safety_Stock/Avg_Dmd&gt;Plan_Shelf,(365/BL$3+Safety_Stock/Avg_Dmd-Plan_Shelf)*Avg_Dmd*Std_Cost*BL$3,0)+Avg_Dmd*365/BL$3/2*Std_Cost*Inv_Cost+BL$3*Setup</f>
        <v>29225.148203748016</v>
      </c>
      <c r="BM86" s="12">
        <f>(Sell_Price-Std_Cost)*(1-$D86)*Lost_Sale_Fact*Avg_Dmd*365+NORMSINV($D86)*SQRT(Dmd_StdDev^2*Leadtime+LT_StdDev^2*Avg_Dmd^2)*Std_Cost*Inv_Cost+IF(365/BM$3+Safety_Stock/Avg_Dmd&gt;Plan_Shelf,(365/BM$3+Safety_Stock/Avg_Dmd-Plan_Shelf)*Avg_Dmd*Std_Cost*BM$3,0)+Avg_Dmd*365/BM$3/2*Std_Cost*Inv_Cost+BM$3*Setup</f>
        <v>29319.301209212495</v>
      </c>
      <c r="BN86" s="12">
        <f>(Sell_Price-Std_Cost)*(1-$D86)*Lost_Sale_Fact*Avg_Dmd*365+NORMSINV($D86)*SQRT(Dmd_StdDev^2*Leadtime+LT_StdDev^2*Avg_Dmd^2)*Std_Cost*Inv_Cost+IF(365/BN$3+Safety_Stock/Avg_Dmd&gt;Plan_Shelf,(365/BN$3+Safety_Stock/Avg_Dmd-Plan_Shelf)*Avg_Dmd*Std_Cost*BN$3,0)+Avg_Dmd*365/BN$3/2*Std_Cost*Inv_Cost+BN$3*Setup</f>
        <v>29415.255730629735</v>
      </c>
      <c r="BO86" s="12">
        <f>(Sell_Price-Std_Cost)*(1-$D86)*Lost_Sale_Fact*Avg_Dmd*365+NORMSINV($D86)*SQRT(Dmd_StdDev^2*Leadtime+LT_StdDev^2*Avg_Dmd^2)*Std_Cost*Inv_Cost+IF(365/BO$3+Safety_Stock/Avg_Dmd&gt;Plan_Shelf,(365/BO$3+Safety_Stock/Avg_Dmd-Plan_Shelf)*Avg_Dmd*Std_Cost*BO$3,0)+Avg_Dmd*365/BO$3/2*Std_Cost*Inv_Cost+BO$3*Setup</f>
        <v>29512.925981525794</v>
      </c>
      <c r="BP86" s="12">
        <f>(Sell_Price-Std_Cost)*(1-$D86)*Lost_Sale_Fact*Avg_Dmd*365+NORMSINV($D86)*SQRT(Dmd_StdDev^2*Leadtime+LT_StdDev^2*Avg_Dmd^2)*Std_Cost*Inv_Cost+IF(365/BP$3+Safety_Stock/Avg_Dmd&gt;Plan_Shelf,(365/BP$3+Safety_Stock/Avg_Dmd-Plan_Shelf)*Avg_Dmd*Std_Cost*BP$3,0)+Avg_Dmd*365/BP$3/2*Std_Cost*Inv_Cost+BP$3*Setup</f>
        <v>29612.231537081349</v>
      </c>
      <c r="BQ86" s="12">
        <f>(Sell_Price-Std_Cost)*(1-$D86)*Lost_Sale_Fact*Avg_Dmd*365+NORMSINV($D86)*SQRT(Dmd_StdDev^2*Leadtime+LT_StdDev^2*Avg_Dmd^2)*Std_Cost*Inv_Cost+IF(365/BQ$3+Safety_Stock/Avg_Dmd&gt;Plan_Shelf,(365/BQ$3+Safety_Stock/Avg_Dmd-Plan_Shelf)*Avg_Dmd*Std_Cost*BQ$3,0)+Avg_Dmd*365/BQ$3/2*Std_Cost*Inv_Cost+BQ$3*Setup</f>
        <v>29713.096921696731</v>
      </c>
      <c r="BR86" s="12">
        <f>(Sell_Price-Std_Cost)*(1-$D86)*Lost_Sale_Fact*Avg_Dmd*365+NORMSINV($D86)*SQRT(Dmd_StdDev^2*Leadtime+LT_StdDev^2*Avg_Dmd^2)*Std_Cost*Inv_Cost+IF(365/BR$3+Safety_Stock/Avg_Dmd&gt;Plan_Shelf,(365/BR$3+Safety_Stock/Avg_Dmd-Plan_Shelf)*Avg_Dmd*Std_Cost*BR$3,0)+Avg_Dmd*365/BR$3/2*Std_Cost*Inv_Cost+BR$3*Setup</f>
        <v>29815.451234051045</v>
      </c>
      <c r="BS86" s="12">
        <f>(Sell_Price-Std_Cost)*(1-$D86)*Lost_Sale_Fact*Avg_Dmd*365+NORMSINV($D86)*SQRT(Dmd_StdDev^2*Leadtime+LT_StdDev^2*Avg_Dmd^2)*Std_Cost*Inv_Cost+IF(365/BS$3+Safety_Stock/Avg_Dmd&gt;Plan_Shelf,(365/BS$3+Safety_Stock/Avg_Dmd-Plan_Shelf)*Avg_Dmd*Std_Cost*BS$3,0)+Avg_Dmd*365/BS$3/2*Std_Cost*Inv_Cost+BS$3*Setup</f>
        <v>29919.227805738064</v>
      </c>
      <c r="BT86" s="12">
        <f>(Sell_Price-Std_Cost)*(1-$D86)*Lost_Sale_Fact*Avg_Dmd*365+NORMSINV($D86)*SQRT(Dmd_StdDev^2*Leadtime+LT_StdDev^2*Avg_Dmd^2)*Std_Cost*Inv_Cost+IF(365/BT$3+Safety_Stock/Avg_Dmd&gt;Plan_Shelf,(365/BT$3+Safety_Stock/Avg_Dmd-Plan_Shelf)*Avg_Dmd*Std_Cost*BT$3,0)+Avg_Dmd*365/BT$3/2*Std_Cost*Inv_Cost+BT$3*Setup</f>
        <v>30024.363890022523</v>
      </c>
      <c r="BU86" s="12">
        <f>(Sell_Price-Std_Cost)*(1-$D86)*Lost_Sale_Fact*Avg_Dmd*365+NORMSINV($D86)*SQRT(Dmd_StdDev^2*Leadtime+LT_StdDev^2*Avg_Dmd^2)*Std_Cost*Inv_Cost+IF(365/BU$3+Safety_Stock/Avg_Dmd&gt;Plan_Shelf,(365/BU$3+Safety_Stock/Avg_Dmd-Plan_Shelf)*Avg_Dmd*Std_Cost*BU$3,0)+Avg_Dmd*365/BU$3/2*Std_Cost*Inv_Cost+BU$3*Setup</f>
        <v>30130.800377661057</v>
      </c>
      <c r="BV86" s="12">
        <f>(Sell_Price-Std_Cost)*(1-$D86)*Lost_Sale_Fact*Avg_Dmd*365+NORMSINV($D86)*SQRT(Dmd_StdDev^2*Leadtime+LT_StdDev^2*Avg_Dmd^2)*Std_Cost*Inv_Cost+IF(365/BV$3+Safety_Stock/Avg_Dmd&gt;Plan_Shelf,(365/BV$3+Safety_Stock/Avg_Dmd-Plan_Shelf)*Avg_Dmd*Std_Cost*BV$3,0)+Avg_Dmd*365/BV$3/2*Std_Cost*Inv_Cost+BV$3*Setup</f>
        <v>30238.481537081349</v>
      </c>
      <c r="BW86" s="12">
        <f>(Sell_Price-Std_Cost)*(1-$D86)*Lost_Sale_Fact*Avg_Dmd*365+NORMSINV($D86)*SQRT(Dmd_StdDev^2*Leadtime+LT_StdDev^2*Avg_Dmd^2)*Std_Cost*Inv_Cost+IF(365/BW$3+Safety_Stock/Avg_Dmd&gt;Plan_Shelf,(365/BW$3+Safety_Stock/Avg_Dmd-Plan_Shelf)*Avg_Dmd*Std_Cost*BW$3,0)+Avg_Dmd*365/BW$3/2*Std_Cost*Inv_Cost+BW$3*Setup</f>
        <v>30347.354776517968</v>
      </c>
      <c r="BX86" s="12">
        <f>(Sell_Price-Std_Cost)*(1-$D86)*Lost_Sale_Fact*Avg_Dmd*365+NORMSINV($D86)*SQRT(Dmd_StdDev^2*Leadtime+LT_StdDev^2*Avg_Dmd^2)*Std_Cost*Inv_Cost+IF(365/BX$3+Safety_Stock/Avg_Dmd&gt;Plan_Shelf,(365/BX$3+Safety_Stock/Avg_Dmd-Plan_Shelf)*Avg_Dmd*Std_Cost*BX$3,0)+Avg_Dmd*365/BX$3/2*Std_Cost*Inv_Cost+BX$3*Setup</f>
        <v>30457.370425970235</v>
      </c>
      <c r="BY86" s="12">
        <f>(Sell_Price-Std_Cost)*(1-$D86)*Lost_Sale_Fact*Avg_Dmd*365+NORMSINV($D86)*SQRT(Dmd_StdDev^2*Leadtime+LT_StdDev^2*Avg_Dmd^2)*Std_Cost*Inv_Cost+IF(365/BY$3+Safety_Stock/Avg_Dmd&gt;Plan_Shelf,(365/BY$3+Safety_Stock/Avg_Dmd-Plan_Shelf)*Avg_Dmd*Std_Cost*BY$3,0)+Avg_Dmd*365/BY$3/2*Std_Cost*Inv_Cost+BY$3*Setup</f>
        <v>30568.481537081349</v>
      </c>
      <c r="BZ86" s="12">
        <f>(Sell_Price-Std_Cost)*(1-$D86)*Lost_Sale_Fact*Avg_Dmd*365+NORMSINV($D86)*SQRT(Dmd_StdDev^2*Leadtime+LT_StdDev^2*Avg_Dmd^2)*Std_Cost*Inv_Cost+IF(365/BZ$3+Safety_Stock/Avg_Dmd&gt;Plan_Shelf,(365/BZ$3+Safety_Stock/Avg_Dmd-Plan_Shelf)*Avg_Dmd*Std_Cost*BZ$3,0)+Avg_Dmd*365/BZ$3/2*Std_Cost*Inv_Cost+BZ$3*Setup</f>
        <v>30680.643699243512</v>
      </c>
      <c r="CA86" s="12">
        <f>(Sell_Price-Std_Cost)*(1-$D86)*Lost_Sale_Fact*Avg_Dmd*365+NORMSINV($D86)*SQRT(Dmd_StdDev^2*Leadtime+LT_StdDev^2*Avg_Dmd^2)*Std_Cost*Inv_Cost+IF(365/CA$3+Safety_Stock/Avg_Dmd&gt;Plan_Shelf,(365/CA$3+Safety_Stock/Avg_Dmd-Plan_Shelf)*Avg_Dmd*Std_Cost*CA$3,0)+Avg_Dmd*365/CA$3/2*Std_Cost*Inv_Cost+CA$3*Setup</f>
        <v>30793.814870414681</v>
      </c>
      <c r="CB86" s="12">
        <f>(Sell_Price-Std_Cost)*(1-$D86)*Lost_Sale_Fact*Avg_Dmd*365+NORMSINV($D86)*SQRT(Dmd_StdDev^2*Leadtime+LT_StdDev^2*Avg_Dmd^2)*Std_Cost*Inv_Cost+IF(365/CB$3+Safety_Stock/Avg_Dmd&gt;Plan_Shelf,(365/CB$3+Safety_Stock/Avg_Dmd-Plan_Shelf)*Avg_Dmd*Std_Cost*CB$3,0)+Avg_Dmd*365/CB$3/2*Std_Cost*Inv_Cost+CB$3*Setup</f>
        <v>30907.955221291875</v>
      </c>
      <c r="CC86" s="12">
        <f>(Sell_Price-Std_Cost)*(1-$D86)*Lost_Sale_Fact*Avg_Dmd*365+NORMSINV($D86)*SQRT(Dmd_StdDev^2*Leadtime+LT_StdDev^2*Avg_Dmd^2)*Std_Cost*Inv_Cost+IF(365/CC$3+Safety_Stock/Avg_Dmd&gt;Plan_Shelf,(365/CC$3+Safety_Stock/Avg_Dmd-Plan_Shelf)*Avg_Dmd*Std_Cost*CC$3,0)+Avg_Dmd*365/CC$3/2*Std_Cost*Inv_Cost+CC$3*Setup</f>
        <v>31023.026991626804</v>
      </c>
      <c r="CD86" s="12">
        <f>(Sell_Price-Std_Cost)*(1-$D86)*Lost_Sale_Fact*Avg_Dmd*365+NORMSINV($D86)*SQRT(Dmd_StdDev^2*Leadtime+LT_StdDev^2*Avg_Dmd^2)*Std_Cost*Inv_Cost+IF(365/CD$3+Safety_Stock/Avg_Dmd&gt;Plan_Shelf,(365/CD$3+Safety_Stock/Avg_Dmd-Plan_Shelf)*Avg_Dmd*Std_Cost*CD$3,0)+Avg_Dmd*365/CD$3/2*Std_Cost*Inv_Cost+CD$3*Setup</f>
        <v>31138.994357594169</v>
      </c>
      <c r="CE86" s="12">
        <f>(Sell_Price-Std_Cost)*(1-$D86)*Lost_Sale_Fact*Avg_Dmd*365+NORMSINV($D86)*SQRT(Dmd_StdDev^2*Leadtime+LT_StdDev^2*Avg_Dmd^2)*Std_Cost*Inv_Cost+IF(365/CE$3+Safety_Stock/Avg_Dmd&gt;Plan_Shelf,(365/CE$3+Safety_Stock/Avg_Dmd-Plan_Shelf)*Avg_Dmd*Std_Cost*CE$3,0)+Avg_Dmd*365/CE$3/2*Std_Cost*Inv_Cost+CE$3*Setup</f>
        <v>31255.823309233248</v>
      </c>
      <c r="CF86" s="12">
        <f>(Sell_Price-Std_Cost)*(1-$D86)*Lost_Sale_Fact*Avg_Dmd*365+NORMSINV($D86)*SQRT(Dmd_StdDev^2*Leadtime+LT_StdDev^2*Avg_Dmd^2)*Std_Cost*Inv_Cost+IF(365/CF$3+Safety_Stock/Avg_Dmd&gt;Plan_Shelf,(365/CF$3+Safety_Stock/Avg_Dmd-Plan_Shelf)*Avg_Dmd*Std_Cost*CF$3,0)+Avg_Dmd*365/CF$3/2*Std_Cost*Inv_Cost+CF$3*Setup</f>
        <v>31373.481537081349</v>
      </c>
      <c r="CG86" s="12">
        <f>(Sell_Price-Std_Cost)*(1-$D86)*Lost_Sale_Fact*Avg_Dmd*365+NORMSINV($D86)*SQRT(Dmd_StdDev^2*Leadtime+LT_StdDev^2*Avg_Dmd^2)*Std_Cost*Inv_Cost+IF(365/CG$3+Safety_Stock/Avg_Dmd&gt;Plan_Shelf,(365/CG$3+Safety_Stock/Avg_Dmd-Plan_Shelf)*Avg_Dmd*Std_Cost*CG$3,0)+Avg_Dmd*365/CG$3/2*Std_Cost*Inv_Cost+CG$3*Setup</f>
        <v>31491.938327204803</v>
      </c>
      <c r="CH86" s="12">
        <f>(Sell_Price-Std_Cost)*(1-$D86)*Lost_Sale_Fact*Avg_Dmd*365+NORMSINV($D86)*SQRT(Dmd_StdDev^2*Leadtime+LT_StdDev^2*Avg_Dmd^2)*Std_Cost*Inv_Cost+IF(365/CH$3+Safety_Stock/Avg_Dmd&gt;Plan_Shelf,(365/CH$3+Safety_Stock/Avg_Dmd-Plan_Shelf)*Avg_Dmd*Std_Cost*CH$3,0)+Avg_Dmd*365/CH$3/2*Std_Cost*Inv_Cost+CH$3*Setup</f>
        <v>31611.164463910616</v>
      </c>
      <c r="CI86" s="12">
        <f>(Sell_Price-Std_Cost)*(1-$D86)*Lost_Sale_Fact*Avg_Dmd*365+NORMSINV($D86)*SQRT(Dmd_StdDev^2*Leadtime+LT_StdDev^2*Avg_Dmd^2)*Std_Cost*Inv_Cost+IF(365/CI$3+Safety_Stock/Avg_Dmd&gt;Plan_Shelf,(365/CI$3+Safety_Stock/Avg_Dmd-Plan_Shelf)*Avg_Dmd*Std_Cost*CI$3,0)+Avg_Dmd*365/CI$3/2*Std_Cost*Inv_Cost+CI$3*Setup</f>
        <v>31731.132139490986</v>
      </c>
      <c r="CJ86" s="12">
        <f>(Sell_Price-Std_Cost)*(1-$D86)*Lost_Sale_Fact*Avg_Dmd*365+NORMSINV($D86)*SQRT(Dmd_StdDev^2*Leadtime+LT_StdDev^2*Avg_Dmd^2)*Std_Cost*Inv_Cost+IF(365/CJ$3+Safety_Stock/Avg_Dmd&gt;Plan_Shelf,(365/CJ$3+Safety_Stock/Avg_Dmd-Plan_Shelf)*Avg_Dmd*Std_Cost*CJ$3,0)+Avg_Dmd*365/CJ$3/2*Std_Cost*Inv_Cost+CJ$3*Setup</f>
        <v>31851.814870414681</v>
      </c>
      <c r="CK86" s="12">
        <f>(Sell_Price-Std_Cost)*(1-$D86)*Lost_Sale_Fact*Avg_Dmd*365+NORMSINV($D86)*SQRT(Dmd_StdDev^2*Leadtime+LT_StdDev^2*Avg_Dmd^2)*Std_Cost*Inv_Cost+IF(365/CK$3+Safety_Stock/Avg_Dmd&gt;Plan_Shelf,(365/CK$3+Safety_Stock/Avg_Dmd-Plan_Shelf)*Avg_Dmd*Std_Cost*CK$3,0)+Avg_Dmd*365/CK$3/2*Std_Cost*Inv_Cost+CK$3*Setup</f>
        <v>31973.187419434289</v>
      </c>
      <c r="CL86" s="12">
        <f>(Sell_Price-Std_Cost)*(1-$D86)*Lost_Sale_Fact*Avg_Dmd*365+NORMSINV($D86)*SQRT(Dmd_StdDev^2*Leadtime+LT_StdDev^2*Avg_Dmd^2)*Std_Cost*Inv_Cost+IF(365/CL$3+Safety_Stock/Avg_Dmd&gt;Plan_Shelf,(365/CL$3+Safety_Stock/Avg_Dmd-Plan_Shelf)*Avg_Dmd*Std_Cost*CL$3,0)+Avg_Dmd*365/CL$3/2*Std_Cost*Inv_Cost+CL$3*Setup</f>
        <v>32095.22572312786</v>
      </c>
      <c r="CM86" s="12">
        <f>(Sell_Price-Std_Cost)*(1-$D86)*Lost_Sale_Fact*Avg_Dmd*365+NORMSINV($D86)*SQRT(Dmd_StdDev^2*Leadtime+LT_StdDev^2*Avg_Dmd^2)*Std_Cost*Inv_Cost+IF(365/CM$3+Safety_Stock/Avg_Dmd&gt;Plan_Shelf,(365/CM$3+Safety_Stock/Avg_Dmd-Plan_Shelf)*Avg_Dmd*Std_Cost*CM$3,0)+Avg_Dmd*365/CM$3/2*Std_Cost*Inv_Cost+CM$3*Setup</f>
        <v>32217.906824437669</v>
      </c>
      <c r="CN86" s="12">
        <f>(Sell_Price-Std_Cost)*(1-$D86)*Lost_Sale_Fact*Avg_Dmd*365+NORMSINV($D86)*SQRT(Dmd_StdDev^2*Leadtime+LT_StdDev^2*Avg_Dmd^2)*Std_Cost*Inv_Cost+IF(365/CN$3+Safety_Stock/Avg_Dmd&gt;Plan_Shelf,(365/CN$3+Safety_Stock/Avg_Dmd-Plan_Shelf)*Avg_Dmd*Std_Cost*CN$3,0)+Avg_Dmd*365/CN$3/2*Std_Cost*Inv_Cost+CN$3*Setup</f>
        <v>32341.208809808621</v>
      </c>
      <c r="CO86" s="12">
        <f>(Sell_Price-Std_Cost)*(1-$D86)*Lost_Sale_Fact*Avg_Dmd*365+NORMSINV($D86)*SQRT(Dmd_StdDev^2*Leadtime+LT_StdDev^2*Avg_Dmd^2)*Std_Cost*Inv_Cost+IF(365/CO$3+Safety_Stock/Avg_Dmd&gt;Plan_Shelf,(365/CO$3+Safety_Stock/Avg_Dmd-Plan_Shelf)*Avg_Dmd*Std_Cost*CO$3,0)+Avg_Dmd*365/CO$3/2*Std_Cost*Inv_Cost+CO$3*Setup</f>
        <v>32465.110750564494</v>
      </c>
      <c r="CP86" s="12">
        <f>(Sell_Price-Std_Cost)*(1-$D86)*Lost_Sale_Fact*Avg_Dmd*365+NORMSINV($D86)*SQRT(Dmd_StdDev^2*Leadtime+LT_StdDev^2*Avg_Dmd^2)*Std_Cost*Inv_Cost+IF(365/CP$3+Safety_Stock/Avg_Dmd&gt;Plan_Shelf,(365/CP$3+Safety_Stock/Avg_Dmd-Plan_Shelf)*Avg_Dmd*Std_Cost*CP$3,0)+Avg_Dmd*365/CP$3/2*Std_Cost*Inv_Cost+CP$3*Setup</f>
        <v>32589.592648192458</v>
      </c>
      <c r="CQ86" s="12">
        <f>(Sell_Price-Std_Cost)*(1-$D86)*Lost_Sale_Fact*Avg_Dmd*365+NORMSINV($D86)*SQRT(Dmd_StdDev^2*Leadtime+LT_StdDev^2*Avg_Dmd^2)*Std_Cost*Inv_Cost+IF(365/CQ$3+Safety_Stock/Avg_Dmd&gt;Plan_Shelf,(365/CQ$3+Safety_Stock/Avg_Dmd-Plan_Shelf)*Avg_Dmd*Std_Cost*CQ$3,0)+Avg_Dmd*365/CQ$3/2*Std_Cost*Inv_Cost+CQ$3*Setup</f>
        <v>32714.635383235196</v>
      </c>
      <c r="CR86" s="12">
        <f>(Sell_Price-Std_Cost)*(1-$D86)*Lost_Sale_Fact*Avg_Dmd*365+NORMSINV($D86)*SQRT(Dmd_StdDev^2*Leadtime+LT_StdDev^2*Avg_Dmd^2)*Std_Cost*Inv_Cost+IF(365/CR$3+Safety_Stock/Avg_Dmd&gt;Plan_Shelf,(365/CR$3+Safety_Stock/Avg_Dmd-Plan_Shelf)*Avg_Dmd*Std_Cost*CR$3,0)+Avg_Dmd*365/CR$3/2*Std_Cost*Inv_Cost+CR$3*Setup</f>
        <v>32840.220667516129</v>
      </c>
      <c r="CS86" s="12">
        <f>(Sell_Price-Std_Cost)*(1-$D86)*Lost_Sale_Fact*Avg_Dmd*365+NORMSINV($D86)*SQRT(Dmd_StdDev^2*Leadtime+LT_StdDev^2*Avg_Dmd^2)*Std_Cost*Inv_Cost+IF(365/CS$3+Safety_Stock/Avg_Dmd&gt;Plan_Shelf,(365/CS$3+Safety_Stock/Avg_Dmd-Plan_Shelf)*Avg_Dmd*Std_Cost*CS$3,0)+Avg_Dmd*365/CS$3/2*Std_Cost*Inv_Cost+CS$3*Setup</f>
        <v>32966.330999446938</v>
      </c>
      <c r="CT86" s="12">
        <f>(Sell_Price-Std_Cost)*(1-$D86)*Lost_Sale_Fact*Avg_Dmd*365+NORMSINV($D86)*SQRT(Dmd_StdDev^2*Leadtime+LT_StdDev^2*Avg_Dmd^2)*Std_Cost*Inv_Cost+IF(365/CT$3+Safety_Stock/Avg_Dmd&gt;Plan_Shelf,(365/CT$3+Safety_Stock/Avg_Dmd-Plan_Shelf)*Avg_Dmd*Std_Cost*CT$3,0)+Avg_Dmd*365/CT$3/2*Std_Cost*Inv_Cost+CT$3*Setup</f>
        <v>33092.949622187734</v>
      </c>
      <c r="CU86" s="12">
        <f>(Sell_Price-Std_Cost)*(1-$D86)*Lost_Sale_Fact*Avg_Dmd*365+NORMSINV($D86)*SQRT(Dmd_StdDev^2*Leadtime+LT_StdDev^2*Avg_Dmd^2)*Std_Cost*Inv_Cost+IF(365/CU$3+Safety_Stock/Avg_Dmd&gt;Plan_Shelf,(365/CU$3+Safety_Stock/Avg_Dmd-Plan_Shelf)*Avg_Dmd*Std_Cost*CU$3,0)+Avg_Dmd*365/CU$3/2*Std_Cost*Inv_Cost+CU$3*Setup</f>
        <v>33220.060484449772</v>
      </c>
      <c r="CV86" s="12">
        <f>(Sell_Price-Std_Cost)*(1-$D86)*Lost_Sale_Fact*Avg_Dmd*365+NORMSINV($D86)*SQRT(Dmd_StdDev^2*Leadtime+LT_StdDev^2*Avg_Dmd^2)*Std_Cost*Inv_Cost+IF(365/CV$3+Safety_Stock/Avg_Dmd&gt;Plan_Shelf,(365/CV$3+Safety_Stock/Avg_Dmd-Plan_Shelf)*Avg_Dmd*Std_Cost*CV$3,0)+Avg_Dmd*365/CV$3/2*Std_Cost*Inv_Cost+CV$3*Setup</f>
        <v>33347.648203748016</v>
      </c>
      <c r="CW86" s="12">
        <f>(Sell_Price-Std_Cost)*(1-$D86)*Lost_Sale_Fact*Avg_Dmd*365+NORMSINV($D86)*SQRT(Dmd_StdDev^2*Leadtime+LT_StdDev^2*Avg_Dmd^2)*Std_Cost*Inv_Cost+IF(365/CW$3+Safety_Stock/Avg_Dmd&gt;Plan_Shelf,(365/CW$3+Safety_Stock/Avg_Dmd-Plan_Shelf)*Avg_Dmd*Std_Cost*CW$3,0)+Avg_Dmd*365/CW$3/2*Std_Cost*Inv_Cost+CW$3*Setup</f>
        <v>33475.69803192671</v>
      </c>
      <c r="CX86" s="12">
        <f>(Sell_Price-Std_Cost)*(1-$D86)*Lost_Sale_Fact*Avg_Dmd*365+NORMSINV($D86)*SQRT(Dmd_StdDev^2*Leadtime+LT_StdDev^2*Avg_Dmd^2)*Std_Cost*Inv_Cost+IF(365/CX$3+Safety_Stock/Avg_Dmd&gt;Plan_Shelf,(365/CX$3+Safety_Stock/Avg_Dmd-Plan_Shelf)*Avg_Dmd*Std_Cost*CX$3,0)+Avg_Dmd*365/CX$3/2*Std_Cost*Inv_Cost+CX$3*Setup</f>
        <v>33604.195822795635</v>
      </c>
      <c r="CY86" s="12">
        <f>(Sell_Price-Std_Cost)*(1-$D86)*Lost_Sale_Fact*Avg_Dmd*365+NORMSINV($D86)*SQRT(Dmd_StdDev^2*Leadtime+LT_StdDev^2*Avg_Dmd^2)*Std_Cost*Inv_Cost+IF(365/CY$3+Safety_Stock/Avg_Dmd&gt;Plan_Shelf,(365/CY$3+Safety_Stock/Avg_Dmd-Plan_Shelf)*Avg_Dmd*Std_Cost*CY$3,0)+Avg_Dmd*365/CY$3/2*Std_Cost*Inv_Cost+CY$3*Setup</f>
        <v>33733.128001727811</v>
      </c>
      <c r="CZ86" s="12">
        <f>(Sell_Price-Std_Cost)*(1-$D86)*Lost_Sale_Fact*Avg_Dmd*365+NORMSINV($D86)*SQRT(Dmd_StdDev^2*Leadtime+LT_StdDev^2*Avg_Dmd^2)*Std_Cost*Inv_Cost+IF(365/CZ$3+Safety_Stock/Avg_Dmd&gt;Plan_Shelf,(365/CZ$3+Safety_Stock/Avg_Dmd-Plan_Shelf)*Avg_Dmd*Std_Cost*CZ$3,0)+Avg_Dmd*365/CZ$3/2*Std_Cost*Inv_Cost+CZ$3*Setup</f>
        <v>33862.481537081345</v>
      </c>
      <c r="DA86" s="28">
        <f t="shared" si="2"/>
        <v>27892.805861405672</v>
      </c>
      <c r="DB86" s="43">
        <f t="shared" si="3"/>
        <v>0.91700000000000004</v>
      </c>
    </row>
    <row r="87" spans="1:106" ht="14.1" customHeight="1" x14ac:dyDescent="0.25">
      <c r="A87" s="53"/>
      <c r="B87" s="51"/>
      <c r="C87" s="51"/>
      <c r="D87" s="9">
        <v>0.91600000000000004</v>
      </c>
      <c r="E87" s="12">
        <f>(Sell_Price-Std_Cost)*(1-$D87)*Lost_Sale_Fact*Avg_Dmd*365+NORMSINV($D87)*SQRT(Dmd_StdDev^2*Leadtime+LT_StdDev^2*Avg_Dmd^2)*Std_Cost*Inv_Cost+IF(365/E$3+Safety_Stock/Avg_Dmd&gt;Plan_Shelf,(365/E$3+Safety_Stock/Avg_Dmd-Plan_Shelf)*Avg_Dmd*Std_Cost*E$3,0)+Avg_Dmd*365/E$3/2*Std_Cost*Inv_Cost+E$3*Setup</f>
        <v>1328307.352532512</v>
      </c>
      <c r="F87" s="12">
        <f>(Sell_Price-Std_Cost)*(1-$D87)*Lost_Sale_Fact*Avg_Dmd*365+NORMSINV($D87)*SQRT(Dmd_StdDev^2*Leadtime+LT_StdDev^2*Avg_Dmd^2)*Std_Cost*Inv_Cost+IF(365/F$3+Safety_Stock/Avg_Dmd&gt;Plan_Shelf,(365/F$3+Safety_Stock/Avg_Dmd-Plan_Shelf)*Avg_Dmd*Std_Cost*F$3,0)+Avg_Dmd*365/F$3/2*Std_Cost*Inv_Cost+F$3*Setup</f>
        <v>1165153.5153665044</v>
      </c>
      <c r="G87" s="12">
        <f>(Sell_Price-Std_Cost)*(1-$D87)*Lost_Sale_Fact*Avg_Dmd*365+NORMSINV($D87)*SQRT(Dmd_StdDev^2*Leadtime+LT_StdDev^2*Avg_Dmd^2)*Std_Cost*Inv_Cost+IF(365/G$3+Safety_Stock/Avg_Dmd&gt;Plan_Shelf,(365/G$3+Safety_Stock/Avg_Dmd-Plan_Shelf)*Avg_Dmd*Std_Cost*G$3,0)+Avg_Dmd*365/G$3/2*Std_Cost*Inv_Cost+G$3*Setup</f>
        <v>1070133.0115338303</v>
      </c>
      <c r="H87" s="12">
        <f>(Sell_Price-Std_Cost)*(1-$D87)*Lost_Sale_Fact*Avg_Dmd*365+NORMSINV($D87)*SQRT(Dmd_StdDev^2*Leadtime+LT_StdDev^2*Avg_Dmd^2)*Std_Cost*Inv_Cost+IF(365/H$3+Safety_Stock/Avg_Dmd&gt;Plan_Shelf,(365/H$3+Safety_Stock/Avg_Dmd-Plan_Shelf)*Avg_Dmd*Std_Cost*H$3,0)+Avg_Dmd*365/H$3/2*Std_Cost*Inv_Cost+H$3*Setup</f>
        <v>992145.84103448945</v>
      </c>
      <c r="I87" s="12">
        <f>(Sell_Price-Std_Cost)*(1-$D87)*Lost_Sale_Fact*Avg_Dmd*365+NORMSINV($D87)*SQRT(Dmd_StdDev^2*Leadtime+LT_StdDev^2*Avg_Dmd^2)*Std_Cost*Inv_Cost+IF(365/I$3+Safety_Stock/Avg_Dmd&gt;Plan_Shelf,(365/I$3+Safety_Stock/Avg_Dmd-Plan_Shelf)*Avg_Dmd*Std_Cost*I$3,0)+Avg_Dmd*365/I$3/2*Std_Cost*Inv_Cost+I$3*Setup</f>
        <v>920972.00386848184</v>
      </c>
      <c r="J87" s="12">
        <f>(Sell_Price-Std_Cost)*(1-$D87)*Lost_Sale_Fact*Avg_Dmd*365+NORMSINV($D87)*SQRT(Dmd_StdDev^2*Leadtime+LT_StdDev^2*Avg_Dmd^2)*Std_Cost*Inv_Cost+IF(365/J$3+Safety_Stock/Avg_Dmd&gt;Plan_Shelf,(365/J$3+Safety_Stock/Avg_Dmd-Plan_Shelf)*Avg_Dmd*Std_Cost*J$3,0)+Avg_Dmd*365/J$3/2*Std_Cost*Inv_Cost+J$3*Setup</f>
        <v>853204.83336914086</v>
      </c>
      <c r="K87" s="12">
        <f>(Sell_Price-Std_Cost)*(1-$D87)*Lost_Sale_Fact*Avg_Dmd*365+NORMSINV($D87)*SQRT(Dmd_StdDev^2*Leadtime+LT_StdDev^2*Avg_Dmd^2)*Std_Cost*Inv_Cost+IF(365/K$3+Safety_Stock/Avg_Dmd&gt;Plan_Shelf,(365/K$3+Safety_Stock/Avg_Dmd-Plan_Shelf)*Avg_Dmd*Std_Cost*K$3,0)+Avg_Dmd*365/K$3/2*Std_Cost*Inv_Cost+K$3*Setup</f>
        <v>787384.32953646674</v>
      </c>
      <c r="L87" s="12">
        <f>(Sell_Price-Std_Cost)*(1-$D87)*Lost_Sale_Fact*Avg_Dmd*365+NORMSINV($D87)*SQRT(Dmd_StdDev^2*Leadtime+LT_StdDev^2*Avg_Dmd^2)*Std_Cost*Inv_Cost+IF(365/L$3+Safety_Stock/Avg_Dmd&gt;Plan_Shelf,(365/L$3+Safety_Stock/Avg_Dmd-Plan_Shelf)*Avg_Dmd*Std_Cost*L$3,0)+Avg_Dmd*365/L$3/2*Std_Cost*Inv_Cost+L$3*Setup</f>
        <v>722780.49237045913</v>
      </c>
      <c r="M87" s="12">
        <f>(Sell_Price-Std_Cost)*(1-$D87)*Lost_Sale_Fact*Avg_Dmd*365+NORMSINV($D87)*SQRT(Dmd_StdDev^2*Leadtime+LT_StdDev^2*Avg_Dmd^2)*Std_Cost*Inv_Cost+IF(365/M$3+Safety_Stock/Avg_Dmd&gt;Plan_Shelf,(365/M$3+Safety_Stock/Avg_Dmd-Plan_Shelf)*Avg_Dmd*Std_Cost*M$3,0)+Avg_Dmd*365/M$3/2*Std_Cost*Inv_Cost+M$3*Setup</f>
        <v>658987.76631556277</v>
      </c>
      <c r="N87" s="12">
        <f>(Sell_Price-Std_Cost)*(1-$D87)*Lost_Sale_Fact*Avg_Dmd*365+NORMSINV($D87)*SQRT(Dmd_StdDev^2*Leadtime+LT_StdDev^2*Avg_Dmd^2)*Std_Cost*Inv_Cost+IF(365/N$3+Safety_Stock/Avg_Dmd&gt;Plan_Shelf,(365/N$3+Safety_Stock/Avg_Dmd-Plan_Shelf)*Avg_Dmd*Std_Cost*N$3,0)+Avg_Dmd*365/N$3/2*Std_Cost*Inv_Cost+N$3*Setup</f>
        <v>595762.81803844403</v>
      </c>
      <c r="O87" s="12">
        <f>(Sell_Price-Std_Cost)*(1-$D87)*Lost_Sale_Fact*Avg_Dmd*365+NORMSINV($D87)*SQRT(Dmd_StdDev^2*Leadtime+LT_StdDev^2*Avg_Dmd^2)*Std_Cost*Inv_Cost+IF(365/O$3+Safety_Stock/Avg_Dmd&gt;Plan_Shelf,(365/O$3+Safety_Stock/Avg_Dmd-Plan_Shelf)*Avg_Dmd*Std_Cost*O$3,0)+Avg_Dmd*365/O$3/2*Std_Cost*Inv_Cost+O$3*Setup</f>
        <v>532950.79905425454</v>
      </c>
      <c r="P87" s="12">
        <f>(Sell_Price-Std_Cost)*(1-$D87)*Lost_Sale_Fact*Avg_Dmd*365+NORMSINV($D87)*SQRT(Dmd_StdDev^2*Leadtime+LT_StdDev^2*Avg_Dmd^2)*Std_Cost*Inv_Cost+IF(365/P$3+Safety_Stock/Avg_Dmd&gt;Plan_Shelf,(365/P$3+Safety_Stock/Avg_Dmd-Plan_Shelf)*Avg_Dmd*Std_Cost*P$3,0)+Avg_Dmd*365/P$3/2*Std_Cost*Inv_Cost+P$3*Setup</f>
        <v>470448.47703976237</v>
      </c>
      <c r="Q87" s="12">
        <f>(Sell_Price-Std_Cost)*(1-$D87)*Lost_Sale_Fact*Avg_Dmd*365+NORMSINV($D87)*SQRT(Dmd_StdDev^2*Leadtime+LT_StdDev^2*Avg_Dmd^2)*Std_Cost*Inv_Cost+IF(365/Q$3+Safety_Stock/Avg_Dmd&gt;Plan_Shelf,(365/Q$3+Safety_Stock/Avg_Dmd-Plan_Shelf)*Avg_Dmd*Std_Cost*Q$3,0)+Avg_Dmd*365/Q$3/2*Std_Cost*Inv_Cost+Q$3*Setup</f>
        <v>408184.38346349838</v>
      </c>
      <c r="R87" s="12">
        <f>(Sell_Price-Std_Cost)*(1-$D87)*Lost_Sale_Fact*Avg_Dmd*365+NORMSINV($D87)*SQRT(Dmd_StdDev^2*Leadtime+LT_StdDev^2*Avg_Dmd^2)*Std_Cost*Inv_Cost+IF(365/R$3+Safety_Stock/Avg_Dmd&gt;Plan_Shelf,(365/R$3+Safety_Stock/Avg_Dmd-Plan_Shelf)*Avg_Dmd*Std_Cost*R$3,0)+Avg_Dmd*365/R$3/2*Std_Cost*Inv_Cost+R$3*Setup</f>
        <v>346107.46937441395</v>
      </c>
      <c r="S87" s="12">
        <f>(Sell_Price-Std_Cost)*(1-$D87)*Lost_Sale_Fact*Avg_Dmd*365+NORMSINV($D87)*SQRT(Dmd_StdDev^2*Leadtime+LT_StdDev^2*Avg_Dmd^2)*Std_Cost*Inv_Cost+IF(365/S$3+Safety_Stock/Avg_Dmd&gt;Plan_Shelf,(365/S$3+Safety_Stock/Avg_Dmd-Plan_Shelf)*Avg_Dmd*Std_Cost*S$3,0)+Avg_Dmd*365/S$3/2*Std_Cost*Inv_Cost+S$3*Setup</f>
        <v>284180.29887507291</v>
      </c>
      <c r="T87" s="12">
        <f>(Sell_Price-Std_Cost)*(1-$D87)*Lost_Sale_Fact*Avg_Dmd*365+NORMSINV($D87)*SQRT(Dmd_StdDev^2*Leadtime+LT_StdDev^2*Avg_Dmd^2)*Std_Cost*Inv_Cost+IF(365/T$3+Safety_Stock/Avg_Dmd&gt;Plan_Shelf,(365/T$3+Safety_Stock/Avg_Dmd-Plan_Shelf)*Avg_Dmd*Std_Cost*T$3,0)+Avg_Dmd*365/T$3/2*Std_Cost*Inv_Cost+T$3*Setup</f>
        <v>222374.79504239862</v>
      </c>
      <c r="U87" s="12">
        <f>(Sell_Price-Std_Cost)*(1-$D87)*Lost_Sale_Fact*Avg_Dmd*365+NORMSINV($D87)*SQRT(Dmd_StdDev^2*Leadtime+LT_StdDev^2*Avg_Dmd^2)*Std_Cost*Inv_Cost+IF(365/U$3+Safety_Stock/Avg_Dmd&gt;Plan_Shelf,(365/U$3+Safety_Stock/Avg_Dmd-Plan_Shelf)*Avg_Dmd*Std_Cost*U$3,0)+Avg_Dmd*365/U$3/2*Std_Cost*Inv_Cost+U$3*Setup</f>
        <v>160669.48728815565</v>
      </c>
      <c r="V87" s="12">
        <f>(Sell_Price-Std_Cost)*(1-$D87)*Lost_Sale_Fact*Avg_Dmd*365+NORMSINV($D87)*SQRT(Dmd_StdDev^2*Leadtime+LT_StdDev^2*Avg_Dmd^2)*Std_Cost*Inv_Cost+IF(365/V$3+Safety_Stock/Avg_Dmd&gt;Plan_Shelf,(365/V$3+Safety_Stock/Avg_Dmd-Plan_Shelf)*Avg_Dmd*Std_Cost*V$3,0)+Avg_Dmd*365/V$3/2*Std_Cost*Inv_Cost+V$3*Setup</f>
        <v>99047.676265939052</v>
      </c>
      <c r="W87" s="12">
        <f>(Sell_Price-Std_Cost)*(1-$D87)*Lost_Sale_Fact*Avg_Dmd*365+NORMSINV($D87)*SQRT(Dmd_StdDev^2*Leadtime+LT_StdDev^2*Avg_Dmd^2)*Std_Cost*Inv_Cost+IF(365/W$3+Safety_Stock/Avg_Dmd&gt;Plan_Shelf,(365/W$3+Safety_Stock/Avg_Dmd-Plan_Shelf)*Avg_Dmd*Std_Cost*W$3,0)+Avg_Dmd*365/W$3/2*Std_Cost*Inv_Cost+W$3*Setup</f>
        <v>37496.17828121793</v>
      </c>
      <c r="X87" s="12">
        <f>(Sell_Price-Std_Cost)*(1-$D87)*Lost_Sale_Fact*Avg_Dmd*365+NORMSINV($D87)*SQRT(Dmd_StdDev^2*Leadtime+LT_StdDev^2*Avg_Dmd^2)*Std_Cost*Inv_Cost+IF(365/X$3+Safety_Stock/Avg_Dmd&gt;Plan_Shelf,(365/X$3+Safety_Stock/Avg_Dmd-Plan_Shelf)*Avg_Dmd*Std_Cost*X$3,0)+Avg_Dmd*365/X$3/2*Std_Cost*Inv_Cost+X$3*Setup</f>
        <v>30081.189698519636</v>
      </c>
      <c r="Y87" s="12">
        <f>(Sell_Price-Std_Cost)*(1-$D87)*Lost_Sale_Fact*Avg_Dmd*365+NORMSINV($D87)*SQRT(Dmd_StdDev^2*Leadtime+LT_StdDev^2*Avg_Dmd^2)*Std_Cost*Inv_Cost+IF(365/Y$3+Safety_Stock/Avg_Dmd&gt;Plan_Shelf,(365/Y$3+Safety_Stock/Avg_Dmd-Plan_Shelf)*Avg_Dmd*Std_Cost*Y$3,0)+Avg_Dmd*365/Y$3/2*Std_Cost*Inv_Cost+Y$3*Setup</f>
        <v>29744.523031852968</v>
      </c>
      <c r="Z87" s="12">
        <f>(Sell_Price-Std_Cost)*(1-$D87)*Lost_Sale_Fact*Avg_Dmd*365+NORMSINV($D87)*SQRT(Dmd_StdDev^2*Leadtime+LT_StdDev^2*Avg_Dmd^2)*Std_Cost*Inv_Cost+IF(365/Z$3+Safety_Stock/Avg_Dmd&gt;Plan_Shelf,(365/Z$3+Safety_Stock/Avg_Dmd-Plan_Shelf)*Avg_Dmd*Std_Cost*Z$3,0)+Avg_Dmd*365/Z$3/2*Std_Cost*Inv_Cost+Z$3*Setup</f>
        <v>29452.098789428725</v>
      </c>
      <c r="AA87" s="12">
        <f>(Sell_Price-Std_Cost)*(1-$D87)*Lost_Sale_Fact*Avg_Dmd*365+NORMSINV($D87)*SQRT(Dmd_StdDev^2*Leadtime+LT_StdDev^2*Avg_Dmd^2)*Std_Cost*Inv_Cost+IF(365/AA$3+Safety_Stock/Avg_Dmd&gt;Plan_Shelf,(365/AA$3+Safety_Stock/Avg_Dmd-Plan_Shelf)*Avg_Dmd*Std_Cost*AA$3,0)+Avg_Dmd*365/AA$3/2*Std_Cost*Inv_Cost+AA$3*Setup</f>
        <v>29198.146220258765</v>
      </c>
      <c r="AB87" s="12">
        <f>(Sell_Price-Std_Cost)*(1-$D87)*Lost_Sale_Fact*Avg_Dmd*365+NORMSINV($D87)*SQRT(Dmd_StdDev^2*Leadtime+LT_StdDev^2*Avg_Dmd^2)*Std_Cost*Inv_Cost+IF(365/AB$3+Safety_Stock/Avg_Dmd&gt;Plan_Shelf,(365/AB$3+Safety_Stock/Avg_Dmd-Plan_Shelf)*Avg_Dmd*Std_Cost*AB$3,0)+Avg_Dmd*365/AB$3/2*Std_Cost*Inv_Cost+AB$3*Setup</f>
        <v>28977.856365186301</v>
      </c>
      <c r="AC87" s="12">
        <f>(Sell_Price-Std_Cost)*(1-$D87)*Lost_Sale_Fact*Avg_Dmd*365+NORMSINV($D87)*SQRT(Dmd_StdDev^2*Leadtime+LT_StdDev^2*Avg_Dmd^2)*Std_Cost*Inv_Cost+IF(365/AC$3+Safety_Stock/Avg_Dmd&gt;Plan_Shelf,(365/AC$3+Safety_Stock/Avg_Dmd-Plan_Shelf)*Avg_Dmd*Std_Cost*AC$3,0)+Avg_Dmd*365/AC$3/2*Std_Cost*Inv_Cost+AC$3*Setup</f>
        <v>28787.189698519636</v>
      </c>
      <c r="AD87" s="12">
        <f>(Sell_Price-Std_Cost)*(1-$D87)*Lost_Sale_Fact*Avg_Dmd*365+NORMSINV($D87)*SQRT(Dmd_StdDev^2*Leadtime+LT_StdDev^2*Avg_Dmd^2)*Std_Cost*Inv_Cost+IF(365/AD$3+Safety_Stock/Avg_Dmd&gt;Plan_Shelf,(365/AD$3+Safety_Stock/Avg_Dmd-Plan_Shelf)*Avg_Dmd*Std_Cost*AD$3,0)+Avg_Dmd*365/AD$3/2*Std_Cost*Inv_Cost+AD$3*Setup</f>
        <v>28622.728160058097</v>
      </c>
      <c r="AE87" s="12">
        <f>(Sell_Price-Std_Cost)*(1-$D87)*Lost_Sale_Fact*Avg_Dmd*365+NORMSINV($D87)*SQRT(Dmd_StdDev^2*Leadtime+LT_StdDev^2*Avg_Dmd^2)*Std_Cost*Inv_Cost+IF(365/AE$3+Safety_Stock/Avg_Dmd&gt;Plan_Shelf,(365/AE$3+Safety_Stock/Avg_Dmd-Plan_Shelf)*Avg_Dmd*Std_Cost*AE$3,0)+Avg_Dmd*365/AE$3/2*Std_Cost*Inv_Cost+AE$3*Setup</f>
        <v>28481.560068890009</v>
      </c>
      <c r="AF87" s="12">
        <f>(Sell_Price-Std_Cost)*(1-$D87)*Lost_Sale_Fact*Avg_Dmd*365+NORMSINV($D87)*SQRT(Dmd_StdDev^2*Leadtime+LT_StdDev^2*Avg_Dmd^2)*Std_Cost*Inv_Cost+IF(365/AF$3+Safety_Stock/Avg_Dmd&gt;Plan_Shelf,(365/AF$3+Safety_Stock/Avg_Dmd-Plan_Shelf)*Avg_Dmd*Std_Cost*AF$3,0)+Avg_Dmd*365/AF$3/2*Std_Cost*Inv_Cost+AF$3*Setup</f>
        <v>28361.189698519636</v>
      </c>
      <c r="AG87" s="12">
        <f>(Sell_Price-Std_Cost)*(1-$D87)*Lost_Sale_Fact*Avg_Dmd*365+NORMSINV($D87)*SQRT(Dmd_StdDev^2*Leadtime+LT_StdDev^2*Avg_Dmd^2)*Std_Cost*Inv_Cost+IF(365/AG$3+Safety_Stock/Avg_Dmd&gt;Plan_Shelf,(365/AG$3+Safety_Stock/Avg_Dmd-Plan_Shelf)*Avg_Dmd*Std_Cost*AG$3,0)+Avg_Dmd*365/AG$3/2*Std_Cost*Inv_Cost+AG$3*Setup</f>
        <v>28259.4655605886</v>
      </c>
      <c r="AH87" s="12">
        <f>(Sell_Price-Std_Cost)*(1-$D87)*Lost_Sale_Fact*Avg_Dmd*365+NORMSINV($D87)*SQRT(Dmd_StdDev^2*Leadtime+LT_StdDev^2*Avg_Dmd^2)*Std_Cost*Inv_Cost+IF(365/AH$3+Safety_Stock/Avg_Dmd&gt;Plan_Shelf,(365/AH$3+Safety_Stock/Avg_Dmd-Plan_Shelf)*Avg_Dmd*Std_Cost*AH$3,0)+Avg_Dmd*365/AH$3/2*Std_Cost*Inv_Cost+AH$3*Setup</f>
        <v>28174.523031852968</v>
      </c>
      <c r="AI87" s="12">
        <f>(Sell_Price-Std_Cost)*(1-$D87)*Lost_Sale_Fact*Avg_Dmd*365+NORMSINV($D87)*SQRT(Dmd_StdDev^2*Leadtime+LT_StdDev^2*Avg_Dmd^2)*Std_Cost*Inv_Cost+IF(365/AI$3+Safety_Stock/Avg_Dmd&gt;Plan_Shelf,(365/AI$3+Safety_Stock/Avg_Dmd-Plan_Shelf)*Avg_Dmd*Std_Cost*AI$3,0)+Avg_Dmd*365/AI$3/2*Std_Cost*Inv_Cost+AI$3*Setup</f>
        <v>28104.738085616409</v>
      </c>
      <c r="AJ87" s="12">
        <f>(Sell_Price-Std_Cost)*(1-$D87)*Lost_Sale_Fact*Avg_Dmd*365+NORMSINV($D87)*SQRT(Dmd_StdDev^2*Leadtime+LT_StdDev^2*Avg_Dmd^2)*Std_Cost*Inv_Cost+IF(365/AJ$3+Safety_Stock/Avg_Dmd&gt;Plan_Shelf,(365/AJ$3+Safety_Stock/Avg_Dmd-Plan_Shelf)*Avg_Dmd*Std_Cost*AJ$3,0)+Avg_Dmd*365/AJ$3/2*Std_Cost*Inv_Cost+AJ$3*Setup</f>
        <v>28048.689698519636</v>
      </c>
      <c r="AK87" s="12">
        <f>(Sell_Price-Std_Cost)*(1-$D87)*Lost_Sale_Fact*Avg_Dmd*365+NORMSINV($D87)*SQRT(Dmd_StdDev^2*Leadtime+LT_StdDev^2*Avg_Dmd^2)*Std_Cost*Inv_Cost+IF(365/AK$3+Safety_Stock/Avg_Dmd&gt;Plan_Shelf,(365/AK$3+Safety_Stock/Avg_Dmd-Plan_Shelf)*Avg_Dmd*Std_Cost*AK$3,0)+Avg_Dmd*365/AK$3/2*Std_Cost*Inv_Cost+AK$3*Setup</f>
        <v>28005.129092459028</v>
      </c>
      <c r="AL87" s="12">
        <f>(Sell_Price-Std_Cost)*(1-$D87)*Lost_Sale_Fact*Avg_Dmd*365+NORMSINV($D87)*SQRT(Dmd_StdDev^2*Leadtime+LT_StdDev^2*Avg_Dmd^2)*Std_Cost*Inv_Cost+IF(365/AL$3+Safety_Stock/Avg_Dmd&gt;Plan_Shelf,(365/AL$3+Safety_Stock/Avg_Dmd-Plan_Shelf)*Avg_Dmd*Std_Cost*AL$3,0)+Avg_Dmd*365/AL$3/2*Std_Cost*Inv_Cost+AL$3*Setup</f>
        <v>27972.954404401989</v>
      </c>
      <c r="AM87" s="12">
        <f>(Sell_Price-Std_Cost)*(1-$D87)*Lost_Sale_Fact*Avg_Dmd*365+NORMSINV($D87)*SQRT(Dmd_StdDev^2*Leadtime+LT_StdDev^2*Avg_Dmd^2)*Std_Cost*Inv_Cost+IF(365/AM$3+Safety_Stock/Avg_Dmd&gt;Plan_Shelf,(365/AM$3+Safety_Stock/Avg_Dmd-Plan_Shelf)*Avg_Dmd*Std_Cost*AM$3,0)+Avg_Dmd*365/AM$3/2*Std_Cost*Inv_Cost+AM$3*Setup</f>
        <v>27951.189698519636</v>
      </c>
      <c r="AN87" s="12">
        <f>(Sell_Price-Std_Cost)*(1-$D87)*Lost_Sale_Fact*Avg_Dmd*365+NORMSINV($D87)*SQRT(Dmd_StdDev^2*Leadtime+LT_StdDev^2*Avg_Dmd^2)*Std_Cost*Inv_Cost+IF(365/AN$3+Safety_Stock/Avg_Dmd&gt;Plan_Shelf,(365/AN$3+Safety_Stock/Avg_Dmd-Plan_Shelf)*Avg_Dmd*Std_Cost*AN$3,0)+Avg_Dmd*365/AN$3/2*Std_Cost*Inv_Cost+AN$3*Setup</f>
        <v>27938.967476297414</v>
      </c>
      <c r="AO87" s="12">
        <f>(Sell_Price-Std_Cost)*(1-$D87)*Lost_Sale_Fact*Avg_Dmd*365+NORMSINV($D87)*SQRT(Dmd_StdDev^2*Leadtime+LT_StdDev^2*Avg_Dmd^2)*Std_Cost*Inv_Cost+IF(365/AO$3+Safety_Stock/Avg_Dmd&gt;Plan_Shelf,(365/AO$3+Safety_Stock/Avg_Dmd-Plan_Shelf)*Avg_Dmd*Std_Cost*AO$3,0)+Avg_Dmd*365/AO$3/2*Std_Cost*Inv_Cost+AO$3*Setup</f>
        <v>27935.51402284396</v>
      </c>
      <c r="AP87" s="12">
        <f>(Sell_Price-Std_Cost)*(1-$D87)*Lost_Sale_Fact*Avg_Dmd*365+NORMSINV($D87)*SQRT(Dmd_StdDev^2*Leadtime+LT_StdDev^2*Avg_Dmd^2)*Std_Cost*Inv_Cost+IF(365/AP$3+Safety_Stock/Avg_Dmd&gt;Plan_Shelf,(365/AP$3+Safety_Stock/Avg_Dmd-Plan_Shelf)*Avg_Dmd*Std_Cost*AP$3,0)+Avg_Dmd*365/AP$3/2*Std_Cost*Inv_Cost+AP$3*Setup</f>
        <v>27940.13706694069</v>
      </c>
      <c r="AQ87" s="12">
        <f>(Sell_Price-Std_Cost)*(1-$D87)*Lost_Sale_Fact*Avg_Dmd*365+NORMSINV($D87)*SQRT(Dmd_StdDev^2*Leadtime+LT_StdDev^2*Avg_Dmd^2)*Std_Cost*Inv_Cost+IF(365/AQ$3+Safety_Stock/Avg_Dmd&gt;Plan_Shelf,(365/AQ$3+Safety_Stock/Avg_Dmd-Plan_Shelf)*Avg_Dmd*Std_Cost*AQ$3,0)+Avg_Dmd*365/AQ$3/2*Std_Cost*Inv_Cost+AQ$3*Setup</f>
        <v>27952.215339545277</v>
      </c>
      <c r="AR87" s="12">
        <f>(Sell_Price-Std_Cost)*(1-$D87)*Lost_Sale_Fact*Avg_Dmd*365+NORMSINV($D87)*SQRT(Dmd_StdDev^2*Leadtime+LT_StdDev^2*Avg_Dmd^2)*Std_Cost*Inv_Cost+IF(365/AR$3+Safety_Stock/Avg_Dmd&gt;Plan_Shelf,(365/AR$3+Safety_Stock/Avg_Dmd-Plan_Shelf)*Avg_Dmd*Std_Cost*AR$3,0)+Avg_Dmd*365/AR$3/2*Std_Cost*Inv_Cost+AR$3*Setup</f>
        <v>27971.189698519636</v>
      </c>
      <c r="AS87" s="12">
        <f>(Sell_Price-Std_Cost)*(1-$D87)*Lost_Sale_Fact*Avg_Dmd*365+NORMSINV($D87)*SQRT(Dmd_StdDev^2*Leadtime+LT_StdDev^2*Avg_Dmd^2)*Std_Cost*Inv_Cost+IF(365/AS$3+Safety_Stock/Avg_Dmd&gt;Plan_Shelf,(365/AS$3+Safety_Stock/Avg_Dmd-Plan_Shelf)*Avg_Dmd*Std_Cost*AS$3,0)+Avg_Dmd*365/AS$3/2*Std_Cost*Inv_Cost+AS$3*Setup</f>
        <v>27996.555552178172</v>
      </c>
      <c r="AT87" s="12">
        <f>(Sell_Price-Std_Cost)*(1-$D87)*Lost_Sale_Fact*Avg_Dmd*365+NORMSINV($D87)*SQRT(Dmd_StdDev^2*Leadtime+LT_StdDev^2*Avg_Dmd^2)*Std_Cost*Inv_Cost+IF(365/AT$3+Safety_Stock/Avg_Dmd&gt;Plan_Shelf,(365/AT$3+Safety_Stock/Avg_Dmd-Plan_Shelf)*Avg_Dmd*Std_Cost*AT$3,0)+Avg_Dmd*365/AT$3/2*Std_Cost*Inv_Cost+AT$3*Setup</f>
        <v>28027.856365186301</v>
      </c>
      <c r="AU87" s="12">
        <f>(Sell_Price-Std_Cost)*(1-$D87)*Lost_Sale_Fact*Avg_Dmd*365+NORMSINV($D87)*SQRT(Dmd_StdDev^2*Leadtime+LT_StdDev^2*Avg_Dmd^2)*Std_Cost*Inv_Cost+IF(365/AU$3+Safety_Stock/Avg_Dmd&gt;Plan_Shelf,(365/AU$3+Safety_Stock/Avg_Dmd-Plan_Shelf)*Avg_Dmd*Std_Cost*AU$3,0)+Avg_Dmd*365/AU$3/2*Std_Cost*Inv_Cost+AU$3*Setup</f>
        <v>28064.678070612659</v>
      </c>
      <c r="AV87" s="12">
        <f>(Sell_Price-Std_Cost)*(1-$D87)*Lost_Sale_Fact*Avg_Dmd*365+NORMSINV($D87)*SQRT(Dmd_StdDev^2*Leadtime+LT_StdDev^2*Avg_Dmd^2)*Std_Cost*Inv_Cost+IF(365/AV$3+Safety_Stock/Avg_Dmd&gt;Plan_Shelf,(365/AV$3+Safety_Stock/Avg_Dmd-Plan_Shelf)*Avg_Dmd*Std_Cost*AV$3,0)+Avg_Dmd*365/AV$3/2*Std_Cost*Inv_Cost+AV$3*Setup</f>
        <v>28106.64424397418</v>
      </c>
      <c r="AW87" s="12">
        <f>(Sell_Price-Std_Cost)*(1-$D87)*Lost_Sale_Fact*Avg_Dmd*365+NORMSINV($D87)*SQRT(Dmd_StdDev^2*Leadtime+LT_StdDev^2*Avg_Dmd^2)*Std_Cost*Inv_Cost+IF(365/AW$3+Safety_Stock/Avg_Dmd&gt;Plan_Shelf,(365/AW$3+Safety_Stock/Avg_Dmd-Plan_Shelf)*Avg_Dmd*Std_Cost*AW$3,0)+Avg_Dmd*365/AW$3/2*Std_Cost*Inv_Cost+AW$3*Setup</f>
        <v>28153.411920741859</v>
      </c>
      <c r="AX87" s="12">
        <f>(Sell_Price-Std_Cost)*(1-$D87)*Lost_Sale_Fact*Avg_Dmd*365+NORMSINV($D87)*SQRT(Dmd_StdDev^2*Leadtime+LT_StdDev^2*Avg_Dmd^2)*Std_Cost*Inv_Cost+IF(365/AX$3+Safety_Stock/Avg_Dmd&gt;Plan_Shelf,(365/AX$3+Safety_Stock/Avg_Dmd-Plan_Shelf)*Avg_Dmd*Std_Cost*AX$3,0)+Avg_Dmd*365/AX$3/2*Std_Cost*Inv_Cost+AX$3*Setup</f>
        <v>28204.6679593892</v>
      </c>
      <c r="AY87" s="12">
        <f>(Sell_Price-Std_Cost)*(1-$D87)*Lost_Sale_Fact*Avg_Dmd*365+NORMSINV($D87)*SQRT(Dmd_StdDev^2*Leadtime+LT_StdDev^2*Avg_Dmd^2)*Std_Cost*Inv_Cost+IF(365/AY$3+Safety_Stock/Avg_Dmd&gt;Plan_Shelf,(365/AY$3+Safety_Stock/Avg_Dmd-Plan_Shelf)*Avg_Dmd*Std_Cost*AY$3,0)+Avg_Dmd*365/AY$3/2*Std_Cost*Inv_Cost+AY$3*Setup</f>
        <v>28260.125868732401</v>
      </c>
      <c r="AZ87" s="12">
        <f>(Sell_Price-Std_Cost)*(1-$D87)*Lost_Sale_Fact*Avg_Dmd*365+NORMSINV($D87)*SQRT(Dmd_StdDev^2*Leadtime+LT_StdDev^2*Avg_Dmd^2)*Std_Cost*Inv_Cost+IF(365/AZ$3+Safety_Stock/Avg_Dmd&gt;Plan_Shelf,(365/AZ$3+Safety_Stock/Avg_Dmd-Plan_Shelf)*Avg_Dmd*Std_Cost*AZ$3,0)+Avg_Dmd*365/AZ$3/2*Std_Cost*Inv_Cost+AZ$3*Setup</f>
        <v>28319.523031852968</v>
      </c>
      <c r="BA87" s="12">
        <f>(Sell_Price-Std_Cost)*(1-$D87)*Lost_Sale_Fact*Avg_Dmd*365+NORMSINV($D87)*SQRT(Dmd_StdDev^2*Leadtime+LT_StdDev^2*Avg_Dmd^2)*Std_Cost*Inv_Cost+IF(365/BA$3+Safety_Stock/Avg_Dmd&gt;Plan_Shelf,(365/BA$3+Safety_Stock/Avg_Dmd-Plan_Shelf)*Avg_Dmd*Std_Cost*BA$3,0)+Avg_Dmd*365/BA$3/2*Std_Cost*Inv_Cost+BA$3*Setup</f>
        <v>28382.618269948209</v>
      </c>
      <c r="BB87" s="12">
        <f>(Sell_Price-Std_Cost)*(1-$D87)*Lost_Sale_Fact*Avg_Dmd*365+NORMSINV($D87)*SQRT(Dmd_StdDev^2*Leadtime+LT_StdDev^2*Avg_Dmd^2)*Std_Cost*Inv_Cost+IF(365/BB$3+Safety_Stock/Avg_Dmd&gt;Plan_Shelf,(365/BB$3+Safety_Stock/Avg_Dmd-Plan_Shelf)*Avg_Dmd*Std_Cost*BB$3,0)+Avg_Dmd*365/BB$3/2*Std_Cost*Inv_Cost+BB$3*Setup</f>
        <v>28449.189698519636</v>
      </c>
      <c r="BC87" s="12">
        <f>(Sell_Price-Std_Cost)*(1-$D87)*Lost_Sale_Fact*Avg_Dmd*365+NORMSINV($D87)*SQRT(Dmd_StdDev^2*Leadtime+LT_StdDev^2*Avg_Dmd^2)*Std_Cost*Inv_Cost+IF(365/BC$3+Safety_Stock/Avg_Dmd&gt;Plan_Shelf,(365/BC$3+Safety_Stock/Avg_Dmd-Plan_Shelf)*Avg_Dmd*Std_Cost*BC$3,0)+Avg_Dmd*365/BC$3/2*Std_Cost*Inv_Cost+BC$3*Setup</f>
        <v>28519.032835774538</v>
      </c>
      <c r="BD87" s="12">
        <f>(Sell_Price-Std_Cost)*(1-$D87)*Lost_Sale_Fact*Avg_Dmd*365+NORMSINV($D87)*SQRT(Dmd_StdDev^2*Leadtime+LT_StdDev^2*Avg_Dmd^2)*Std_Cost*Inv_Cost+IF(365/BD$3+Safety_Stock/Avg_Dmd&gt;Plan_Shelf,(365/BD$3+Safety_Stock/Avg_Dmd-Plan_Shelf)*Avg_Dmd*Std_Cost*BD$3,0)+Avg_Dmd*365/BD$3/2*Std_Cost*Inv_Cost+BD$3*Setup</f>
        <v>28591.958929288867</v>
      </c>
      <c r="BE87" s="12">
        <f>(Sell_Price-Std_Cost)*(1-$D87)*Lost_Sale_Fact*Avg_Dmd*365+NORMSINV($D87)*SQRT(Dmd_StdDev^2*Leadtime+LT_StdDev^2*Avg_Dmd^2)*Std_Cost*Inv_Cost+IF(365/BE$3+Safety_Stock/Avg_Dmd&gt;Plan_Shelf,(365/BE$3+Safety_Stock/Avg_Dmd-Plan_Shelf)*Avg_Dmd*Std_Cost*BE$3,0)+Avg_Dmd*365/BE$3/2*Std_Cost*Inv_Cost+BE$3*Setup</f>
        <v>28667.793472104542</v>
      </c>
      <c r="BF87" s="12">
        <f>(Sell_Price-Std_Cost)*(1-$D87)*Lost_Sale_Fact*Avg_Dmd*365+NORMSINV($D87)*SQRT(Dmd_StdDev^2*Leadtime+LT_StdDev^2*Avg_Dmd^2)*Std_Cost*Inv_Cost+IF(365/BF$3+Safety_Stock/Avg_Dmd&gt;Plan_Shelf,(365/BF$3+Safety_Stock/Avg_Dmd-Plan_Shelf)*Avg_Dmd*Std_Cost*BF$3,0)+Avg_Dmd*365/BF$3/2*Std_Cost*Inv_Cost+BF$3*Setup</f>
        <v>28746.374883704822</v>
      </c>
      <c r="BG87" s="12">
        <f>(Sell_Price-Std_Cost)*(1-$D87)*Lost_Sale_Fact*Avg_Dmd*365+NORMSINV($D87)*SQRT(Dmd_StdDev^2*Leadtime+LT_StdDev^2*Avg_Dmd^2)*Std_Cost*Inv_Cost+IF(365/BG$3+Safety_Stock/Avg_Dmd&gt;Plan_Shelf,(365/BG$3+Safety_Stock/Avg_Dmd-Plan_Shelf)*Avg_Dmd*Std_Cost*BG$3,0)+Avg_Dmd*365/BG$3/2*Std_Cost*Inv_Cost+BG$3*Setup</f>
        <v>28827.553334883272</v>
      </c>
      <c r="BH87" s="12">
        <f>(Sell_Price-Std_Cost)*(1-$D87)*Lost_Sale_Fact*Avg_Dmd*365+NORMSINV($D87)*SQRT(Dmd_StdDev^2*Leadtime+LT_StdDev^2*Avg_Dmd^2)*Std_Cost*Inv_Cost+IF(365/BH$3+Safety_Stock/Avg_Dmd&gt;Plan_Shelf,(365/BH$3+Safety_Stock/Avg_Dmd-Plan_Shelf)*Avg_Dmd*Std_Cost*BH$3,0)+Avg_Dmd*365/BH$3/2*Std_Cost*Inv_Cost+BH$3*Setup</f>
        <v>28911.189698519636</v>
      </c>
      <c r="BI87" s="12">
        <f>(Sell_Price-Std_Cost)*(1-$D87)*Lost_Sale_Fact*Avg_Dmd*365+NORMSINV($D87)*SQRT(Dmd_StdDev^2*Leadtime+LT_StdDev^2*Avg_Dmd^2)*Std_Cost*Inv_Cost+IF(365/BI$3+Safety_Stock/Avg_Dmd&gt;Plan_Shelf,(365/BI$3+Safety_Stock/Avg_Dmd-Plan_Shelf)*Avg_Dmd*Std_Cost*BI$3,0)+Avg_Dmd*365/BI$3/2*Std_Cost*Inv_Cost+BI$3*Setup</f>
        <v>28997.154610800339</v>
      </c>
      <c r="BJ87" s="12">
        <f>(Sell_Price-Std_Cost)*(1-$D87)*Lost_Sale_Fact*Avg_Dmd*365+NORMSINV($D87)*SQRT(Dmd_StdDev^2*Leadtime+LT_StdDev^2*Avg_Dmd^2)*Std_Cost*Inv_Cost+IF(365/BJ$3+Safety_Stock/Avg_Dmd&gt;Plan_Shelf,(365/BJ$3+Safety_Stock/Avg_Dmd-Plan_Shelf)*Avg_Dmd*Std_Cost*BJ$3,0)+Avg_Dmd*365/BJ$3/2*Std_Cost*Inv_Cost+BJ$3*Setup</f>
        <v>29085.327629554118</v>
      </c>
      <c r="BK87" s="12">
        <f>(Sell_Price-Std_Cost)*(1-$D87)*Lost_Sale_Fact*Avg_Dmd*365+NORMSINV($D87)*SQRT(Dmd_StdDev^2*Leadtime+LT_StdDev^2*Avg_Dmd^2)*Std_Cost*Inv_Cost+IF(365/BK$3+Safety_Stock/Avg_Dmd&gt;Plan_Shelf,(365/BK$3+Safety_Stock/Avg_Dmd-Plan_Shelf)*Avg_Dmd*Std_Cost*BK$3,0)+Avg_Dmd*365/BK$3/2*Std_Cost*Inv_Cost+BK$3*Setup</f>
        <v>29175.596478180654</v>
      </c>
      <c r="BL87" s="12">
        <f>(Sell_Price-Std_Cost)*(1-$D87)*Lost_Sale_Fact*Avg_Dmd*365+NORMSINV($D87)*SQRT(Dmd_StdDev^2*Leadtime+LT_StdDev^2*Avg_Dmd^2)*Std_Cost*Inv_Cost+IF(365/BL$3+Safety_Stock/Avg_Dmd&gt;Plan_Shelf,(365/BL$3+Safety_Stock/Avg_Dmd-Plan_Shelf)*Avg_Dmd*Std_Cost*BL$3,0)+Avg_Dmd*365/BL$3/2*Std_Cost*Inv_Cost+BL$3*Setup</f>
        <v>29267.856365186304</v>
      </c>
      <c r="BM87" s="12">
        <f>(Sell_Price-Std_Cost)*(1-$D87)*Lost_Sale_Fact*Avg_Dmd*365+NORMSINV($D87)*SQRT(Dmd_StdDev^2*Leadtime+LT_StdDev^2*Avg_Dmd^2)*Std_Cost*Inv_Cost+IF(365/BM$3+Safety_Stock/Avg_Dmd&gt;Plan_Shelf,(365/BM$3+Safety_Stock/Avg_Dmd-Plan_Shelf)*Avg_Dmd*Std_Cost*BM$3,0)+Avg_Dmd*365/BM$3/2*Std_Cost*Inv_Cost+BM$3*Setup</f>
        <v>29362.009370650783</v>
      </c>
      <c r="BN87" s="12">
        <f>(Sell_Price-Std_Cost)*(1-$D87)*Lost_Sale_Fact*Avg_Dmd*365+NORMSINV($D87)*SQRT(Dmd_StdDev^2*Leadtime+LT_StdDev^2*Avg_Dmd^2)*Std_Cost*Inv_Cost+IF(365/BN$3+Safety_Stock/Avg_Dmd&gt;Plan_Shelf,(365/BN$3+Safety_Stock/Avg_Dmd-Plan_Shelf)*Avg_Dmd*Std_Cost*BN$3,0)+Avg_Dmd*365/BN$3/2*Std_Cost*Inv_Cost+BN$3*Setup</f>
        <v>29457.963892068023</v>
      </c>
      <c r="BO87" s="12">
        <f>(Sell_Price-Std_Cost)*(1-$D87)*Lost_Sale_Fact*Avg_Dmd*365+NORMSINV($D87)*SQRT(Dmd_StdDev^2*Leadtime+LT_StdDev^2*Avg_Dmd^2)*Std_Cost*Inv_Cost+IF(365/BO$3+Safety_Stock/Avg_Dmd&gt;Plan_Shelf,(365/BO$3+Safety_Stock/Avg_Dmd-Plan_Shelf)*Avg_Dmd*Std_Cost*BO$3,0)+Avg_Dmd*365/BO$3/2*Std_Cost*Inv_Cost+BO$3*Setup</f>
        <v>29555.634142964082</v>
      </c>
      <c r="BP87" s="12">
        <f>(Sell_Price-Std_Cost)*(1-$D87)*Lost_Sale_Fact*Avg_Dmd*365+NORMSINV($D87)*SQRT(Dmd_StdDev^2*Leadtime+LT_StdDev^2*Avg_Dmd^2)*Std_Cost*Inv_Cost+IF(365/BP$3+Safety_Stock/Avg_Dmd&gt;Plan_Shelf,(365/BP$3+Safety_Stock/Avg_Dmd-Plan_Shelf)*Avg_Dmd*Std_Cost*BP$3,0)+Avg_Dmd*365/BP$3/2*Std_Cost*Inv_Cost+BP$3*Setup</f>
        <v>29654.939698519636</v>
      </c>
      <c r="BQ87" s="12">
        <f>(Sell_Price-Std_Cost)*(1-$D87)*Lost_Sale_Fact*Avg_Dmd*365+NORMSINV($D87)*SQRT(Dmd_StdDev^2*Leadtime+LT_StdDev^2*Avg_Dmd^2)*Std_Cost*Inv_Cost+IF(365/BQ$3+Safety_Stock/Avg_Dmd&gt;Plan_Shelf,(365/BQ$3+Safety_Stock/Avg_Dmd-Plan_Shelf)*Avg_Dmd*Std_Cost*BQ$3,0)+Avg_Dmd*365/BQ$3/2*Std_Cost*Inv_Cost+BQ$3*Setup</f>
        <v>29755.805083135019</v>
      </c>
      <c r="BR87" s="12">
        <f>(Sell_Price-Std_Cost)*(1-$D87)*Lost_Sale_Fact*Avg_Dmd*365+NORMSINV($D87)*SQRT(Dmd_StdDev^2*Leadtime+LT_StdDev^2*Avg_Dmd^2)*Std_Cost*Inv_Cost+IF(365/BR$3+Safety_Stock/Avg_Dmd&gt;Plan_Shelf,(365/BR$3+Safety_Stock/Avg_Dmd-Plan_Shelf)*Avg_Dmd*Std_Cost*BR$3,0)+Avg_Dmd*365/BR$3/2*Std_Cost*Inv_Cost+BR$3*Setup</f>
        <v>29858.159395489332</v>
      </c>
      <c r="BS87" s="12">
        <f>(Sell_Price-Std_Cost)*(1-$D87)*Lost_Sale_Fact*Avg_Dmd*365+NORMSINV($D87)*SQRT(Dmd_StdDev^2*Leadtime+LT_StdDev^2*Avg_Dmd^2)*Std_Cost*Inv_Cost+IF(365/BS$3+Safety_Stock/Avg_Dmd&gt;Plan_Shelf,(365/BS$3+Safety_Stock/Avg_Dmd-Plan_Shelf)*Avg_Dmd*Std_Cost*BS$3,0)+Avg_Dmd*365/BS$3/2*Std_Cost*Inv_Cost+BS$3*Setup</f>
        <v>29961.935967176352</v>
      </c>
      <c r="BT87" s="12">
        <f>(Sell_Price-Std_Cost)*(1-$D87)*Lost_Sale_Fact*Avg_Dmd*365+NORMSINV($D87)*SQRT(Dmd_StdDev^2*Leadtime+LT_StdDev^2*Avg_Dmd^2)*Std_Cost*Inv_Cost+IF(365/BT$3+Safety_Stock/Avg_Dmd&gt;Plan_Shelf,(365/BT$3+Safety_Stock/Avg_Dmd-Plan_Shelf)*Avg_Dmd*Std_Cost*BT$3,0)+Avg_Dmd*365/BT$3/2*Std_Cost*Inv_Cost+BT$3*Setup</f>
        <v>30067.072051460811</v>
      </c>
      <c r="BU87" s="12">
        <f>(Sell_Price-Std_Cost)*(1-$D87)*Lost_Sale_Fact*Avg_Dmd*365+NORMSINV($D87)*SQRT(Dmd_StdDev^2*Leadtime+LT_StdDev^2*Avg_Dmd^2)*Std_Cost*Inv_Cost+IF(365/BU$3+Safety_Stock/Avg_Dmd&gt;Plan_Shelf,(365/BU$3+Safety_Stock/Avg_Dmd-Plan_Shelf)*Avg_Dmd*Std_Cost*BU$3,0)+Avg_Dmd*365/BU$3/2*Std_Cost*Inv_Cost+BU$3*Setup</f>
        <v>30173.508539099344</v>
      </c>
      <c r="BV87" s="12">
        <f>(Sell_Price-Std_Cost)*(1-$D87)*Lost_Sale_Fact*Avg_Dmd*365+NORMSINV($D87)*SQRT(Dmd_StdDev^2*Leadtime+LT_StdDev^2*Avg_Dmd^2)*Std_Cost*Inv_Cost+IF(365/BV$3+Safety_Stock/Avg_Dmd&gt;Plan_Shelf,(365/BV$3+Safety_Stock/Avg_Dmd-Plan_Shelf)*Avg_Dmd*Std_Cost*BV$3,0)+Avg_Dmd*365/BV$3/2*Std_Cost*Inv_Cost+BV$3*Setup</f>
        <v>30281.189698519636</v>
      </c>
      <c r="BW87" s="12">
        <f>(Sell_Price-Std_Cost)*(1-$D87)*Lost_Sale_Fact*Avg_Dmd*365+NORMSINV($D87)*SQRT(Dmd_StdDev^2*Leadtime+LT_StdDev^2*Avg_Dmd^2)*Std_Cost*Inv_Cost+IF(365/BW$3+Safety_Stock/Avg_Dmd&gt;Plan_Shelf,(365/BW$3+Safety_Stock/Avg_Dmd-Plan_Shelf)*Avg_Dmd*Std_Cost*BW$3,0)+Avg_Dmd*365/BW$3/2*Std_Cost*Inv_Cost+BW$3*Setup</f>
        <v>30390.062937956256</v>
      </c>
      <c r="BX87" s="12">
        <f>(Sell_Price-Std_Cost)*(1-$D87)*Lost_Sale_Fact*Avg_Dmd*365+NORMSINV($D87)*SQRT(Dmd_StdDev^2*Leadtime+LT_StdDev^2*Avg_Dmd^2)*Std_Cost*Inv_Cost+IF(365/BX$3+Safety_Stock/Avg_Dmd&gt;Plan_Shelf,(365/BX$3+Safety_Stock/Avg_Dmd-Plan_Shelf)*Avg_Dmd*Std_Cost*BX$3,0)+Avg_Dmd*365/BX$3/2*Std_Cost*Inv_Cost+BX$3*Setup</f>
        <v>30500.078587408527</v>
      </c>
      <c r="BY87" s="12">
        <f>(Sell_Price-Std_Cost)*(1-$D87)*Lost_Sale_Fact*Avg_Dmd*365+NORMSINV($D87)*SQRT(Dmd_StdDev^2*Leadtime+LT_StdDev^2*Avg_Dmd^2)*Std_Cost*Inv_Cost+IF(365/BY$3+Safety_Stock/Avg_Dmd&gt;Plan_Shelf,(365/BY$3+Safety_Stock/Avg_Dmd-Plan_Shelf)*Avg_Dmd*Std_Cost*BY$3,0)+Avg_Dmd*365/BY$3/2*Std_Cost*Inv_Cost+BY$3*Setup</f>
        <v>30611.189698519636</v>
      </c>
      <c r="BZ87" s="12">
        <f>(Sell_Price-Std_Cost)*(1-$D87)*Lost_Sale_Fact*Avg_Dmd*365+NORMSINV($D87)*SQRT(Dmd_StdDev^2*Leadtime+LT_StdDev^2*Avg_Dmd^2)*Std_Cost*Inv_Cost+IF(365/BZ$3+Safety_Stock/Avg_Dmd&gt;Plan_Shelf,(365/BZ$3+Safety_Stock/Avg_Dmd-Plan_Shelf)*Avg_Dmd*Std_Cost*BZ$3,0)+Avg_Dmd*365/BZ$3/2*Std_Cost*Inv_Cost+BZ$3*Setup</f>
        <v>30723.3518606818</v>
      </c>
      <c r="CA87" s="12">
        <f>(Sell_Price-Std_Cost)*(1-$D87)*Lost_Sale_Fact*Avg_Dmd*365+NORMSINV($D87)*SQRT(Dmd_StdDev^2*Leadtime+LT_StdDev^2*Avg_Dmd^2)*Std_Cost*Inv_Cost+IF(365/CA$3+Safety_Stock/Avg_Dmd&gt;Plan_Shelf,(365/CA$3+Safety_Stock/Avg_Dmd-Plan_Shelf)*Avg_Dmd*Std_Cost*CA$3,0)+Avg_Dmd*365/CA$3/2*Std_Cost*Inv_Cost+CA$3*Setup</f>
        <v>30836.523031852968</v>
      </c>
      <c r="CB87" s="12">
        <f>(Sell_Price-Std_Cost)*(1-$D87)*Lost_Sale_Fact*Avg_Dmd*365+NORMSINV($D87)*SQRT(Dmd_StdDev^2*Leadtime+LT_StdDev^2*Avg_Dmd^2)*Std_Cost*Inv_Cost+IF(365/CB$3+Safety_Stock/Avg_Dmd&gt;Plan_Shelf,(365/CB$3+Safety_Stock/Avg_Dmd-Plan_Shelf)*Avg_Dmd*Std_Cost*CB$3,0)+Avg_Dmd*365/CB$3/2*Std_Cost*Inv_Cost+CB$3*Setup</f>
        <v>30950.663382730163</v>
      </c>
      <c r="CC87" s="12">
        <f>(Sell_Price-Std_Cost)*(1-$D87)*Lost_Sale_Fact*Avg_Dmd*365+NORMSINV($D87)*SQRT(Dmd_StdDev^2*Leadtime+LT_StdDev^2*Avg_Dmd^2)*Std_Cost*Inv_Cost+IF(365/CC$3+Safety_Stock/Avg_Dmd&gt;Plan_Shelf,(365/CC$3+Safety_Stock/Avg_Dmd-Plan_Shelf)*Avg_Dmd*Std_Cost*CC$3,0)+Avg_Dmd*365/CC$3/2*Std_Cost*Inv_Cost+CC$3*Setup</f>
        <v>31065.735153065092</v>
      </c>
      <c r="CD87" s="12">
        <f>(Sell_Price-Std_Cost)*(1-$D87)*Lost_Sale_Fact*Avg_Dmd*365+NORMSINV($D87)*SQRT(Dmd_StdDev^2*Leadtime+LT_StdDev^2*Avg_Dmd^2)*Std_Cost*Inv_Cost+IF(365/CD$3+Safety_Stock/Avg_Dmd&gt;Plan_Shelf,(365/CD$3+Safety_Stock/Avg_Dmd-Plan_Shelf)*Avg_Dmd*Std_Cost*CD$3,0)+Avg_Dmd*365/CD$3/2*Std_Cost*Inv_Cost+CD$3*Setup</f>
        <v>31181.702519032457</v>
      </c>
      <c r="CE87" s="12">
        <f>(Sell_Price-Std_Cost)*(1-$D87)*Lost_Sale_Fact*Avg_Dmd*365+NORMSINV($D87)*SQRT(Dmd_StdDev^2*Leadtime+LT_StdDev^2*Avg_Dmd^2)*Std_Cost*Inv_Cost+IF(365/CE$3+Safety_Stock/Avg_Dmd&gt;Plan_Shelf,(365/CE$3+Safety_Stock/Avg_Dmd-Plan_Shelf)*Avg_Dmd*Std_Cost*CE$3,0)+Avg_Dmd*365/CE$3/2*Std_Cost*Inv_Cost+CE$3*Setup</f>
        <v>31298.531470671536</v>
      </c>
      <c r="CF87" s="12">
        <f>(Sell_Price-Std_Cost)*(1-$D87)*Lost_Sale_Fact*Avg_Dmd*365+NORMSINV($D87)*SQRT(Dmd_StdDev^2*Leadtime+LT_StdDev^2*Avg_Dmd^2)*Std_Cost*Inv_Cost+IF(365/CF$3+Safety_Stock/Avg_Dmd&gt;Plan_Shelf,(365/CF$3+Safety_Stock/Avg_Dmd-Plan_Shelf)*Avg_Dmd*Std_Cost*CF$3,0)+Avg_Dmd*365/CF$3/2*Std_Cost*Inv_Cost+CF$3*Setup</f>
        <v>31416.189698519636</v>
      </c>
      <c r="CG87" s="12">
        <f>(Sell_Price-Std_Cost)*(1-$D87)*Lost_Sale_Fact*Avg_Dmd*365+NORMSINV($D87)*SQRT(Dmd_StdDev^2*Leadtime+LT_StdDev^2*Avg_Dmd^2)*Std_Cost*Inv_Cost+IF(365/CG$3+Safety_Stock/Avg_Dmd&gt;Plan_Shelf,(365/CG$3+Safety_Stock/Avg_Dmd-Plan_Shelf)*Avg_Dmd*Std_Cost*CG$3,0)+Avg_Dmd*365/CG$3/2*Std_Cost*Inv_Cost+CG$3*Setup</f>
        <v>31534.646488643091</v>
      </c>
      <c r="CH87" s="12">
        <f>(Sell_Price-Std_Cost)*(1-$D87)*Lost_Sale_Fact*Avg_Dmd*365+NORMSINV($D87)*SQRT(Dmd_StdDev^2*Leadtime+LT_StdDev^2*Avg_Dmd^2)*Std_Cost*Inv_Cost+IF(365/CH$3+Safety_Stock/Avg_Dmd&gt;Plan_Shelf,(365/CH$3+Safety_Stock/Avg_Dmd-Plan_Shelf)*Avg_Dmd*Std_Cost*CH$3,0)+Avg_Dmd*365/CH$3/2*Std_Cost*Inv_Cost+CH$3*Setup</f>
        <v>31653.872625348904</v>
      </c>
      <c r="CI87" s="12">
        <f>(Sell_Price-Std_Cost)*(1-$D87)*Lost_Sale_Fact*Avg_Dmd*365+NORMSINV($D87)*SQRT(Dmd_StdDev^2*Leadtime+LT_StdDev^2*Avg_Dmd^2)*Std_Cost*Inv_Cost+IF(365/CI$3+Safety_Stock/Avg_Dmd&gt;Plan_Shelf,(365/CI$3+Safety_Stock/Avg_Dmd-Plan_Shelf)*Avg_Dmd*Std_Cost*CI$3,0)+Avg_Dmd*365/CI$3/2*Std_Cost*Inv_Cost+CI$3*Setup</f>
        <v>31773.840300929274</v>
      </c>
      <c r="CJ87" s="12">
        <f>(Sell_Price-Std_Cost)*(1-$D87)*Lost_Sale_Fact*Avg_Dmd*365+NORMSINV($D87)*SQRT(Dmd_StdDev^2*Leadtime+LT_StdDev^2*Avg_Dmd^2)*Std_Cost*Inv_Cost+IF(365/CJ$3+Safety_Stock/Avg_Dmd&gt;Plan_Shelf,(365/CJ$3+Safety_Stock/Avg_Dmd-Plan_Shelf)*Avg_Dmd*Std_Cost*CJ$3,0)+Avg_Dmd*365/CJ$3/2*Std_Cost*Inv_Cost+CJ$3*Setup</f>
        <v>31894.523031852968</v>
      </c>
      <c r="CK87" s="12">
        <f>(Sell_Price-Std_Cost)*(1-$D87)*Lost_Sale_Fact*Avg_Dmd*365+NORMSINV($D87)*SQRT(Dmd_StdDev^2*Leadtime+LT_StdDev^2*Avg_Dmd^2)*Std_Cost*Inv_Cost+IF(365/CK$3+Safety_Stock/Avg_Dmd&gt;Plan_Shelf,(365/CK$3+Safety_Stock/Avg_Dmd-Plan_Shelf)*Avg_Dmd*Std_Cost*CK$3,0)+Avg_Dmd*365/CK$3/2*Std_Cost*Inv_Cost+CK$3*Setup</f>
        <v>32015.895580872577</v>
      </c>
      <c r="CL87" s="12">
        <f>(Sell_Price-Std_Cost)*(1-$D87)*Lost_Sale_Fact*Avg_Dmd*365+NORMSINV($D87)*SQRT(Dmd_StdDev^2*Leadtime+LT_StdDev^2*Avg_Dmd^2)*Std_Cost*Inv_Cost+IF(365/CL$3+Safety_Stock/Avg_Dmd&gt;Plan_Shelf,(365/CL$3+Safety_Stock/Avg_Dmd-Plan_Shelf)*Avg_Dmd*Std_Cost*CL$3,0)+Avg_Dmd*365/CL$3/2*Std_Cost*Inv_Cost+CL$3*Setup</f>
        <v>32137.933884566148</v>
      </c>
      <c r="CM87" s="12">
        <f>(Sell_Price-Std_Cost)*(1-$D87)*Lost_Sale_Fact*Avg_Dmd*365+NORMSINV($D87)*SQRT(Dmd_StdDev^2*Leadtime+LT_StdDev^2*Avg_Dmd^2)*Std_Cost*Inv_Cost+IF(365/CM$3+Safety_Stock/Avg_Dmd&gt;Plan_Shelf,(365/CM$3+Safety_Stock/Avg_Dmd-Plan_Shelf)*Avg_Dmd*Std_Cost*CM$3,0)+Avg_Dmd*365/CM$3/2*Std_Cost*Inv_Cost+CM$3*Setup</f>
        <v>32260.61498587596</v>
      </c>
      <c r="CN87" s="12">
        <f>(Sell_Price-Std_Cost)*(1-$D87)*Lost_Sale_Fact*Avg_Dmd*365+NORMSINV($D87)*SQRT(Dmd_StdDev^2*Leadtime+LT_StdDev^2*Avg_Dmd^2)*Std_Cost*Inv_Cost+IF(365/CN$3+Safety_Stock/Avg_Dmd&gt;Plan_Shelf,(365/CN$3+Safety_Stock/Avg_Dmd-Plan_Shelf)*Avg_Dmd*Std_Cost*CN$3,0)+Avg_Dmd*365/CN$3/2*Std_Cost*Inv_Cost+CN$3*Setup</f>
        <v>32383.916971246908</v>
      </c>
      <c r="CO87" s="12">
        <f>(Sell_Price-Std_Cost)*(1-$D87)*Lost_Sale_Fact*Avg_Dmd*365+NORMSINV($D87)*SQRT(Dmd_StdDev^2*Leadtime+LT_StdDev^2*Avg_Dmd^2)*Std_Cost*Inv_Cost+IF(365/CO$3+Safety_Stock/Avg_Dmd&gt;Plan_Shelf,(365/CO$3+Safety_Stock/Avg_Dmd-Plan_Shelf)*Avg_Dmd*Std_Cost*CO$3,0)+Avg_Dmd*365/CO$3/2*Std_Cost*Inv_Cost+CO$3*Setup</f>
        <v>32507.818912002782</v>
      </c>
      <c r="CP87" s="12">
        <f>(Sell_Price-Std_Cost)*(1-$D87)*Lost_Sale_Fact*Avg_Dmd*365+NORMSINV($D87)*SQRT(Dmd_StdDev^2*Leadtime+LT_StdDev^2*Avg_Dmd^2)*Std_Cost*Inv_Cost+IF(365/CP$3+Safety_Stock/Avg_Dmd&gt;Plan_Shelf,(365/CP$3+Safety_Stock/Avg_Dmd-Plan_Shelf)*Avg_Dmd*Std_Cost*CP$3,0)+Avg_Dmd*365/CP$3/2*Std_Cost*Inv_Cost+CP$3*Setup</f>
        <v>32632.300809630746</v>
      </c>
      <c r="CQ87" s="12">
        <f>(Sell_Price-Std_Cost)*(1-$D87)*Lost_Sale_Fact*Avg_Dmd*365+NORMSINV($D87)*SQRT(Dmd_StdDev^2*Leadtime+LT_StdDev^2*Avg_Dmd^2)*Std_Cost*Inv_Cost+IF(365/CQ$3+Safety_Stock/Avg_Dmd&gt;Plan_Shelf,(365/CQ$3+Safety_Stock/Avg_Dmd-Plan_Shelf)*Avg_Dmd*Std_Cost*CQ$3,0)+Avg_Dmd*365/CQ$3/2*Std_Cost*Inv_Cost+CQ$3*Setup</f>
        <v>32757.34354467348</v>
      </c>
      <c r="CR87" s="12">
        <f>(Sell_Price-Std_Cost)*(1-$D87)*Lost_Sale_Fact*Avg_Dmd*365+NORMSINV($D87)*SQRT(Dmd_StdDev^2*Leadtime+LT_StdDev^2*Avg_Dmd^2)*Std_Cost*Inv_Cost+IF(365/CR$3+Safety_Stock/Avg_Dmd&gt;Plan_Shelf,(365/CR$3+Safety_Stock/Avg_Dmd-Plan_Shelf)*Avg_Dmd*Std_Cost*CR$3,0)+Avg_Dmd*365/CR$3/2*Std_Cost*Inv_Cost+CR$3*Setup</f>
        <v>32882.92882895442</v>
      </c>
      <c r="CS87" s="12">
        <f>(Sell_Price-Std_Cost)*(1-$D87)*Lost_Sale_Fact*Avg_Dmd*365+NORMSINV($D87)*SQRT(Dmd_StdDev^2*Leadtime+LT_StdDev^2*Avg_Dmd^2)*Std_Cost*Inv_Cost+IF(365/CS$3+Safety_Stock/Avg_Dmd&gt;Plan_Shelf,(365/CS$3+Safety_Stock/Avg_Dmd-Plan_Shelf)*Avg_Dmd*Std_Cost*CS$3,0)+Avg_Dmd*365/CS$3/2*Std_Cost*Inv_Cost+CS$3*Setup</f>
        <v>33009.03916088523</v>
      </c>
      <c r="CT87" s="12">
        <f>(Sell_Price-Std_Cost)*(1-$D87)*Lost_Sale_Fact*Avg_Dmd*365+NORMSINV($D87)*SQRT(Dmd_StdDev^2*Leadtime+LT_StdDev^2*Avg_Dmd^2)*Std_Cost*Inv_Cost+IF(365/CT$3+Safety_Stock/Avg_Dmd&gt;Plan_Shelf,(365/CT$3+Safety_Stock/Avg_Dmd-Plan_Shelf)*Avg_Dmd*Std_Cost*CT$3,0)+Avg_Dmd*365/CT$3/2*Std_Cost*Inv_Cost+CT$3*Setup</f>
        <v>33135.657783626018</v>
      </c>
      <c r="CU87" s="12">
        <f>(Sell_Price-Std_Cost)*(1-$D87)*Lost_Sale_Fact*Avg_Dmd*365+NORMSINV($D87)*SQRT(Dmd_StdDev^2*Leadtime+LT_StdDev^2*Avg_Dmd^2)*Std_Cost*Inv_Cost+IF(365/CU$3+Safety_Stock/Avg_Dmd&gt;Plan_Shelf,(365/CU$3+Safety_Stock/Avg_Dmd-Plan_Shelf)*Avg_Dmd*Std_Cost*CU$3,0)+Avg_Dmd*365/CU$3/2*Std_Cost*Inv_Cost+CU$3*Setup</f>
        <v>33262.768645888056</v>
      </c>
      <c r="CV87" s="12">
        <f>(Sell_Price-Std_Cost)*(1-$D87)*Lost_Sale_Fact*Avg_Dmd*365+NORMSINV($D87)*SQRT(Dmd_StdDev^2*Leadtime+LT_StdDev^2*Avg_Dmd^2)*Std_Cost*Inv_Cost+IF(365/CV$3+Safety_Stock/Avg_Dmd&gt;Plan_Shelf,(365/CV$3+Safety_Stock/Avg_Dmd-Plan_Shelf)*Avg_Dmd*Std_Cost*CV$3,0)+Avg_Dmd*365/CV$3/2*Std_Cost*Inv_Cost+CV$3*Setup</f>
        <v>33390.356365186308</v>
      </c>
      <c r="CW87" s="12">
        <f>(Sell_Price-Std_Cost)*(1-$D87)*Lost_Sale_Fact*Avg_Dmd*365+NORMSINV($D87)*SQRT(Dmd_StdDev^2*Leadtime+LT_StdDev^2*Avg_Dmd^2)*Std_Cost*Inv_Cost+IF(365/CW$3+Safety_Stock/Avg_Dmd&gt;Plan_Shelf,(365/CW$3+Safety_Stock/Avg_Dmd-Plan_Shelf)*Avg_Dmd*Std_Cost*CW$3,0)+Avg_Dmd*365/CW$3/2*Std_Cost*Inv_Cost+CW$3*Setup</f>
        <v>33518.406193364994</v>
      </c>
      <c r="CX87" s="12">
        <f>(Sell_Price-Std_Cost)*(1-$D87)*Lost_Sale_Fact*Avg_Dmd*365+NORMSINV($D87)*SQRT(Dmd_StdDev^2*Leadtime+LT_StdDev^2*Avg_Dmd^2)*Std_Cost*Inv_Cost+IF(365/CX$3+Safety_Stock/Avg_Dmd&gt;Plan_Shelf,(365/CX$3+Safety_Stock/Avg_Dmd-Plan_Shelf)*Avg_Dmd*Std_Cost*CX$3,0)+Avg_Dmd*365/CX$3/2*Std_Cost*Inv_Cost+CX$3*Setup</f>
        <v>33646.903984233926</v>
      </c>
      <c r="CY87" s="12">
        <f>(Sell_Price-Std_Cost)*(1-$D87)*Lost_Sale_Fact*Avg_Dmd*365+NORMSINV($D87)*SQRT(Dmd_StdDev^2*Leadtime+LT_StdDev^2*Avg_Dmd^2)*Std_Cost*Inv_Cost+IF(365/CY$3+Safety_Stock/Avg_Dmd&gt;Plan_Shelf,(365/CY$3+Safety_Stock/Avg_Dmd-Plan_Shelf)*Avg_Dmd*Std_Cost*CY$3,0)+Avg_Dmd*365/CY$3/2*Std_Cost*Inv_Cost+CY$3*Setup</f>
        <v>33775.836163166103</v>
      </c>
      <c r="CZ87" s="12">
        <f>(Sell_Price-Std_Cost)*(1-$D87)*Lost_Sale_Fact*Avg_Dmd*365+NORMSINV($D87)*SQRT(Dmd_StdDev^2*Leadtime+LT_StdDev^2*Avg_Dmd^2)*Std_Cost*Inv_Cost+IF(365/CZ$3+Safety_Stock/Avg_Dmd&gt;Plan_Shelf,(365/CZ$3+Safety_Stock/Avg_Dmd-Plan_Shelf)*Avg_Dmd*Std_Cost*CZ$3,0)+Avg_Dmd*365/CZ$3/2*Std_Cost*Inv_Cost+CZ$3*Setup</f>
        <v>33905.189698519636</v>
      </c>
      <c r="DA87" s="28">
        <f t="shared" si="2"/>
        <v>27935.51402284396</v>
      </c>
      <c r="DB87" s="43">
        <f t="shared" si="3"/>
        <v>0.91600000000000004</v>
      </c>
    </row>
    <row r="88" spans="1:106" ht="14.1" customHeight="1" x14ac:dyDescent="0.25">
      <c r="A88" s="53"/>
      <c r="B88" s="51"/>
      <c r="C88" s="51"/>
      <c r="D88" s="9">
        <v>0.91500000000000004</v>
      </c>
      <c r="E88" s="12">
        <f>(Sell_Price-Std_Cost)*(1-$D88)*Lost_Sale_Fact*Avg_Dmd*365+NORMSINV($D88)*SQRT(Dmd_StdDev^2*Leadtime+LT_StdDev^2*Avg_Dmd^2)*Std_Cost*Inv_Cost+IF(365/E$3+Safety_Stock/Avg_Dmd&gt;Plan_Shelf,(365/E$3+Safety_Stock/Avg_Dmd-Plan_Shelf)*Avg_Dmd*Std_Cost*E$3,0)+Avg_Dmd*365/E$3/2*Std_Cost*Inv_Cost+E$3*Setup</f>
        <v>1328350.4601991742</v>
      </c>
      <c r="F88" s="12">
        <f>(Sell_Price-Std_Cost)*(1-$D88)*Lost_Sale_Fact*Avg_Dmd*365+NORMSINV($D88)*SQRT(Dmd_StdDev^2*Leadtime+LT_StdDev^2*Avg_Dmd^2)*Std_Cost*Inv_Cost+IF(365/F$3+Safety_Stock/Avg_Dmd&gt;Plan_Shelf,(365/F$3+Safety_Stock/Avg_Dmd-Plan_Shelf)*Avg_Dmd*Std_Cost*F$3,0)+Avg_Dmd*365/F$3/2*Std_Cost*Inv_Cost+F$3*Setup</f>
        <v>1165196.6230331666</v>
      </c>
      <c r="G88" s="12">
        <f>(Sell_Price-Std_Cost)*(1-$D88)*Lost_Sale_Fact*Avg_Dmd*365+NORMSINV($D88)*SQRT(Dmd_StdDev^2*Leadtime+LT_StdDev^2*Avg_Dmd^2)*Std_Cost*Inv_Cost+IF(365/G$3+Safety_Stock/Avg_Dmd&gt;Plan_Shelf,(365/G$3+Safety_Stock/Avg_Dmd-Plan_Shelf)*Avg_Dmd*Std_Cost*G$3,0)+Avg_Dmd*365/G$3/2*Std_Cost*Inv_Cost+G$3*Setup</f>
        <v>1070176.1192004925</v>
      </c>
      <c r="H88" s="12">
        <f>(Sell_Price-Std_Cost)*(1-$D88)*Lost_Sale_Fact*Avg_Dmd*365+NORMSINV($D88)*SQRT(Dmd_StdDev^2*Leadtime+LT_StdDev^2*Avg_Dmd^2)*Std_Cost*Inv_Cost+IF(365/H$3+Safety_Stock/Avg_Dmd&gt;Plan_Shelf,(365/H$3+Safety_Stock/Avg_Dmd-Plan_Shelf)*Avg_Dmd*Std_Cost*H$3,0)+Avg_Dmd*365/H$3/2*Std_Cost*Inv_Cost+H$3*Setup</f>
        <v>992188.94870115165</v>
      </c>
      <c r="I88" s="12">
        <f>(Sell_Price-Std_Cost)*(1-$D88)*Lost_Sale_Fact*Avg_Dmd*365+NORMSINV($D88)*SQRT(Dmd_StdDev^2*Leadtime+LT_StdDev^2*Avg_Dmd^2)*Std_Cost*Inv_Cost+IF(365/I$3+Safety_Stock/Avg_Dmd&gt;Plan_Shelf,(365/I$3+Safety_Stock/Avg_Dmd-Plan_Shelf)*Avg_Dmd*Std_Cost*I$3,0)+Avg_Dmd*365/I$3/2*Std_Cost*Inv_Cost+I$3*Setup</f>
        <v>921015.11153514404</v>
      </c>
      <c r="J88" s="12">
        <f>(Sell_Price-Std_Cost)*(1-$D88)*Lost_Sale_Fact*Avg_Dmd*365+NORMSINV($D88)*SQRT(Dmd_StdDev^2*Leadtime+LT_StdDev^2*Avg_Dmd^2)*Std_Cost*Inv_Cost+IF(365/J$3+Safety_Stock/Avg_Dmd&gt;Plan_Shelf,(365/J$3+Safety_Stock/Avg_Dmd-Plan_Shelf)*Avg_Dmd*Std_Cost*J$3,0)+Avg_Dmd*365/J$3/2*Std_Cost*Inv_Cost+J$3*Setup</f>
        <v>853247.94103580306</v>
      </c>
      <c r="K88" s="12">
        <f>(Sell_Price-Std_Cost)*(1-$D88)*Lost_Sale_Fact*Avg_Dmd*365+NORMSINV($D88)*SQRT(Dmd_StdDev^2*Leadtime+LT_StdDev^2*Avg_Dmd^2)*Std_Cost*Inv_Cost+IF(365/K$3+Safety_Stock/Avg_Dmd&gt;Plan_Shelf,(365/K$3+Safety_Stock/Avg_Dmd-Plan_Shelf)*Avg_Dmd*Std_Cost*K$3,0)+Avg_Dmd*365/K$3/2*Std_Cost*Inv_Cost+K$3*Setup</f>
        <v>787427.43720312894</v>
      </c>
      <c r="L88" s="12">
        <f>(Sell_Price-Std_Cost)*(1-$D88)*Lost_Sale_Fact*Avg_Dmd*365+NORMSINV($D88)*SQRT(Dmd_StdDev^2*Leadtime+LT_StdDev^2*Avg_Dmd^2)*Std_Cost*Inv_Cost+IF(365/L$3+Safety_Stock/Avg_Dmd&gt;Plan_Shelf,(365/L$3+Safety_Stock/Avg_Dmd-Plan_Shelf)*Avg_Dmd*Std_Cost*L$3,0)+Avg_Dmd*365/L$3/2*Std_Cost*Inv_Cost+L$3*Setup</f>
        <v>722823.60003712133</v>
      </c>
      <c r="M88" s="12">
        <f>(Sell_Price-Std_Cost)*(1-$D88)*Lost_Sale_Fact*Avg_Dmd*365+NORMSINV($D88)*SQRT(Dmd_StdDev^2*Leadtime+LT_StdDev^2*Avg_Dmd^2)*Std_Cost*Inv_Cost+IF(365/M$3+Safety_Stock/Avg_Dmd&gt;Plan_Shelf,(365/M$3+Safety_Stock/Avg_Dmd-Plan_Shelf)*Avg_Dmd*Std_Cost*M$3,0)+Avg_Dmd*365/M$3/2*Std_Cost*Inv_Cost+M$3*Setup</f>
        <v>659030.87398222496</v>
      </c>
      <c r="N88" s="12">
        <f>(Sell_Price-Std_Cost)*(1-$D88)*Lost_Sale_Fact*Avg_Dmd*365+NORMSINV($D88)*SQRT(Dmd_StdDev^2*Leadtime+LT_StdDev^2*Avg_Dmd^2)*Std_Cost*Inv_Cost+IF(365/N$3+Safety_Stock/Avg_Dmd&gt;Plan_Shelf,(365/N$3+Safety_Stock/Avg_Dmd-Plan_Shelf)*Avg_Dmd*Std_Cost*N$3,0)+Avg_Dmd*365/N$3/2*Std_Cost*Inv_Cost+N$3*Setup</f>
        <v>595805.92570510623</v>
      </c>
      <c r="O88" s="12">
        <f>(Sell_Price-Std_Cost)*(1-$D88)*Lost_Sale_Fact*Avg_Dmd*365+NORMSINV($D88)*SQRT(Dmd_StdDev^2*Leadtime+LT_StdDev^2*Avg_Dmd^2)*Std_Cost*Inv_Cost+IF(365/O$3+Safety_Stock/Avg_Dmd&gt;Plan_Shelf,(365/O$3+Safety_Stock/Avg_Dmd-Plan_Shelf)*Avg_Dmd*Std_Cost*O$3,0)+Avg_Dmd*365/O$3/2*Std_Cost*Inv_Cost+O$3*Setup</f>
        <v>532993.90672091674</v>
      </c>
      <c r="P88" s="12">
        <f>(Sell_Price-Std_Cost)*(1-$D88)*Lost_Sale_Fact*Avg_Dmd*365+NORMSINV($D88)*SQRT(Dmd_StdDev^2*Leadtime+LT_StdDev^2*Avg_Dmd^2)*Std_Cost*Inv_Cost+IF(365/P$3+Safety_Stock/Avg_Dmd&gt;Plan_Shelf,(365/P$3+Safety_Stock/Avg_Dmd-Plan_Shelf)*Avg_Dmd*Std_Cost*P$3,0)+Avg_Dmd*365/P$3/2*Std_Cost*Inv_Cost+P$3*Setup</f>
        <v>470491.58470642456</v>
      </c>
      <c r="Q88" s="12">
        <f>(Sell_Price-Std_Cost)*(1-$D88)*Lost_Sale_Fact*Avg_Dmd*365+NORMSINV($D88)*SQRT(Dmd_StdDev^2*Leadtime+LT_StdDev^2*Avg_Dmd^2)*Std_Cost*Inv_Cost+IF(365/Q$3+Safety_Stock/Avg_Dmd&gt;Plan_Shelf,(365/Q$3+Safety_Stock/Avg_Dmd-Plan_Shelf)*Avg_Dmd*Std_Cost*Q$3,0)+Avg_Dmd*365/Q$3/2*Std_Cost*Inv_Cost+Q$3*Setup</f>
        <v>408227.49113016058</v>
      </c>
      <c r="R88" s="12">
        <f>(Sell_Price-Std_Cost)*(1-$D88)*Lost_Sale_Fact*Avg_Dmd*365+NORMSINV($D88)*SQRT(Dmd_StdDev^2*Leadtime+LT_StdDev^2*Avg_Dmd^2)*Std_Cost*Inv_Cost+IF(365/R$3+Safety_Stock/Avg_Dmd&gt;Plan_Shelf,(365/R$3+Safety_Stock/Avg_Dmd-Plan_Shelf)*Avg_Dmd*Std_Cost*R$3,0)+Avg_Dmd*365/R$3/2*Std_Cost*Inv_Cost+R$3*Setup</f>
        <v>346150.57704107615</v>
      </c>
      <c r="S88" s="12">
        <f>(Sell_Price-Std_Cost)*(1-$D88)*Lost_Sale_Fact*Avg_Dmd*365+NORMSINV($D88)*SQRT(Dmd_StdDev^2*Leadtime+LT_StdDev^2*Avg_Dmd^2)*Std_Cost*Inv_Cost+IF(365/S$3+Safety_Stock/Avg_Dmd&gt;Plan_Shelf,(365/S$3+Safety_Stock/Avg_Dmd-Plan_Shelf)*Avg_Dmd*Std_Cost*S$3,0)+Avg_Dmd*365/S$3/2*Std_Cost*Inv_Cost+S$3*Setup</f>
        <v>284223.40654173511</v>
      </c>
      <c r="T88" s="12">
        <f>(Sell_Price-Std_Cost)*(1-$D88)*Lost_Sale_Fact*Avg_Dmd*365+NORMSINV($D88)*SQRT(Dmd_StdDev^2*Leadtime+LT_StdDev^2*Avg_Dmd^2)*Std_Cost*Inv_Cost+IF(365/T$3+Safety_Stock/Avg_Dmd&gt;Plan_Shelf,(365/T$3+Safety_Stock/Avg_Dmd-Plan_Shelf)*Avg_Dmd*Std_Cost*T$3,0)+Avg_Dmd*365/T$3/2*Std_Cost*Inv_Cost+T$3*Setup</f>
        <v>222417.90270906081</v>
      </c>
      <c r="U88" s="12">
        <f>(Sell_Price-Std_Cost)*(1-$D88)*Lost_Sale_Fact*Avg_Dmd*365+NORMSINV($D88)*SQRT(Dmd_StdDev^2*Leadtime+LT_StdDev^2*Avg_Dmd^2)*Std_Cost*Inv_Cost+IF(365/U$3+Safety_Stock/Avg_Dmd&gt;Plan_Shelf,(365/U$3+Safety_Stock/Avg_Dmd-Plan_Shelf)*Avg_Dmd*Std_Cost*U$3,0)+Avg_Dmd*365/U$3/2*Std_Cost*Inv_Cost+U$3*Setup</f>
        <v>160712.59495481785</v>
      </c>
      <c r="V88" s="12">
        <f>(Sell_Price-Std_Cost)*(1-$D88)*Lost_Sale_Fact*Avg_Dmd*365+NORMSINV($D88)*SQRT(Dmd_StdDev^2*Leadtime+LT_StdDev^2*Avg_Dmd^2)*Std_Cost*Inv_Cost+IF(365/V$3+Safety_Stock/Avg_Dmd&gt;Plan_Shelf,(365/V$3+Safety_Stock/Avg_Dmd-Plan_Shelf)*Avg_Dmd*Std_Cost*V$3,0)+Avg_Dmd*365/V$3/2*Std_Cost*Inv_Cost+V$3*Setup</f>
        <v>99090.783932601247</v>
      </c>
      <c r="W88" s="12">
        <f>(Sell_Price-Std_Cost)*(1-$D88)*Lost_Sale_Fact*Avg_Dmd*365+NORMSINV($D88)*SQRT(Dmd_StdDev^2*Leadtime+LT_StdDev^2*Avg_Dmd^2)*Std_Cost*Inv_Cost+IF(365/W$3+Safety_Stock/Avg_Dmd&gt;Plan_Shelf,(365/W$3+Safety_Stock/Avg_Dmd-Plan_Shelf)*Avg_Dmd*Std_Cost*W$3,0)+Avg_Dmd*365/W$3/2*Std_Cost*Inv_Cost+W$3*Setup</f>
        <v>37539.285947880133</v>
      </c>
      <c r="X88" s="12">
        <f>(Sell_Price-Std_Cost)*(1-$D88)*Lost_Sale_Fact*Avg_Dmd*365+NORMSINV($D88)*SQRT(Dmd_StdDev^2*Leadtime+LT_StdDev^2*Avg_Dmd^2)*Std_Cost*Inv_Cost+IF(365/X$3+Safety_Stock/Avg_Dmd&gt;Plan_Shelf,(365/X$3+Safety_Stock/Avg_Dmd-Plan_Shelf)*Avg_Dmd*Std_Cost*X$3,0)+Avg_Dmd*365/X$3/2*Std_Cost*Inv_Cost+X$3*Setup</f>
        <v>30124.297365181836</v>
      </c>
      <c r="Y88" s="12">
        <f>(Sell_Price-Std_Cost)*(1-$D88)*Lost_Sale_Fact*Avg_Dmd*365+NORMSINV($D88)*SQRT(Dmd_StdDev^2*Leadtime+LT_StdDev^2*Avg_Dmd^2)*Std_Cost*Inv_Cost+IF(365/Y$3+Safety_Stock/Avg_Dmd&gt;Plan_Shelf,(365/Y$3+Safety_Stock/Avg_Dmd-Plan_Shelf)*Avg_Dmd*Std_Cost*Y$3,0)+Avg_Dmd*365/Y$3/2*Std_Cost*Inv_Cost+Y$3*Setup</f>
        <v>29787.630698515168</v>
      </c>
      <c r="Z88" s="12">
        <f>(Sell_Price-Std_Cost)*(1-$D88)*Lost_Sale_Fact*Avg_Dmd*365+NORMSINV($D88)*SQRT(Dmd_StdDev^2*Leadtime+LT_StdDev^2*Avg_Dmd^2)*Std_Cost*Inv_Cost+IF(365/Z$3+Safety_Stock/Avg_Dmd&gt;Plan_Shelf,(365/Z$3+Safety_Stock/Avg_Dmd-Plan_Shelf)*Avg_Dmd*Std_Cost*Z$3,0)+Avg_Dmd*365/Z$3/2*Std_Cost*Inv_Cost+Z$3*Setup</f>
        <v>29495.206456090928</v>
      </c>
      <c r="AA88" s="12">
        <f>(Sell_Price-Std_Cost)*(1-$D88)*Lost_Sale_Fact*Avg_Dmd*365+NORMSINV($D88)*SQRT(Dmd_StdDev^2*Leadtime+LT_StdDev^2*Avg_Dmd^2)*Std_Cost*Inv_Cost+IF(365/AA$3+Safety_Stock/Avg_Dmd&gt;Plan_Shelf,(365/AA$3+Safety_Stock/Avg_Dmd-Plan_Shelf)*Avg_Dmd*Std_Cost*AA$3,0)+Avg_Dmd*365/AA$3/2*Std_Cost*Inv_Cost+AA$3*Setup</f>
        <v>29241.253886920967</v>
      </c>
      <c r="AB88" s="12">
        <f>(Sell_Price-Std_Cost)*(1-$D88)*Lost_Sale_Fact*Avg_Dmd*365+NORMSINV($D88)*SQRT(Dmd_StdDev^2*Leadtime+LT_StdDev^2*Avg_Dmd^2)*Std_Cost*Inv_Cost+IF(365/AB$3+Safety_Stock/Avg_Dmd&gt;Plan_Shelf,(365/AB$3+Safety_Stock/Avg_Dmd-Plan_Shelf)*Avg_Dmd*Std_Cost*AB$3,0)+Avg_Dmd*365/AB$3/2*Std_Cost*Inv_Cost+AB$3*Setup</f>
        <v>29020.964031848504</v>
      </c>
      <c r="AC88" s="12">
        <f>(Sell_Price-Std_Cost)*(1-$D88)*Lost_Sale_Fact*Avg_Dmd*365+NORMSINV($D88)*SQRT(Dmd_StdDev^2*Leadtime+LT_StdDev^2*Avg_Dmd^2)*Std_Cost*Inv_Cost+IF(365/AC$3+Safety_Stock/Avg_Dmd&gt;Plan_Shelf,(365/AC$3+Safety_Stock/Avg_Dmd-Plan_Shelf)*Avg_Dmd*Std_Cost*AC$3,0)+Avg_Dmd*365/AC$3/2*Std_Cost*Inv_Cost+AC$3*Setup</f>
        <v>28830.297365181836</v>
      </c>
      <c r="AD88" s="12">
        <f>(Sell_Price-Std_Cost)*(1-$D88)*Lost_Sale_Fact*Avg_Dmd*365+NORMSINV($D88)*SQRT(Dmd_StdDev^2*Leadtime+LT_StdDev^2*Avg_Dmd^2)*Std_Cost*Inv_Cost+IF(365/AD$3+Safety_Stock/Avg_Dmd&gt;Plan_Shelf,(365/AD$3+Safety_Stock/Avg_Dmd-Plan_Shelf)*Avg_Dmd*Std_Cost*AD$3,0)+Avg_Dmd*365/AD$3/2*Std_Cost*Inv_Cost+AD$3*Setup</f>
        <v>28665.835826720297</v>
      </c>
      <c r="AE88" s="12">
        <f>(Sell_Price-Std_Cost)*(1-$D88)*Lost_Sale_Fact*Avg_Dmd*365+NORMSINV($D88)*SQRT(Dmd_StdDev^2*Leadtime+LT_StdDev^2*Avg_Dmd^2)*Std_Cost*Inv_Cost+IF(365/AE$3+Safety_Stock/Avg_Dmd&gt;Plan_Shelf,(365/AE$3+Safety_Stock/Avg_Dmd-Plan_Shelf)*Avg_Dmd*Std_Cost*AE$3,0)+Avg_Dmd*365/AE$3/2*Std_Cost*Inv_Cost+AE$3*Setup</f>
        <v>28524.667735552204</v>
      </c>
      <c r="AF88" s="12">
        <f>(Sell_Price-Std_Cost)*(1-$D88)*Lost_Sale_Fact*Avg_Dmd*365+NORMSINV($D88)*SQRT(Dmd_StdDev^2*Leadtime+LT_StdDev^2*Avg_Dmd^2)*Std_Cost*Inv_Cost+IF(365/AF$3+Safety_Stock/Avg_Dmd&gt;Plan_Shelf,(365/AF$3+Safety_Stock/Avg_Dmd-Plan_Shelf)*Avg_Dmd*Std_Cost*AF$3,0)+Avg_Dmd*365/AF$3/2*Std_Cost*Inv_Cost+AF$3*Setup</f>
        <v>28404.297365181836</v>
      </c>
      <c r="AG88" s="12">
        <f>(Sell_Price-Std_Cost)*(1-$D88)*Lost_Sale_Fact*Avg_Dmd*365+NORMSINV($D88)*SQRT(Dmd_StdDev^2*Leadtime+LT_StdDev^2*Avg_Dmd^2)*Std_Cost*Inv_Cost+IF(365/AG$3+Safety_Stock/Avg_Dmd&gt;Plan_Shelf,(365/AG$3+Safety_Stock/Avg_Dmd-Plan_Shelf)*Avg_Dmd*Std_Cost*AG$3,0)+Avg_Dmd*365/AG$3/2*Std_Cost*Inv_Cost+AG$3*Setup</f>
        <v>28302.573227250799</v>
      </c>
      <c r="AH88" s="12">
        <f>(Sell_Price-Std_Cost)*(1-$D88)*Lost_Sale_Fact*Avg_Dmd*365+NORMSINV($D88)*SQRT(Dmd_StdDev^2*Leadtime+LT_StdDev^2*Avg_Dmd^2)*Std_Cost*Inv_Cost+IF(365/AH$3+Safety_Stock/Avg_Dmd&gt;Plan_Shelf,(365/AH$3+Safety_Stock/Avg_Dmd-Plan_Shelf)*Avg_Dmd*Std_Cost*AH$3,0)+Avg_Dmd*365/AH$3/2*Std_Cost*Inv_Cost+AH$3*Setup</f>
        <v>28217.630698515168</v>
      </c>
      <c r="AI88" s="12">
        <f>(Sell_Price-Std_Cost)*(1-$D88)*Lost_Sale_Fact*Avg_Dmd*365+NORMSINV($D88)*SQRT(Dmd_StdDev^2*Leadtime+LT_StdDev^2*Avg_Dmd^2)*Std_Cost*Inv_Cost+IF(365/AI$3+Safety_Stock/Avg_Dmd&gt;Plan_Shelf,(365/AI$3+Safety_Stock/Avg_Dmd-Plan_Shelf)*Avg_Dmd*Std_Cost*AI$3,0)+Avg_Dmd*365/AI$3/2*Std_Cost*Inv_Cost+AI$3*Setup</f>
        <v>28147.845752278612</v>
      </c>
      <c r="AJ88" s="12">
        <f>(Sell_Price-Std_Cost)*(1-$D88)*Lost_Sale_Fact*Avg_Dmd*365+NORMSINV($D88)*SQRT(Dmd_StdDev^2*Leadtime+LT_StdDev^2*Avg_Dmd^2)*Std_Cost*Inv_Cost+IF(365/AJ$3+Safety_Stock/Avg_Dmd&gt;Plan_Shelf,(365/AJ$3+Safety_Stock/Avg_Dmd-Plan_Shelf)*Avg_Dmd*Std_Cost*AJ$3,0)+Avg_Dmd*365/AJ$3/2*Std_Cost*Inv_Cost+AJ$3*Setup</f>
        <v>28091.797365181836</v>
      </c>
      <c r="AK88" s="12">
        <f>(Sell_Price-Std_Cost)*(1-$D88)*Lost_Sale_Fact*Avg_Dmd*365+NORMSINV($D88)*SQRT(Dmd_StdDev^2*Leadtime+LT_StdDev^2*Avg_Dmd^2)*Std_Cost*Inv_Cost+IF(365/AK$3+Safety_Stock/Avg_Dmd&gt;Plan_Shelf,(365/AK$3+Safety_Stock/Avg_Dmd-Plan_Shelf)*Avg_Dmd*Std_Cost*AK$3,0)+Avg_Dmd*365/AK$3/2*Std_Cost*Inv_Cost+AK$3*Setup</f>
        <v>28048.236759121228</v>
      </c>
      <c r="AL88" s="12">
        <f>(Sell_Price-Std_Cost)*(1-$D88)*Lost_Sale_Fact*Avg_Dmd*365+NORMSINV($D88)*SQRT(Dmd_StdDev^2*Leadtime+LT_StdDev^2*Avg_Dmd^2)*Std_Cost*Inv_Cost+IF(365/AL$3+Safety_Stock/Avg_Dmd&gt;Plan_Shelf,(365/AL$3+Safety_Stock/Avg_Dmd-Plan_Shelf)*Avg_Dmd*Std_Cost*AL$3,0)+Avg_Dmd*365/AL$3/2*Std_Cost*Inv_Cost+AL$3*Setup</f>
        <v>28016.062071064189</v>
      </c>
      <c r="AM88" s="12">
        <f>(Sell_Price-Std_Cost)*(1-$D88)*Lost_Sale_Fact*Avg_Dmd*365+NORMSINV($D88)*SQRT(Dmd_StdDev^2*Leadtime+LT_StdDev^2*Avg_Dmd^2)*Std_Cost*Inv_Cost+IF(365/AM$3+Safety_Stock/Avg_Dmd&gt;Plan_Shelf,(365/AM$3+Safety_Stock/Avg_Dmd-Plan_Shelf)*Avg_Dmd*Std_Cost*AM$3,0)+Avg_Dmd*365/AM$3/2*Std_Cost*Inv_Cost+AM$3*Setup</f>
        <v>27994.297365181836</v>
      </c>
      <c r="AN88" s="12">
        <f>(Sell_Price-Std_Cost)*(1-$D88)*Lost_Sale_Fact*Avg_Dmd*365+NORMSINV($D88)*SQRT(Dmd_StdDev^2*Leadtime+LT_StdDev^2*Avg_Dmd^2)*Std_Cost*Inv_Cost+IF(365/AN$3+Safety_Stock/Avg_Dmd&gt;Plan_Shelf,(365/AN$3+Safety_Stock/Avg_Dmd-Plan_Shelf)*Avg_Dmd*Std_Cost*AN$3,0)+Avg_Dmd*365/AN$3/2*Std_Cost*Inv_Cost+AN$3*Setup</f>
        <v>27982.075142959613</v>
      </c>
      <c r="AO88" s="12">
        <f>(Sell_Price-Std_Cost)*(1-$D88)*Lost_Sale_Fact*Avg_Dmd*365+NORMSINV($D88)*SQRT(Dmd_StdDev^2*Leadtime+LT_StdDev^2*Avg_Dmd^2)*Std_Cost*Inv_Cost+IF(365/AO$3+Safety_Stock/Avg_Dmd&gt;Plan_Shelf,(365/AO$3+Safety_Stock/Avg_Dmd-Plan_Shelf)*Avg_Dmd*Std_Cost*AO$3,0)+Avg_Dmd*365/AO$3/2*Std_Cost*Inv_Cost+AO$3*Setup</f>
        <v>27978.621689506159</v>
      </c>
      <c r="AP88" s="12">
        <f>(Sell_Price-Std_Cost)*(1-$D88)*Lost_Sale_Fact*Avg_Dmd*365+NORMSINV($D88)*SQRT(Dmd_StdDev^2*Leadtime+LT_StdDev^2*Avg_Dmd^2)*Std_Cost*Inv_Cost+IF(365/AP$3+Safety_Stock/Avg_Dmd&gt;Plan_Shelf,(365/AP$3+Safety_Stock/Avg_Dmd-Plan_Shelf)*Avg_Dmd*Std_Cost*AP$3,0)+Avg_Dmd*365/AP$3/2*Std_Cost*Inv_Cost+AP$3*Setup</f>
        <v>27983.244733602889</v>
      </c>
      <c r="AQ88" s="12">
        <f>(Sell_Price-Std_Cost)*(1-$D88)*Lost_Sale_Fact*Avg_Dmd*365+NORMSINV($D88)*SQRT(Dmd_StdDev^2*Leadtime+LT_StdDev^2*Avg_Dmd^2)*Std_Cost*Inv_Cost+IF(365/AQ$3+Safety_Stock/Avg_Dmd&gt;Plan_Shelf,(365/AQ$3+Safety_Stock/Avg_Dmd-Plan_Shelf)*Avg_Dmd*Std_Cost*AQ$3,0)+Avg_Dmd*365/AQ$3/2*Std_Cost*Inv_Cost+AQ$3*Setup</f>
        <v>27995.323006207476</v>
      </c>
      <c r="AR88" s="12">
        <f>(Sell_Price-Std_Cost)*(1-$D88)*Lost_Sale_Fact*Avg_Dmd*365+NORMSINV($D88)*SQRT(Dmd_StdDev^2*Leadtime+LT_StdDev^2*Avg_Dmd^2)*Std_Cost*Inv_Cost+IF(365/AR$3+Safety_Stock/Avg_Dmd&gt;Plan_Shelf,(365/AR$3+Safety_Stock/Avg_Dmd-Plan_Shelf)*Avg_Dmd*Std_Cost*AR$3,0)+Avg_Dmd*365/AR$3/2*Std_Cost*Inv_Cost+AR$3*Setup</f>
        <v>28014.297365181836</v>
      </c>
      <c r="AS88" s="12">
        <f>(Sell_Price-Std_Cost)*(1-$D88)*Lost_Sale_Fact*Avg_Dmd*365+NORMSINV($D88)*SQRT(Dmd_StdDev^2*Leadtime+LT_StdDev^2*Avg_Dmd^2)*Std_Cost*Inv_Cost+IF(365/AS$3+Safety_Stock/Avg_Dmd&gt;Plan_Shelf,(365/AS$3+Safety_Stock/Avg_Dmd-Plan_Shelf)*Avg_Dmd*Std_Cost*AS$3,0)+Avg_Dmd*365/AS$3/2*Std_Cost*Inv_Cost+AS$3*Setup</f>
        <v>28039.663218840371</v>
      </c>
      <c r="AT88" s="12">
        <f>(Sell_Price-Std_Cost)*(1-$D88)*Lost_Sale_Fact*Avg_Dmd*365+NORMSINV($D88)*SQRT(Dmd_StdDev^2*Leadtime+LT_StdDev^2*Avg_Dmd^2)*Std_Cost*Inv_Cost+IF(365/AT$3+Safety_Stock/Avg_Dmd&gt;Plan_Shelf,(365/AT$3+Safety_Stock/Avg_Dmd-Plan_Shelf)*Avg_Dmd*Std_Cost*AT$3,0)+Avg_Dmd*365/AT$3/2*Std_Cost*Inv_Cost+AT$3*Setup</f>
        <v>28070.964031848504</v>
      </c>
      <c r="AU88" s="12">
        <f>(Sell_Price-Std_Cost)*(1-$D88)*Lost_Sale_Fact*Avg_Dmd*365+NORMSINV($D88)*SQRT(Dmd_StdDev^2*Leadtime+LT_StdDev^2*Avg_Dmd^2)*Std_Cost*Inv_Cost+IF(365/AU$3+Safety_Stock/Avg_Dmd&gt;Plan_Shelf,(365/AU$3+Safety_Stock/Avg_Dmd-Plan_Shelf)*Avg_Dmd*Std_Cost*AU$3,0)+Avg_Dmd*365/AU$3/2*Std_Cost*Inv_Cost+AU$3*Setup</f>
        <v>28107.785737274859</v>
      </c>
      <c r="AV88" s="12">
        <f>(Sell_Price-Std_Cost)*(1-$D88)*Lost_Sale_Fact*Avg_Dmd*365+NORMSINV($D88)*SQRT(Dmd_StdDev^2*Leadtime+LT_StdDev^2*Avg_Dmd^2)*Std_Cost*Inv_Cost+IF(365/AV$3+Safety_Stock/Avg_Dmd&gt;Plan_Shelf,(365/AV$3+Safety_Stock/Avg_Dmd-Plan_Shelf)*Avg_Dmd*Std_Cost*AV$3,0)+Avg_Dmd*365/AV$3/2*Std_Cost*Inv_Cost+AV$3*Setup</f>
        <v>28149.75191063638</v>
      </c>
      <c r="AW88" s="12">
        <f>(Sell_Price-Std_Cost)*(1-$D88)*Lost_Sale_Fact*Avg_Dmd*365+NORMSINV($D88)*SQRT(Dmd_StdDev^2*Leadtime+LT_StdDev^2*Avg_Dmd^2)*Std_Cost*Inv_Cost+IF(365/AW$3+Safety_Stock/Avg_Dmd&gt;Plan_Shelf,(365/AW$3+Safety_Stock/Avg_Dmd-Plan_Shelf)*Avg_Dmd*Std_Cost*AW$3,0)+Avg_Dmd*365/AW$3/2*Std_Cost*Inv_Cost+AW$3*Setup</f>
        <v>28196.519587404058</v>
      </c>
      <c r="AX88" s="12">
        <f>(Sell_Price-Std_Cost)*(1-$D88)*Lost_Sale_Fact*Avg_Dmd*365+NORMSINV($D88)*SQRT(Dmd_StdDev^2*Leadtime+LT_StdDev^2*Avg_Dmd^2)*Std_Cost*Inv_Cost+IF(365/AX$3+Safety_Stock/Avg_Dmd&gt;Plan_Shelf,(365/AX$3+Safety_Stock/Avg_Dmd-Plan_Shelf)*Avg_Dmd*Std_Cost*AX$3,0)+Avg_Dmd*365/AX$3/2*Std_Cost*Inv_Cost+AX$3*Setup</f>
        <v>28247.7756260514</v>
      </c>
      <c r="AY88" s="12">
        <f>(Sell_Price-Std_Cost)*(1-$D88)*Lost_Sale_Fact*Avg_Dmd*365+NORMSINV($D88)*SQRT(Dmd_StdDev^2*Leadtime+LT_StdDev^2*Avg_Dmd^2)*Std_Cost*Inv_Cost+IF(365/AY$3+Safety_Stock/Avg_Dmd&gt;Plan_Shelf,(365/AY$3+Safety_Stock/Avg_Dmd-Plan_Shelf)*Avg_Dmd*Std_Cost*AY$3,0)+Avg_Dmd*365/AY$3/2*Std_Cost*Inv_Cost+AY$3*Setup</f>
        <v>28303.233535394604</v>
      </c>
      <c r="AZ88" s="12">
        <f>(Sell_Price-Std_Cost)*(1-$D88)*Lost_Sale_Fact*Avg_Dmd*365+NORMSINV($D88)*SQRT(Dmd_StdDev^2*Leadtime+LT_StdDev^2*Avg_Dmd^2)*Std_Cost*Inv_Cost+IF(365/AZ$3+Safety_Stock/Avg_Dmd&gt;Plan_Shelf,(365/AZ$3+Safety_Stock/Avg_Dmd-Plan_Shelf)*Avg_Dmd*Std_Cost*AZ$3,0)+Avg_Dmd*365/AZ$3/2*Std_Cost*Inv_Cost+AZ$3*Setup</f>
        <v>28362.630698515168</v>
      </c>
      <c r="BA88" s="12">
        <f>(Sell_Price-Std_Cost)*(1-$D88)*Lost_Sale_Fact*Avg_Dmd*365+NORMSINV($D88)*SQRT(Dmd_StdDev^2*Leadtime+LT_StdDev^2*Avg_Dmd^2)*Std_Cost*Inv_Cost+IF(365/BA$3+Safety_Stock/Avg_Dmd&gt;Plan_Shelf,(365/BA$3+Safety_Stock/Avg_Dmd-Plan_Shelf)*Avg_Dmd*Std_Cost*BA$3,0)+Avg_Dmd*365/BA$3/2*Std_Cost*Inv_Cost+BA$3*Setup</f>
        <v>28425.725936610408</v>
      </c>
      <c r="BB88" s="12">
        <f>(Sell_Price-Std_Cost)*(1-$D88)*Lost_Sale_Fact*Avg_Dmd*365+NORMSINV($D88)*SQRT(Dmd_StdDev^2*Leadtime+LT_StdDev^2*Avg_Dmd^2)*Std_Cost*Inv_Cost+IF(365/BB$3+Safety_Stock/Avg_Dmd&gt;Plan_Shelf,(365/BB$3+Safety_Stock/Avg_Dmd-Plan_Shelf)*Avg_Dmd*Std_Cost*BB$3,0)+Avg_Dmd*365/BB$3/2*Std_Cost*Inv_Cost+BB$3*Setup</f>
        <v>28492.297365181836</v>
      </c>
      <c r="BC88" s="12">
        <f>(Sell_Price-Std_Cost)*(1-$D88)*Lost_Sale_Fact*Avg_Dmd*365+NORMSINV($D88)*SQRT(Dmd_StdDev^2*Leadtime+LT_StdDev^2*Avg_Dmd^2)*Std_Cost*Inv_Cost+IF(365/BC$3+Safety_Stock/Avg_Dmd&gt;Plan_Shelf,(365/BC$3+Safety_Stock/Avg_Dmd-Plan_Shelf)*Avg_Dmd*Std_Cost*BC$3,0)+Avg_Dmd*365/BC$3/2*Std_Cost*Inv_Cost+BC$3*Setup</f>
        <v>28562.140502436738</v>
      </c>
      <c r="BD88" s="12">
        <f>(Sell_Price-Std_Cost)*(1-$D88)*Lost_Sale_Fact*Avg_Dmd*365+NORMSINV($D88)*SQRT(Dmd_StdDev^2*Leadtime+LT_StdDev^2*Avg_Dmd^2)*Std_Cost*Inv_Cost+IF(365/BD$3+Safety_Stock/Avg_Dmd&gt;Plan_Shelf,(365/BD$3+Safety_Stock/Avg_Dmd-Plan_Shelf)*Avg_Dmd*Std_Cost*BD$3,0)+Avg_Dmd*365/BD$3/2*Std_Cost*Inv_Cost+BD$3*Setup</f>
        <v>28635.066595951066</v>
      </c>
      <c r="BE88" s="12">
        <f>(Sell_Price-Std_Cost)*(1-$D88)*Lost_Sale_Fact*Avg_Dmd*365+NORMSINV($D88)*SQRT(Dmd_StdDev^2*Leadtime+LT_StdDev^2*Avg_Dmd^2)*Std_Cost*Inv_Cost+IF(365/BE$3+Safety_Stock/Avg_Dmd&gt;Plan_Shelf,(365/BE$3+Safety_Stock/Avg_Dmd-Plan_Shelf)*Avg_Dmd*Std_Cost*BE$3,0)+Avg_Dmd*365/BE$3/2*Std_Cost*Inv_Cost+BE$3*Setup</f>
        <v>28710.901138766741</v>
      </c>
      <c r="BF88" s="12">
        <f>(Sell_Price-Std_Cost)*(1-$D88)*Lost_Sale_Fact*Avg_Dmd*365+NORMSINV($D88)*SQRT(Dmd_StdDev^2*Leadtime+LT_StdDev^2*Avg_Dmd^2)*Std_Cost*Inv_Cost+IF(365/BF$3+Safety_Stock/Avg_Dmd&gt;Plan_Shelf,(365/BF$3+Safety_Stock/Avg_Dmd-Plan_Shelf)*Avg_Dmd*Std_Cost*BF$3,0)+Avg_Dmd*365/BF$3/2*Std_Cost*Inv_Cost+BF$3*Setup</f>
        <v>28789.482550367022</v>
      </c>
      <c r="BG88" s="12">
        <f>(Sell_Price-Std_Cost)*(1-$D88)*Lost_Sale_Fact*Avg_Dmd*365+NORMSINV($D88)*SQRT(Dmd_StdDev^2*Leadtime+LT_StdDev^2*Avg_Dmd^2)*Std_Cost*Inv_Cost+IF(365/BG$3+Safety_Stock/Avg_Dmd&gt;Plan_Shelf,(365/BG$3+Safety_Stock/Avg_Dmd-Plan_Shelf)*Avg_Dmd*Std_Cost*BG$3,0)+Avg_Dmd*365/BG$3/2*Std_Cost*Inv_Cost+BG$3*Setup</f>
        <v>28870.661001545472</v>
      </c>
      <c r="BH88" s="12">
        <f>(Sell_Price-Std_Cost)*(1-$D88)*Lost_Sale_Fact*Avg_Dmd*365+NORMSINV($D88)*SQRT(Dmd_StdDev^2*Leadtime+LT_StdDev^2*Avg_Dmd^2)*Std_Cost*Inv_Cost+IF(365/BH$3+Safety_Stock/Avg_Dmd&gt;Plan_Shelf,(365/BH$3+Safety_Stock/Avg_Dmd-Plan_Shelf)*Avg_Dmd*Std_Cost*BH$3,0)+Avg_Dmd*365/BH$3/2*Std_Cost*Inv_Cost+BH$3*Setup</f>
        <v>28954.297365181836</v>
      </c>
      <c r="BI88" s="12">
        <f>(Sell_Price-Std_Cost)*(1-$D88)*Lost_Sale_Fact*Avg_Dmd*365+NORMSINV($D88)*SQRT(Dmd_StdDev^2*Leadtime+LT_StdDev^2*Avg_Dmd^2)*Std_Cost*Inv_Cost+IF(365/BI$3+Safety_Stock/Avg_Dmd&gt;Plan_Shelf,(365/BI$3+Safety_Stock/Avg_Dmd-Plan_Shelf)*Avg_Dmd*Std_Cost*BI$3,0)+Avg_Dmd*365/BI$3/2*Std_Cost*Inv_Cost+BI$3*Setup</f>
        <v>29040.262277462538</v>
      </c>
      <c r="BJ88" s="12">
        <f>(Sell_Price-Std_Cost)*(1-$D88)*Lost_Sale_Fact*Avg_Dmd*365+NORMSINV($D88)*SQRT(Dmd_StdDev^2*Leadtime+LT_StdDev^2*Avg_Dmd^2)*Std_Cost*Inv_Cost+IF(365/BJ$3+Safety_Stock/Avg_Dmd&gt;Plan_Shelf,(365/BJ$3+Safety_Stock/Avg_Dmd-Plan_Shelf)*Avg_Dmd*Std_Cost*BJ$3,0)+Avg_Dmd*365/BJ$3/2*Std_Cost*Inv_Cost+BJ$3*Setup</f>
        <v>29128.435296216318</v>
      </c>
      <c r="BK88" s="12">
        <f>(Sell_Price-Std_Cost)*(1-$D88)*Lost_Sale_Fact*Avg_Dmd*365+NORMSINV($D88)*SQRT(Dmd_StdDev^2*Leadtime+LT_StdDev^2*Avg_Dmd^2)*Std_Cost*Inv_Cost+IF(365/BK$3+Safety_Stock/Avg_Dmd&gt;Plan_Shelf,(365/BK$3+Safety_Stock/Avg_Dmd-Plan_Shelf)*Avg_Dmd*Std_Cost*BK$3,0)+Avg_Dmd*365/BK$3/2*Std_Cost*Inv_Cost+BK$3*Setup</f>
        <v>29218.704144842854</v>
      </c>
      <c r="BL88" s="12">
        <f>(Sell_Price-Std_Cost)*(1-$D88)*Lost_Sale_Fact*Avg_Dmd*365+NORMSINV($D88)*SQRT(Dmd_StdDev^2*Leadtime+LT_StdDev^2*Avg_Dmd^2)*Std_Cost*Inv_Cost+IF(365/BL$3+Safety_Stock/Avg_Dmd&gt;Plan_Shelf,(365/BL$3+Safety_Stock/Avg_Dmd-Plan_Shelf)*Avg_Dmd*Std_Cost*BL$3,0)+Avg_Dmd*365/BL$3/2*Std_Cost*Inv_Cost+BL$3*Setup</f>
        <v>29310.964031848504</v>
      </c>
      <c r="BM88" s="12">
        <f>(Sell_Price-Std_Cost)*(1-$D88)*Lost_Sale_Fact*Avg_Dmd*365+NORMSINV($D88)*SQRT(Dmd_StdDev^2*Leadtime+LT_StdDev^2*Avg_Dmd^2)*Std_Cost*Inv_Cost+IF(365/BM$3+Safety_Stock/Avg_Dmd&gt;Plan_Shelf,(365/BM$3+Safety_Stock/Avg_Dmd-Plan_Shelf)*Avg_Dmd*Std_Cost*BM$3,0)+Avg_Dmd*365/BM$3/2*Std_Cost*Inv_Cost+BM$3*Setup</f>
        <v>29405.117037312983</v>
      </c>
      <c r="BN88" s="12">
        <f>(Sell_Price-Std_Cost)*(1-$D88)*Lost_Sale_Fact*Avg_Dmd*365+NORMSINV($D88)*SQRT(Dmd_StdDev^2*Leadtime+LT_StdDev^2*Avg_Dmd^2)*Std_Cost*Inv_Cost+IF(365/BN$3+Safety_Stock/Avg_Dmd&gt;Plan_Shelf,(365/BN$3+Safety_Stock/Avg_Dmd-Plan_Shelf)*Avg_Dmd*Std_Cost*BN$3,0)+Avg_Dmd*365/BN$3/2*Std_Cost*Inv_Cost+BN$3*Setup</f>
        <v>29501.071558730222</v>
      </c>
      <c r="BO88" s="12">
        <f>(Sell_Price-Std_Cost)*(1-$D88)*Lost_Sale_Fact*Avg_Dmd*365+NORMSINV($D88)*SQRT(Dmd_StdDev^2*Leadtime+LT_StdDev^2*Avg_Dmd^2)*Std_Cost*Inv_Cost+IF(365/BO$3+Safety_Stock/Avg_Dmd&gt;Plan_Shelf,(365/BO$3+Safety_Stock/Avg_Dmd-Plan_Shelf)*Avg_Dmd*Std_Cost*BO$3,0)+Avg_Dmd*365/BO$3/2*Std_Cost*Inv_Cost+BO$3*Setup</f>
        <v>29598.741809626281</v>
      </c>
      <c r="BP88" s="12">
        <f>(Sell_Price-Std_Cost)*(1-$D88)*Lost_Sale_Fact*Avg_Dmd*365+NORMSINV($D88)*SQRT(Dmd_StdDev^2*Leadtime+LT_StdDev^2*Avg_Dmd^2)*Std_Cost*Inv_Cost+IF(365/BP$3+Safety_Stock/Avg_Dmd&gt;Plan_Shelf,(365/BP$3+Safety_Stock/Avg_Dmd-Plan_Shelf)*Avg_Dmd*Std_Cost*BP$3,0)+Avg_Dmd*365/BP$3/2*Std_Cost*Inv_Cost+BP$3*Setup</f>
        <v>29698.047365181836</v>
      </c>
      <c r="BQ88" s="12">
        <f>(Sell_Price-Std_Cost)*(1-$D88)*Lost_Sale_Fact*Avg_Dmd*365+NORMSINV($D88)*SQRT(Dmd_StdDev^2*Leadtime+LT_StdDev^2*Avg_Dmd^2)*Std_Cost*Inv_Cost+IF(365/BQ$3+Safety_Stock/Avg_Dmd&gt;Plan_Shelf,(365/BQ$3+Safety_Stock/Avg_Dmd-Plan_Shelf)*Avg_Dmd*Std_Cost*BQ$3,0)+Avg_Dmd*365/BQ$3/2*Std_Cost*Inv_Cost+BQ$3*Setup</f>
        <v>29798.912749797219</v>
      </c>
      <c r="BR88" s="12">
        <f>(Sell_Price-Std_Cost)*(1-$D88)*Lost_Sale_Fact*Avg_Dmd*365+NORMSINV($D88)*SQRT(Dmd_StdDev^2*Leadtime+LT_StdDev^2*Avg_Dmd^2)*Std_Cost*Inv_Cost+IF(365/BR$3+Safety_Stock/Avg_Dmd&gt;Plan_Shelf,(365/BR$3+Safety_Stock/Avg_Dmd-Plan_Shelf)*Avg_Dmd*Std_Cost*BR$3,0)+Avg_Dmd*365/BR$3/2*Std_Cost*Inv_Cost+BR$3*Setup</f>
        <v>29901.267062151532</v>
      </c>
      <c r="BS88" s="12">
        <f>(Sell_Price-Std_Cost)*(1-$D88)*Lost_Sale_Fact*Avg_Dmd*365+NORMSINV($D88)*SQRT(Dmd_StdDev^2*Leadtime+LT_StdDev^2*Avg_Dmd^2)*Std_Cost*Inv_Cost+IF(365/BS$3+Safety_Stock/Avg_Dmd&gt;Plan_Shelf,(365/BS$3+Safety_Stock/Avg_Dmd-Plan_Shelf)*Avg_Dmd*Std_Cost*BS$3,0)+Avg_Dmd*365/BS$3/2*Std_Cost*Inv_Cost+BS$3*Setup</f>
        <v>30005.043633838552</v>
      </c>
      <c r="BT88" s="12">
        <f>(Sell_Price-Std_Cost)*(1-$D88)*Lost_Sale_Fact*Avg_Dmd*365+NORMSINV($D88)*SQRT(Dmd_StdDev^2*Leadtime+LT_StdDev^2*Avg_Dmd^2)*Std_Cost*Inv_Cost+IF(365/BT$3+Safety_Stock/Avg_Dmd&gt;Plan_Shelf,(365/BT$3+Safety_Stock/Avg_Dmd-Plan_Shelf)*Avg_Dmd*Std_Cost*BT$3,0)+Avg_Dmd*365/BT$3/2*Std_Cost*Inv_Cost+BT$3*Setup</f>
        <v>30110.17971812301</v>
      </c>
      <c r="BU88" s="12">
        <f>(Sell_Price-Std_Cost)*(1-$D88)*Lost_Sale_Fact*Avg_Dmd*365+NORMSINV($D88)*SQRT(Dmd_StdDev^2*Leadtime+LT_StdDev^2*Avg_Dmd^2)*Std_Cost*Inv_Cost+IF(365/BU$3+Safety_Stock/Avg_Dmd&gt;Plan_Shelf,(365/BU$3+Safety_Stock/Avg_Dmd-Plan_Shelf)*Avg_Dmd*Std_Cost*BU$3,0)+Avg_Dmd*365/BU$3/2*Std_Cost*Inv_Cost+BU$3*Setup</f>
        <v>30216.616205761544</v>
      </c>
      <c r="BV88" s="12">
        <f>(Sell_Price-Std_Cost)*(1-$D88)*Lost_Sale_Fact*Avg_Dmd*365+NORMSINV($D88)*SQRT(Dmd_StdDev^2*Leadtime+LT_StdDev^2*Avg_Dmd^2)*Std_Cost*Inv_Cost+IF(365/BV$3+Safety_Stock/Avg_Dmd&gt;Plan_Shelf,(365/BV$3+Safety_Stock/Avg_Dmd-Plan_Shelf)*Avg_Dmd*Std_Cost*BV$3,0)+Avg_Dmd*365/BV$3/2*Std_Cost*Inv_Cost+BV$3*Setup</f>
        <v>30324.297365181836</v>
      </c>
      <c r="BW88" s="12">
        <f>(Sell_Price-Std_Cost)*(1-$D88)*Lost_Sale_Fact*Avg_Dmd*365+NORMSINV($D88)*SQRT(Dmd_StdDev^2*Leadtime+LT_StdDev^2*Avg_Dmd^2)*Std_Cost*Inv_Cost+IF(365/BW$3+Safety_Stock/Avg_Dmd&gt;Plan_Shelf,(365/BW$3+Safety_Stock/Avg_Dmd-Plan_Shelf)*Avg_Dmd*Std_Cost*BW$3,0)+Avg_Dmd*365/BW$3/2*Std_Cost*Inv_Cost+BW$3*Setup</f>
        <v>30433.170604618455</v>
      </c>
      <c r="BX88" s="12">
        <f>(Sell_Price-Std_Cost)*(1-$D88)*Lost_Sale_Fact*Avg_Dmd*365+NORMSINV($D88)*SQRT(Dmd_StdDev^2*Leadtime+LT_StdDev^2*Avg_Dmd^2)*Std_Cost*Inv_Cost+IF(365/BX$3+Safety_Stock/Avg_Dmd&gt;Plan_Shelf,(365/BX$3+Safety_Stock/Avg_Dmd-Plan_Shelf)*Avg_Dmd*Std_Cost*BX$3,0)+Avg_Dmd*365/BX$3/2*Std_Cost*Inv_Cost+BX$3*Setup</f>
        <v>30543.186254070722</v>
      </c>
      <c r="BY88" s="12">
        <f>(Sell_Price-Std_Cost)*(1-$D88)*Lost_Sale_Fact*Avg_Dmd*365+NORMSINV($D88)*SQRT(Dmd_StdDev^2*Leadtime+LT_StdDev^2*Avg_Dmd^2)*Std_Cost*Inv_Cost+IF(365/BY$3+Safety_Stock/Avg_Dmd&gt;Plan_Shelf,(365/BY$3+Safety_Stock/Avg_Dmd-Plan_Shelf)*Avg_Dmd*Std_Cost*BY$3,0)+Avg_Dmd*365/BY$3/2*Std_Cost*Inv_Cost+BY$3*Setup</f>
        <v>30654.297365181836</v>
      </c>
      <c r="BZ88" s="12">
        <f>(Sell_Price-Std_Cost)*(1-$D88)*Lost_Sale_Fact*Avg_Dmd*365+NORMSINV($D88)*SQRT(Dmd_StdDev^2*Leadtime+LT_StdDev^2*Avg_Dmd^2)*Std_Cost*Inv_Cost+IF(365/BZ$3+Safety_Stock/Avg_Dmd&gt;Plan_Shelf,(365/BZ$3+Safety_Stock/Avg_Dmd-Plan_Shelf)*Avg_Dmd*Std_Cost*BZ$3,0)+Avg_Dmd*365/BZ$3/2*Std_Cost*Inv_Cost+BZ$3*Setup</f>
        <v>30766.459527343999</v>
      </c>
      <c r="CA88" s="12">
        <f>(Sell_Price-Std_Cost)*(1-$D88)*Lost_Sale_Fact*Avg_Dmd*365+NORMSINV($D88)*SQRT(Dmd_StdDev^2*Leadtime+LT_StdDev^2*Avg_Dmd^2)*Std_Cost*Inv_Cost+IF(365/CA$3+Safety_Stock/Avg_Dmd&gt;Plan_Shelf,(365/CA$3+Safety_Stock/Avg_Dmd-Plan_Shelf)*Avg_Dmd*Std_Cost*CA$3,0)+Avg_Dmd*365/CA$3/2*Std_Cost*Inv_Cost+CA$3*Setup</f>
        <v>30879.630698515168</v>
      </c>
      <c r="CB88" s="12">
        <f>(Sell_Price-Std_Cost)*(1-$D88)*Lost_Sale_Fact*Avg_Dmd*365+NORMSINV($D88)*SQRT(Dmd_StdDev^2*Leadtime+LT_StdDev^2*Avg_Dmd^2)*Std_Cost*Inv_Cost+IF(365/CB$3+Safety_Stock/Avg_Dmd&gt;Plan_Shelf,(365/CB$3+Safety_Stock/Avg_Dmd-Plan_Shelf)*Avg_Dmd*Std_Cost*CB$3,0)+Avg_Dmd*365/CB$3/2*Std_Cost*Inv_Cost+CB$3*Setup</f>
        <v>30993.771049392362</v>
      </c>
      <c r="CC88" s="12">
        <f>(Sell_Price-Std_Cost)*(1-$D88)*Lost_Sale_Fact*Avg_Dmd*365+NORMSINV($D88)*SQRT(Dmd_StdDev^2*Leadtime+LT_StdDev^2*Avg_Dmd^2)*Std_Cost*Inv_Cost+IF(365/CC$3+Safety_Stock/Avg_Dmd&gt;Plan_Shelf,(365/CC$3+Safety_Stock/Avg_Dmd-Plan_Shelf)*Avg_Dmd*Std_Cost*CC$3,0)+Avg_Dmd*365/CC$3/2*Std_Cost*Inv_Cost+CC$3*Setup</f>
        <v>31108.842819727291</v>
      </c>
      <c r="CD88" s="12">
        <f>(Sell_Price-Std_Cost)*(1-$D88)*Lost_Sale_Fact*Avg_Dmd*365+NORMSINV($D88)*SQRT(Dmd_StdDev^2*Leadtime+LT_StdDev^2*Avg_Dmd^2)*Std_Cost*Inv_Cost+IF(365/CD$3+Safety_Stock/Avg_Dmd&gt;Plan_Shelf,(365/CD$3+Safety_Stock/Avg_Dmd-Plan_Shelf)*Avg_Dmd*Std_Cost*CD$3,0)+Avg_Dmd*365/CD$3/2*Std_Cost*Inv_Cost+CD$3*Setup</f>
        <v>31224.810185694656</v>
      </c>
      <c r="CE88" s="12">
        <f>(Sell_Price-Std_Cost)*(1-$D88)*Lost_Sale_Fact*Avg_Dmd*365+NORMSINV($D88)*SQRT(Dmd_StdDev^2*Leadtime+LT_StdDev^2*Avg_Dmd^2)*Std_Cost*Inv_Cost+IF(365/CE$3+Safety_Stock/Avg_Dmd&gt;Plan_Shelf,(365/CE$3+Safety_Stock/Avg_Dmd-Plan_Shelf)*Avg_Dmd*Std_Cost*CE$3,0)+Avg_Dmd*365/CE$3/2*Std_Cost*Inv_Cost+CE$3*Setup</f>
        <v>31341.639137333736</v>
      </c>
      <c r="CF88" s="12">
        <f>(Sell_Price-Std_Cost)*(1-$D88)*Lost_Sale_Fact*Avg_Dmd*365+NORMSINV($D88)*SQRT(Dmd_StdDev^2*Leadtime+LT_StdDev^2*Avg_Dmd^2)*Std_Cost*Inv_Cost+IF(365/CF$3+Safety_Stock/Avg_Dmd&gt;Plan_Shelf,(365/CF$3+Safety_Stock/Avg_Dmd-Plan_Shelf)*Avg_Dmd*Std_Cost*CF$3,0)+Avg_Dmd*365/CF$3/2*Std_Cost*Inv_Cost+CF$3*Setup</f>
        <v>31459.297365181836</v>
      </c>
      <c r="CG88" s="12">
        <f>(Sell_Price-Std_Cost)*(1-$D88)*Lost_Sale_Fact*Avg_Dmd*365+NORMSINV($D88)*SQRT(Dmd_StdDev^2*Leadtime+LT_StdDev^2*Avg_Dmd^2)*Std_Cost*Inv_Cost+IF(365/CG$3+Safety_Stock/Avg_Dmd&gt;Plan_Shelf,(365/CG$3+Safety_Stock/Avg_Dmd-Plan_Shelf)*Avg_Dmd*Std_Cost*CG$3,0)+Avg_Dmd*365/CG$3/2*Std_Cost*Inv_Cost+CG$3*Setup</f>
        <v>31577.754155305291</v>
      </c>
      <c r="CH88" s="12">
        <f>(Sell_Price-Std_Cost)*(1-$D88)*Lost_Sale_Fact*Avg_Dmd*365+NORMSINV($D88)*SQRT(Dmd_StdDev^2*Leadtime+LT_StdDev^2*Avg_Dmd^2)*Std_Cost*Inv_Cost+IF(365/CH$3+Safety_Stock/Avg_Dmd&gt;Plan_Shelf,(365/CH$3+Safety_Stock/Avg_Dmd-Plan_Shelf)*Avg_Dmd*Std_Cost*CH$3,0)+Avg_Dmd*365/CH$3/2*Std_Cost*Inv_Cost+CH$3*Setup</f>
        <v>31696.980292011103</v>
      </c>
      <c r="CI88" s="12">
        <f>(Sell_Price-Std_Cost)*(1-$D88)*Lost_Sale_Fact*Avg_Dmd*365+NORMSINV($D88)*SQRT(Dmd_StdDev^2*Leadtime+LT_StdDev^2*Avg_Dmd^2)*Std_Cost*Inv_Cost+IF(365/CI$3+Safety_Stock/Avg_Dmd&gt;Plan_Shelf,(365/CI$3+Safety_Stock/Avg_Dmd-Plan_Shelf)*Avg_Dmd*Std_Cost*CI$3,0)+Avg_Dmd*365/CI$3/2*Std_Cost*Inv_Cost+CI$3*Setup</f>
        <v>31816.947967591474</v>
      </c>
      <c r="CJ88" s="12">
        <f>(Sell_Price-Std_Cost)*(1-$D88)*Lost_Sale_Fact*Avg_Dmd*365+NORMSINV($D88)*SQRT(Dmd_StdDev^2*Leadtime+LT_StdDev^2*Avg_Dmd^2)*Std_Cost*Inv_Cost+IF(365/CJ$3+Safety_Stock/Avg_Dmd&gt;Plan_Shelf,(365/CJ$3+Safety_Stock/Avg_Dmd-Plan_Shelf)*Avg_Dmd*Std_Cost*CJ$3,0)+Avg_Dmd*365/CJ$3/2*Std_Cost*Inv_Cost+CJ$3*Setup</f>
        <v>31937.630698515168</v>
      </c>
      <c r="CK88" s="12">
        <f>(Sell_Price-Std_Cost)*(1-$D88)*Lost_Sale_Fact*Avg_Dmd*365+NORMSINV($D88)*SQRT(Dmd_StdDev^2*Leadtime+LT_StdDev^2*Avg_Dmd^2)*Std_Cost*Inv_Cost+IF(365/CK$3+Safety_Stock/Avg_Dmd&gt;Plan_Shelf,(365/CK$3+Safety_Stock/Avg_Dmd-Plan_Shelf)*Avg_Dmd*Std_Cost*CK$3,0)+Avg_Dmd*365/CK$3/2*Std_Cost*Inv_Cost+CK$3*Setup</f>
        <v>32059.003247534776</v>
      </c>
      <c r="CL88" s="12">
        <f>(Sell_Price-Std_Cost)*(1-$D88)*Lost_Sale_Fact*Avg_Dmd*365+NORMSINV($D88)*SQRT(Dmd_StdDev^2*Leadtime+LT_StdDev^2*Avg_Dmd^2)*Std_Cost*Inv_Cost+IF(365/CL$3+Safety_Stock/Avg_Dmd&gt;Plan_Shelf,(365/CL$3+Safety_Stock/Avg_Dmd-Plan_Shelf)*Avg_Dmd*Std_Cost*CL$3,0)+Avg_Dmd*365/CL$3/2*Std_Cost*Inv_Cost+CL$3*Setup</f>
        <v>32181.041551228347</v>
      </c>
      <c r="CM88" s="12">
        <f>(Sell_Price-Std_Cost)*(1-$D88)*Lost_Sale_Fact*Avg_Dmd*365+NORMSINV($D88)*SQRT(Dmd_StdDev^2*Leadtime+LT_StdDev^2*Avg_Dmd^2)*Std_Cost*Inv_Cost+IF(365/CM$3+Safety_Stock/Avg_Dmd&gt;Plan_Shelf,(365/CM$3+Safety_Stock/Avg_Dmd-Plan_Shelf)*Avg_Dmd*Std_Cost*CM$3,0)+Avg_Dmd*365/CM$3/2*Std_Cost*Inv_Cost+CM$3*Setup</f>
        <v>32303.722652538156</v>
      </c>
      <c r="CN88" s="12">
        <f>(Sell_Price-Std_Cost)*(1-$D88)*Lost_Sale_Fact*Avg_Dmd*365+NORMSINV($D88)*SQRT(Dmd_StdDev^2*Leadtime+LT_StdDev^2*Avg_Dmd^2)*Std_Cost*Inv_Cost+IF(365/CN$3+Safety_Stock/Avg_Dmd&gt;Plan_Shelf,(365/CN$3+Safety_Stock/Avg_Dmd-Plan_Shelf)*Avg_Dmd*Std_Cost*CN$3,0)+Avg_Dmd*365/CN$3/2*Std_Cost*Inv_Cost+CN$3*Setup</f>
        <v>32427.024637909108</v>
      </c>
      <c r="CO88" s="12">
        <f>(Sell_Price-Std_Cost)*(1-$D88)*Lost_Sale_Fact*Avg_Dmd*365+NORMSINV($D88)*SQRT(Dmd_StdDev^2*Leadtime+LT_StdDev^2*Avg_Dmd^2)*Std_Cost*Inv_Cost+IF(365/CO$3+Safety_Stock/Avg_Dmd&gt;Plan_Shelf,(365/CO$3+Safety_Stock/Avg_Dmd-Plan_Shelf)*Avg_Dmd*Std_Cost*CO$3,0)+Avg_Dmd*365/CO$3/2*Std_Cost*Inv_Cost+CO$3*Setup</f>
        <v>32550.926578664981</v>
      </c>
      <c r="CP88" s="12">
        <f>(Sell_Price-Std_Cost)*(1-$D88)*Lost_Sale_Fact*Avg_Dmd*365+NORMSINV($D88)*SQRT(Dmd_StdDev^2*Leadtime+LT_StdDev^2*Avg_Dmd^2)*Std_Cost*Inv_Cost+IF(365/CP$3+Safety_Stock/Avg_Dmd&gt;Plan_Shelf,(365/CP$3+Safety_Stock/Avg_Dmd-Plan_Shelf)*Avg_Dmd*Std_Cost*CP$3,0)+Avg_Dmd*365/CP$3/2*Std_Cost*Inv_Cost+CP$3*Setup</f>
        <v>32675.408476292945</v>
      </c>
      <c r="CQ88" s="12">
        <f>(Sell_Price-Std_Cost)*(1-$D88)*Lost_Sale_Fact*Avg_Dmd*365+NORMSINV($D88)*SQRT(Dmd_StdDev^2*Leadtime+LT_StdDev^2*Avg_Dmd^2)*Std_Cost*Inv_Cost+IF(365/CQ$3+Safety_Stock/Avg_Dmd&gt;Plan_Shelf,(365/CQ$3+Safety_Stock/Avg_Dmd-Plan_Shelf)*Avg_Dmd*Std_Cost*CQ$3,0)+Avg_Dmd*365/CQ$3/2*Std_Cost*Inv_Cost+CQ$3*Setup</f>
        <v>32800.451211335683</v>
      </c>
      <c r="CR88" s="12">
        <f>(Sell_Price-Std_Cost)*(1-$D88)*Lost_Sale_Fact*Avg_Dmd*365+NORMSINV($D88)*SQRT(Dmd_StdDev^2*Leadtime+LT_StdDev^2*Avg_Dmd^2)*Std_Cost*Inv_Cost+IF(365/CR$3+Safety_Stock/Avg_Dmd&gt;Plan_Shelf,(365/CR$3+Safety_Stock/Avg_Dmd-Plan_Shelf)*Avg_Dmd*Std_Cost*CR$3,0)+Avg_Dmd*365/CR$3/2*Std_Cost*Inv_Cost+CR$3*Setup</f>
        <v>32926.036495616616</v>
      </c>
      <c r="CS88" s="12">
        <f>(Sell_Price-Std_Cost)*(1-$D88)*Lost_Sale_Fact*Avg_Dmd*365+NORMSINV($D88)*SQRT(Dmd_StdDev^2*Leadtime+LT_StdDev^2*Avg_Dmd^2)*Std_Cost*Inv_Cost+IF(365/CS$3+Safety_Stock/Avg_Dmd&gt;Plan_Shelf,(365/CS$3+Safety_Stock/Avg_Dmd-Plan_Shelf)*Avg_Dmd*Std_Cost*CS$3,0)+Avg_Dmd*365/CS$3/2*Std_Cost*Inv_Cost+CS$3*Setup</f>
        <v>33052.146827547425</v>
      </c>
      <c r="CT88" s="12">
        <f>(Sell_Price-Std_Cost)*(1-$D88)*Lost_Sale_Fact*Avg_Dmd*365+NORMSINV($D88)*SQRT(Dmd_StdDev^2*Leadtime+LT_StdDev^2*Avg_Dmd^2)*Std_Cost*Inv_Cost+IF(365/CT$3+Safety_Stock/Avg_Dmd&gt;Plan_Shelf,(365/CT$3+Safety_Stock/Avg_Dmd-Plan_Shelf)*Avg_Dmd*Std_Cost*CT$3,0)+Avg_Dmd*365/CT$3/2*Std_Cost*Inv_Cost+CT$3*Setup</f>
        <v>33178.765450288221</v>
      </c>
      <c r="CU88" s="12">
        <f>(Sell_Price-Std_Cost)*(1-$D88)*Lost_Sale_Fact*Avg_Dmd*365+NORMSINV($D88)*SQRT(Dmd_StdDev^2*Leadtime+LT_StdDev^2*Avg_Dmd^2)*Std_Cost*Inv_Cost+IF(365/CU$3+Safety_Stock/Avg_Dmd&gt;Plan_Shelf,(365/CU$3+Safety_Stock/Avg_Dmd-Plan_Shelf)*Avg_Dmd*Std_Cost*CU$3,0)+Avg_Dmd*365/CU$3/2*Std_Cost*Inv_Cost+CU$3*Setup</f>
        <v>33305.876312550259</v>
      </c>
      <c r="CV88" s="12">
        <f>(Sell_Price-Std_Cost)*(1-$D88)*Lost_Sale_Fact*Avg_Dmd*365+NORMSINV($D88)*SQRT(Dmd_StdDev^2*Leadtime+LT_StdDev^2*Avg_Dmd^2)*Std_Cost*Inv_Cost+IF(365/CV$3+Safety_Stock/Avg_Dmd&gt;Plan_Shelf,(365/CV$3+Safety_Stock/Avg_Dmd-Plan_Shelf)*Avg_Dmd*Std_Cost*CV$3,0)+Avg_Dmd*365/CV$3/2*Std_Cost*Inv_Cost+CV$3*Setup</f>
        <v>33433.464031848504</v>
      </c>
      <c r="CW88" s="12">
        <f>(Sell_Price-Std_Cost)*(1-$D88)*Lost_Sale_Fact*Avg_Dmd*365+NORMSINV($D88)*SQRT(Dmd_StdDev^2*Leadtime+LT_StdDev^2*Avg_Dmd^2)*Std_Cost*Inv_Cost+IF(365/CW$3+Safety_Stock/Avg_Dmd&gt;Plan_Shelf,(365/CW$3+Safety_Stock/Avg_Dmd-Plan_Shelf)*Avg_Dmd*Std_Cost*CW$3,0)+Avg_Dmd*365/CW$3/2*Std_Cost*Inv_Cost+CW$3*Setup</f>
        <v>33561.513860027197</v>
      </c>
      <c r="CX88" s="12">
        <f>(Sell_Price-Std_Cost)*(1-$D88)*Lost_Sale_Fact*Avg_Dmd*365+NORMSINV($D88)*SQRT(Dmd_StdDev^2*Leadtime+LT_StdDev^2*Avg_Dmd^2)*Std_Cost*Inv_Cost+IF(365/CX$3+Safety_Stock/Avg_Dmd&gt;Plan_Shelf,(365/CX$3+Safety_Stock/Avg_Dmd-Plan_Shelf)*Avg_Dmd*Std_Cost*CX$3,0)+Avg_Dmd*365/CX$3/2*Std_Cost*Inv_Cost+CX$3*Setup</f>
        <v>33690.011650896122</v>
      </c>
      <c r="CY88" s="12">
        <f>(Sell_Price-Std_Cost)*(1-$D88)*Lost_Sale_Fact*Avg_Dmd*365+NORMSINV($D88)*SQRT(Dmd_StdDev^2*Leadtime+LT_StdDev^2*Avg_Dmd^2)*Std_Cost*Inv_Cost+IF(365/CY$3+Safety_Stock/Avg_Dmd&gt;Plan_Shelf,(365/CY$3+Safety_Stock/Avg_Dmd-Plan_Shelf)*Avg_Dmd*Std_Cost*CY$3,0)+Avg_Dmd*365/CY$3/2*Std_Cost*Inv_Cost+CY$3*Setup</f>
        <v>33818.943829828298</v>
      </c>
      <c r="CZ88" s="12">
        <f>(Sell_Price-Std_Cost)*(1-$D88)*Lost_Sale_Fact*Avg_Dmd*365+NORMSINV($D88)*SQRT(Dmd_StdDev^2*Leadtime+LT_StdDev^2*Avg_Dmd^2)*Std_Cost*Inv_Cost+IF(365/CZ$3+Safety_Stock/Avg_Dmd&gt;Plan_Shelf,(365/CZ$3+Safety_Stock/Avg_Dmd-Plan_Shelf)*Avg_Dmd*Std_Cost*CZ$3,0)+Avg_Dmd*365/CZ$3/2*Std_Cost*Inv_Cost+CZ$3*Setup</f>
        <v>33948.297365181832</v>
      </c>
      <c r="DA88" s="28">
        <f t="shared" si="2"/>
        <v>27978.621689506159</v>
      </c>
      <c r="DB88" s="43">
        <f t="shared" si="3"/>
        <v>0.91500000000000004</v>
      </c>
    </row>
    <row r="89" spans="1:106" ht="14.1" customHeight="1" x14ac:dyDescent="0.25">
      <c r="A89" s="53"/>
      <c r="B89" s="51"/>
      <c r="C89" s="51"/>
      <c r="D89" s="9">
        <v>0.91400000000000003</v>
      </c>
      <c r="E89" s="12">
        <f>(Sell_Price-Std_Cost)*(1-$D89)*Lost_Sale_Fact*Avg_Dmd*365+NORMSINV($D89)*SQRT(Dmd_StdDev^2*Leadtime+LT_StdDev^2*Avg_Dmd^2)*Std_Cost*Inv_Cost+IF(365/E$3+Safety_Stock/Avg_Dmd&gt;Plan_Shelf,(365/E$3+Safety_Stock/Avg_Dmd-Plan_Shelf)*Avg_Dmd*Std_Cost*E$3,0)+Avg_Dmd*365/E$3/2*Std_Cost*Inv_Cost+E$3*Setup</f>
        <v>1328393.9585016565</v>
      </c>
      <c r="F89" s="12">
        <f>(Sell_Price-Std_Cost)*(1-$D89)*Lost_Sale_Fact*Avg_Dmd*365+NORMSINV($D89)*SQRT(Dmd_StdDev^2*Leadtime+LT_StdDev^2*Avg_Dmd^2)*Std_Cost*Inv_Cost+IF(365/F$3+Safety_Stock/Avg_Dmd&gt;Plan_Shelf,(365/F$3+Safety_Stock/Avg_Dmd-Plan_Shelf)*Avg_Dmd*Std_Cost*F$3,0)+Avg_Dmd*365/F$3/2*Std_Cost*Inv_Cost+F$3*Setup</f>
        <v>1165240.1213356489</v>
      </c>
      <c r="G89" s="12">
        <f>(Sell_Price-Std_Cost)*(1-$D89)*Lost_Sale_Fact*Avg_Dmd*365+NORMSINV($D89)*SQRT(Dmd_StdDev^2*Leadtime+LT_StdDev^2*Avg_Dmd^2)*Std_Cost*Inv_Cost+IF(365/G$3+Safety_Stock/Avg_Dmd&gt;Plan_Shelf,(365/G$3+Safety_Stock/Avg_Dmd-Plan_Shelf)*Avg_Dmd*Std_Cost*G$3,0)+Avg_Dmd*365/G$3/2*Std_Cost*Inv_Cost+G$3*Setup</f>
        <v>1070219.6175029748</v>
      </c>
      <c r="H89" s="12">
        <f>(Sell_Price-Std_Cost)*(1-$D89)*Lost_Sale_Fact*Avg_Dmd*365+NORMSINV($D89)*SQRT(Dmd_StdDev^2*Leadtime+LT_StdDev^2*Avg_Dmd^2)*Std_Cost*Inv_Cost+IF(365/H$3+Safety_Stock/Avg_Dmd&gt;Plan_Shelf,(365/H$3+Safety_Stock/Avg_Dmd-Plan_Shelf)*Avg_Dmd*Std_Cost*H$3,0)+Avg_Dmd*365/H$3/2*Std_Cost*Inv_Cost+H$3*Setup</f>
        <v>992232.44700363395</v>
      </c>
      <c r="I89" s="12">
        <f>(Sell_Price-Std_Cost)*(1-$D89)*Lost_Sale_Fact*Avg_Dmd*365+NORMSINV($D89)*SQRT(Dmd_StdDev^2*Leadtime+LT_StdDev^2*Avg_Dmd^2)*Std_Cost*Inv_Cost+IF(365/I$3+Safety_Stock/Avg_Dmd&gt;Plan_Shelf,(365/I$3+Safety_Stock/Avg_Dmd-Plan_Shelf)*Avg_Dmd*Std_Cost*I$3,0)+Avg_Dmd*365/I$3/2*Std_Cost*Inv_Cost+I$3*Setup</f>
        <v>921058.60983762634</v>
      </c>
      <c r="J89" s="12">
        <f>(Sell_Price-Std_Cost)*(1-$D89)*Lost_Sale_Fact*Avg_Dmd*365+NORMSINV($D89)*SQRT(Dmd_StdDev^2*Leadtime+LT_StdDev^2*Avg_Dmd^2)*Std_Cost*Inv_Cost+IF(365/J$3+Safety_Stock/Avg_Dmd&gt;Plan_Shelf,(365/J$3+Safety_Stock/Avg_Dmd-Plan_Shelf)*Avg_Dmd*Std_Cost*J$3,0)+Avg_Dmd*365/J$3/2*Std_Cost*Inv_Cost+J$3*Setup</f>
        <v>853291.43933828536</v>
      </c>
      <c r="K89" s="12">
        <f>(Sell_Price-Std_Cost)*(1-$D89)*Lost_Sale_Fact*Avg_Dmd*365+NORMSINV($D89)*SQRT(Dmd_StdDev^2*Leadtime+LT_StdDev^2*Avg_Dmd^2)*Std_Cost*Inv_Cost+IF(365/K$3+Safety_Stock/Avg_Dmd&gt;Plan_Shelf,(365/K$3+Safety_Stock/Avg_Dmd-Plan_Shelf)*Avg_Dmd*Std_Cost*K$3,0)+Avg_Dmd*365/K$3/2*Std_Cost*Inv_Cost+K$3*Setup</f>
        <v>787470.93550561124</v>
      </c>
      <c r="L89" s="12">
        <f>(Sell_Price-Std_Cost)*(1-$D89)*Lost_Sale_Fact*Avg_Dmd*365+NORMSINV($D89)*SQRT(Dmd_StdDev^2*Leadtime+LT_StdDev^2*Avg_Dmd^2)*Std_Cost*Inv_Cost+IF(365/L$3+Safety_Stock/Avg_Dmd&gt;Plan_Shelf,(365/L$3+Safety_Stock/Avg_Dmd-Plan_Shelf)*Avg_Dmd*Std_Cost*L$3,0)+Avg_Dmd*365/L$3/2*Std_Cost*Inv_Cost+L$3*Setup</f>
        <v>722867.09833960363</v>
      </c>
      <c r="M89" s="12">
        <f>(Sell_Price-Std_Cost)*(1-$D89)*Lost_Sale_Fact*Avg_Dmd*365+NORMSINV($D89)*SQRT(Dmd_StdDev^2*Leadtime+LT_StdDev^2*Avg_Dmd^2)*Std_Cost*Inv_Cost+IF(365/M$3+Safety_Stock/Avg_Dmd&gt;Plan_Shelf,(365/M$3+Safety_Stock/Avg_Dmd-Plan_Shelf)*Avg_Dmd*Std_Cost*M$3,0)+Avg_Dmd*365/M$3/2*Std_Cost*Inv_Cost+M$3*Setup</f>
        <v>659074.37228470726</v>
      </c>
      <c r="N89" s="12">
        <f>(Sell_Price-Std_Cost)*(1-$D89)*Lost_Sale_Fact*Avg_Dmd*365+NORMSINV($D89)*SQRT(Dmd_StdDev^2*Leadtime+LT_StdDev^2*Avg_Dmd^2)*Std_Cost*Inv_Cost+IF(365/N$3+Safety_Stock/Avg_Dmd&gt;Plan_Shelf,(365/N$3+Safety_Stock/Avg_Dmd-Plan_Shelf)*Avg_Dmd*Std_Cost*N$3,0)+Avg_Dmd*365/N$3/2*Std_Cost*Inv_Cost+N$3*Setup</f>
        <v>595849.42400758853</v>
      </c>
      <c r="O89" s="12">
        <f>(Sell_Price-Std_Cost)*(1-$D89)*Lost_Sale_Fact*Avg_Dmd*365+NORMSINV($D89)*SQRT(Dmd_StdDev^2*Leadtime+LT_StdDev^2*Avg_Dmd^2)*Std_Cost*Inv_Cost+IF(365/O$3+Safety_Stock/Avg_Dmd&gt;Plan_Shelf,(365/O$3+Safety_Stock/Avg_Dmd-Plan_Shelf)*Avg_Dmd*Std_Cost*O$3,0)+Avg_Dmd*365/O$3/2*Std_Cost*Inv_Cost+O$3*Setup</f>
        <v>533037.40502339904</v>
      </c>
      <c r="P89" s="12">
        <f>(Sell_Price-Std_Cost)*(1-$D89)*Lost_Sale_Fact*Avg_Dmd*365+NORMSINV($D89)*SQRT(Dmd_StdDev^2*Leadtime+LT_StdDev^2*Avg_Dmd^2)*Std_Cost*Inv_Cost+IF(365/P$3+Safety_Stock/Avg_Dmd&gt;Plan_Shelf,(365/P$3+Safety_Stock/Avg_Dmd-Plan_Shelf)*Avg_Dmd*Std_Cost*P$3,0)+Avg_Dmd*365/P$3/2*Std_Cost*Inv_Cost+P$3*Setup</f>
        <v>470535.08300890686</v>
      </c>
      <c r="Q89" s="12">
        <f>(Sell_Price-Std_Cost)*(1-$D89)*Lost_Sale_Fact*Avg_Dmd*365+NORMSINV($D89)*SQRT(Dmd_StdDev^2*Leadtime+LT_StdDev^2*Avg_Dmd^2)*Std_Cost*Inv_Cost+IF(365/Q$3+Safety_Stock/Avg_Dmd&gt;Plan_Shelf,(365/Q$3+Safety_Stock/Avg_Dmd-Plan_Shelf)*Avg_Dmd*Std_Cost*Q$3,0)+Avg_Dmd*365/Q$3/2*Std_Cost*Inv_Cost+Q$3*Setup</f>
        <v>408270.98943264288</v>
      </c>
      <c r="R89" s="12">
        <f>(Sell_Price-Std_Cost)*(1-$D89)*Lost_Sale_Fact*Avg_Dmd*365+NORMSINV($D89)*SQRT(Dmd_StdDev^2*Leadtime+LT_StdDev^2*Avg_Dmd^2)*Std_Cost*Inv_Cost+IF(365/R$3+Safety_Stock/Avg_Dmd&gt;Plan_Shelf,(365/R$3+Safety_Stock/Avg_Dmd-Plan_Shelf)*Avg_Dmd*Std_Cost*R$3,0)+Avg_Dmd*365/R$3/2*Std_Cost*Inv_Cost+R$3*Setup</f>
        <v>346194.07534355845</v>
      </c>
      <c r="S89" s="12">
        <f>(Sell_Price-Std_Cost)*(1-$D89)*Lost_Sale_Fact*Avg_Dmd*365+NORMSINV($D89)*SQRT(Dmd_StdDev^2*Leadtime+LT_StdDev^2*Avg_Dmd^2)*Std_Cost*Inv_Cost+IF(365/S$3+Safety_Stock/Avg_Dmd&gt;Plan_Shelf,(365/S$3+Safety_Stock/Avg_Dmd-Plan_Shelf)*Avg_Dmd*Std_Cost*S$3,0)+Avg_Dmd*365/S$3/2*Std_Cost*Inv_Cost+S$3*Setup</f>
        <v>284266.90484421741</v>
      </c>
      <c r="T89" s="12">
        <f>(Sell_Price-Std_Cost)*(1-$D89)*Lost_Sale_Fact*Avg_Dmd*365+NORMSINV($D89)*SQRT(Dmd_StdDev^2*Leadtime+LT_StdDev^2*Avg_Dmd^2)*Std_Cost*Inv_Cost+IF(365/T$3+Safety_Stock/Avg_Dmd&gt;Plan_Shelf,(365/T$3+Safety_Stock/Avg_Dmd-Plan_Shelf)*Avg_Dmd*Std_Cost*T$3,0)+Avg_Dmd*365/T$3/2*Std_Cost*Inv_Cost+T$3*Setup</f>
        <v>222461.40101154312</v>
      </c>
      <c r="U89" s="12">
        <f>(Sell_Price-Std_Cost)*(1-$D89)*Lost_Sale_Fact*Avg_Dmd*365+NORMSINV($D89)*SQRT(Dmd_StdDev^2*Leadtime+LT_StdDev^2*Avg_Dmd^2)*Std_Cost*Inv_Cost+IF(365/U$3+Safety_Stock/Avg_Dmd&gt;Plan_Shelf,(365/U$3+Safety_Stock/Avg_Dmd-Plan_Shelf)*Avg_Dmd*Std_Cost*U$3,0)+Avg_Dmd*365/U$3/2*Std_Cost*Inv_Cost+U$3*Setup</f>
        <v>160756.09325730015</v>
      </c>
      <c r="V89" s="12">
        <f>(Sell_Price-Std_Cost)*(1-$D89)*Lost_Sale_Fact*Avg_Dmd*365+NORMSINV($D89)*SQRT(Dmd_StdDev^2*Leadtime+LT_StdDev^2*Avg_Dmd^2)*Std_Cost*Inv_Cost+IF(365/V$3+Safety_Stock/Avg_Dmd&gt;Plan_Shelf,(365/V$3+Safety_Stock/Avg_Dmd-Plan_Shelf)*Avg_Dmd*Std_Cost*V$3,0)+Avg_Dmd*365/V$3/2*Std_Cost*Inv_Cost+V$3*Setup</f>
        <v>99134.282235083549</v>
      </c>
      <c r="W89" s="12">
        <f>(Sell_Price-Std_Cost)*(1-$D89)*Lost_Sale_Fact*Avg_Dmd*365+NORMSINV($D89)*SQRT(Dmd_StdDev^2*Leadtime+LT_StdDev^2*Avg_Dmd^2)*Std_Cost*Inv_Cost+IF(365/W$3+Safety_Stock/Avg_Dmd&gt;Plan_Shelf,(365/W$3+Safety_Stock/Avg_Dmd-Plan_Shelf)*Avg_Dmd*Std_Cost*W$3,0)+Avg_Dmd*365/W$3/2*Std_Cost*Inv_Cost+W$3*Setup</f>
        <v>37582.784250362427</v>
      </c>
      <c r="X89" s="12">
        <f>(Sell_Price-Std_Cost)*(1-$D89)*Lost_Sale_Fact*Avg_Dmd*365+NORMSINV($D89)*SQRT(Dmd_StdDev^2*Leadtime+LT_StdDev^2*Avg_Dmd^2)*Std_Cost*Inv_Cost+IF(365/X$3+Safety_Stock/Avg_Dmd&gt;Plan_Shelf,(365/X$3+Safety_Stock/Avg_Dmd-Plan_Shelf)*Avg_Dmd*Std_Cost*X$3,0)+Avg_Dmd*365/X$3/2*Std_Cost*Inv_Cost+X$3*Setup</f>
        <v>30167.795667664133</v>
      </c>
      <c r="Y89" s="12">
        <f>(Sell_Price-Std_Cost)*(1-$D89)*Lost_Sale_Fact*Avg_Dmd*365+NORMSINV($D89)*SQRT(Dmd_StdDev^2*Leadtime+LT_StdDev^2*Avg_Dmd^2)*Std_Cost*Inv_Cost+IF(365/Y$3+Safety_Stock/Avg_Dmd&gt;Plan_Shelf,(365/Y$3+Safety_Stock/Avg_Dmd-Plan_Shelf)*Avg_Dmd*Std_Cost*Y$3,0)+Avg_Dmd*365/Y$3/2*Std_Cost*Inv_Cost+Y$3*Setup</f>
        <v>29831.129000997465</v>
      </c>
      <c r="Z89" s="12">
        <f>(Sell_Price-Std_Cost)*(1-$D89)*Lost_Sale_Fact*Avg_Dmd*365+NORMSINV($D89)*SQRT(Dmd_StdDev^2*Leadtime+LT_StdDev^2*Avg_Dmd^2)*Std_Cost*Inv_Cost+IF(365/Z$3+Safety_Stock/Avg_Dmd&gt;Plan_Shelf,(365/Z$3+Safety_Stock/Avg_Dmd-Plan_Shelf)*Avg_Dmd*Std_Cost*Z$3,0)+Avg_Dmd*365/Z$3/2*Std_Cost*Inv_Cost+Z$3*Setup</f>
        <v>29538.704758573222</v>
      </c>
      <c r="AA89" s="12">
        <f>(Sell_Price-Std_Cost)*(1-$D89)*Lost_Sale_Fact*Avg_Dmd*365+NORMSINV($D89)*SQRT(Dmd_StdDev^2*Leadtime+LT_StdDev^2*Avg_Dmd^2)*Std_Cost*Inv_Cost+IF(365/AA$3+Safety_Stock/Avg_Dmd&gt;Plan_Shelf,(365/AA$3+Safety_Stock/Avg_Dmd-Plan_Shelf)*Avg_Dmd*Std_Cost*AA$3,0)+Avg_Dmd*365/AA$3/2*Std_Cost*Inv_Cost+AA$3*Setup</f>
        <v>29284.752189403262</v>
      </c>
      <c r="AB89" s="12">
        <f>(Sell_Price-Std_Cost)*(1-$D89)*Lost_Sale_Fact*Avg_Dmd*365+NORMSINV($D89)*SQRT(Dmd_StdDev^2*Leadtime+LT_StdDev^2*Avg_Dmd^2)*Std_Cost*Inv_Cost+IF(365/AB$3+Safety_Stock/Avg_Dmd&gt;Plan_Shelf,(365/AB$3+Safety_Stock/Avg_Dmd-Plan_Shelf)*Avg_Dmd*Std_Cost*AB$3,0)+Avg_Dmd*365/AB$3/2*Std_Cost*Inv_Cost+AB$3*Setup</f>
        <v>29064.462334330798</v>
      </c>
      <c r="AC89" s="12">
        <f>(Sell_Price-Std_Cost)*(1-$D89)*Lost_Sale_Fact*Avg_Dmd*365+NORMSINV($D89)*SQRT(Dmd_StdDev^2*Leadtime+LT_StdDev^2*Avg_Dmd^2)*Std_Cost*Inv_Cost+IF(365/AC$3+Safety_Stock/Avg_Dmd&gt;Plan_Shelf,(365/AC$3+Safety_Stock/Avg_Dmd-Plan_Shelf)*Avg_Dmd*Std_Cost*AC$3,0)+Avg_Dmd*365/AC$3/2*Std_Cost*Inv_Cost+AC$3*Setup</f>
        <v>28873.795667664133</v>
      </c>
      <c r="AD89" s="12">
        <f>(Sell_Price-Std_Cost)*(1-$D89)*Lost_Sale_Fact*Avg_Dmd*365+NORMSINV($D89)*SQRT(Dmd_StdDev^2*Leadtime+LT_StdDev^2*Avg_Dmd^2)*Std_Cost*Inv_Cost+IF(365/AD$3+Safety_Stock/Avg_Dmd&gt;Plan_Shelf,(365/AD$3+Safety_Stock/Avg_Dmd-Plan_Shelf)*Avg_Dmd*Std_Cost*AD$3,0)+Avg_Dmd*365/AD$3/2*Std_Cost*Inv_Cost+AD$3*Setup</f>
        <v>28709.334129202594</v>
      </c>
      <c r="AE89" s="12">
        <f>(Sell_Price-Std_Cost)*(1-$D89)*Lost_Sale_Fact*Avg_Dmd*365+NORMSINV($D89)*SQRT(Dmd_StdDev^2*Leadtime+LT_StdDev^2*Avg_Dmd^2)*Std_Cost*Inv_Cost+IF(365/AE$3+Safety_Stock/Avg_Dmd&gt;Plan_Shelf,(365/AE$3+Safety_Stock/Avg_Dmd-Plan_Shelf)*Avg_Dmd*Std_Cost*AE$3,0)+Avg_Dmd*365/AE$3/2*Std_Cost*Inv_Cost+AE$3*Setup</f>
        <v>28568.166038034506</v>
      </c>
      <c r="AF89" s="12">
        <f>(Sell_Price-Std_Cost)*(1-$D89)*Lost_Sale_Fact*Avg_Dmd*365+NORMSINV($D89)*SQRT(Dmd_StdDev^2*Leadtime+LT_StdDev^2*Avg_Dmd^2)*Std_Cost*Inv_Cost+IF(365/AF$3+Safety_Stock/Avg_Dmd&gt;Plan_Shelf,(365/AF$3+Safety_Stock/Avg_Dmd-Plan_Shelf)*Avg_Dmd*Std_Cost*AF$3,0)+Avg_Dmd*365/AF$3/2*Std_Cost*Inv_Cost+AF$3*Setup</f>
        <v>28447.795667664133</v>
      </c>
      <c r="AG89" s="12">
        <f>(Sell_Price-Std_Cost)*(1-$D89)*Lost_Sale_Fact*Avg_Dmd*365+NORMSINV($D89)*SQRT(Dmd_StdDev^2*Leadtime+LT_StdDev^2*Avg_Dmd^2)*Std_Cost*Inv_Cost+IF(365/AG$3+Safety_Stock/Avg_Dmd&gt;Plan_Shelf,(365/AG$3+Safety_Stock/Avg_Dmd-Plan_Shelf)*Avg_Dmd*Std_Cost*AG$3,0)+Avg_Dmd*365/AG$3/2*Std_Cost*Inv_Cost+AG$3*Setup</f>
        <v>28346.071529733097</v>
      </c>
      <c r="AH89" s="12">
        <f>(Sell_Price-Std_Cost)*(1-$D89)*Lost_Sale_Fact*Avg_Dmd*365+NORMSINV($D89)*SQRT(Dmd_StdDev^2*Leadtime+LT_StdDev^2*Avg_Dmd^2)*Std_Cost*Inv_Cost+IF(365/AH$3+Safety_Stock/Avg_Dmd&gt;Plan_Shelf,(365/AH$3+Safety_Stock/Avg_Dmd-Plan_Shelf)*Avg_Dmd*Std_Cost*AH$3,0)+Avg_Dmd*365/AH$3/2*Std_Cost*Inv_Cost+AH$3*Setup</f>
        <v>28261.129000997465</v>
      </c>
      <c r="AI89" s="12">
        <f>(Sell_Price-Std_Cost)*(1-$D89)*Lost_Sale_Fact*Avg_Dmd*365+NORMSINV($D89)*SQRT(Dmd_StdDev^2*Leadtime+LT_StdDev^2*Avg_Dmd^2)*Std_Cost*Inv_Cost+IF(365/AI$3+Safety_Stock/Avg_Dmd&gt;Plan_Shelf,(365/AI$3+Safety_Stock/Avg_Dmd-Plan_Shelf)*Avg_Dmd*Std_Cost*AI$3,0)+Avg_Dmd*365/AI$3/2*Std_Cost*Inv_Cost+AI$3*Setup</f>
        <v>28191.344054760906</v>
      </c>
      <c r="AJ89" s="12">
        <f>(Sell_Price-Std_Cost)*(1-$D89)*Lost_Sale_Fact*Avg_Dmd*365+NORMSINV($D89)*SQRT(Dmd_StdDev^2*Leadtime+LT_StdDev^2*Avg_Dmd^2)*Std_Cost*Inv_Cost+IF(365/AJ$3+Safety_Stock/Avg_Dmd&gt;Plan_Shelf,(365/AJ$3+Safety_Stock/Avg_Dmd-Plan_Shelf)*Avg_Dmd*Std_Cost*AJ$3,0)+Avg_Dmd*365/AJ$3/2*Std_Cost*Inv_Cost+AJ$3*Setup</f>
        <v>28135.295667664133</v>
      </c>
      <c r="AK89" s="12">
        <f>(Sell_Price-Std_Cost)*(1-$D89)*Lost_Sale_Fact*Avg_Dmd*365+NORMSINV($D89)*SQRT(Dmd_StdDev^2*Leadtime+LT_StdDev^2*Avg_Dmd^2)*Std_Cost*Inv_Cost+IF(365/AK$3+Safety_Stock/Avg_Dmd&gt;Plan_Shelf,(365/AK$3+Safety_Stock/Avg_Dmd-Plan_Shelf)*Avg_Dmd*Std_Cost*AK$3,0)+Avg_Dmd*365/AK$3/2*Std_Cost*Inv_Cost+AK$3*Setup</f>
        <v>28091.735061603526</v>
      </c>
      <c r="AL89" s="12">
        <f>(Sell_Price-Std_Cost)*(1-$D89)*Lost_Sale_Fact*Avg_Dmd*365+NORMSINV($D89)*SQRT(Dmd_StdDev^2*Leadtime+LT_StdDev^2*Avg_Dmd^2)*Std_Cost*Inv_Cost+IF(365/AL$3+Safety_Stock/Avg_Dmd&gt;Plan_Shelf,(365/AL$3+Safety_Stock/Avg_Dmd-Plan_Shelf)*Avg_Dmd*Std_Cost*AL$3,0)+Avg_Dmd*365/AL$3/2*Std_Cost*Inv_Cost+AL$3*Setup</f>
        <v>28059.560373546487</v>
      </c>
      <c r="AM89" s="12">
        <f>(Sell_Price-Std_Cost)*(1-$D89)*Lost_Sale_Fact*Avg_Dmd*365+NORMSINV($D89)*SQRT(Dmd_StdDev^2*Leadtime+LT_StdDev^2*Avg_Dmd^2)*Std_Cost*Inv_Cost+IF(365/AM$3+Safety_Stock/Avg_Dmd&gt;Plan_Shelf,(365/AM$3+Safety_Stock/Avg_Dmd-Plan_Shelf)*Avg_Dmd*Std_Cost*AM$3,0)+Avg_Dmd*365/AM$3/2*Std_Cost*Inv_Cost+AM$3*Setup</f>
        <v>28037.795667664133</v>
      </c>
      <c r="AN89" s="12">
        <f>(Sell_Price-Std_Cost)*(1-$D89)*Lost_Sale_Fact*Avg_Dmd*365+NORMSINV($D89)*SQRT(Dmd_StdDev^2*Leadtime+LT_StdDev^2*Avg_Dmd^2)*Std_Cost*Inv_Cost+IF(365/AN$3+Safety_Stock/Avg_Dmd&gt;Plan_Shelf,(365/AN$3+Safety_Stock/Avg_Dmd-Plan_Shelf)*Avg_Dmd*Std_Cost*AN$3,0)+Avg_Dmd*365/AN$3/2*Std_Cost*Inv_Cost+AN$3*Setup</f>
        <v>28025.573445441911</v>
      </c>
      <c r="AO89" s="12">
        <f>(Sell_Price-Std_Cost)*(1-$D89)*Lost_Sale_Fact*Avg_Dmd*365+NORMSINV($D89)*SQRT(Dmd_StdDev^2*Leadtime+LT_StdDev^2*Avg_Dmd^2)*Std_Cost*Inv_Cost+IF(365/AO$3+Safety_Stock/Avg_Dmd&gt;Plan_Shelf,(365/AO$3+Safety_Stock/Avg_Dmd-Plan_Shelf)*Avg_Dmd*Std_Cost*AO$3,0)+Avg_Dmd*365/AO$3/2*Std_Cost*Inv_Cost+AO$3*Setup</f>
        <v>28022.119991988457</v>
      </c>
      <c r="AP89" s="12">
        <f>(Sell_Price-Std_Cost)*(1-$D89)*Lost_Sale_Fact*Avg_Dmd*365+NORMSINV($D89)*SQRT(Dmd_StdDev^2*Leadtime+LT_StdDev^2*Avg_Dmd^2)*Std_Cost*Inv_Cost+IF(365/AP$3+Safety_Stock/Avg_Dmd&gt;Plan_Shelf,(365/AP$3+Safety_Stock/Avg_Dmd-Plan_Shelf)*Avg_Dmd*Std_Cost*AP$3,0)+Avg_Dmd*365/AP$3/2*Std_Cost*Inv_Cost+AP$3*Setup</f>
        <v>28026.743036085187</v>
      </c>
      <c r="AQ89" s="12">
        <f>(Sell_Price-Std_Cost)*(1-$D89)*Lost_Sale_Fact*Avg_Dmd*365+NORMSINV($D89)*SQRT(Dmd_StdDev^2*Leadtime+LT_StdDev^2*Avg_Dmd^2)*Std_Cost*Inv_Cost+IF(365/AQ$3+Safety_Stock/Avg_Dmd&gt;Plan_Shelf,(365/AQ$3+Safety_Stock/Avg_Dmd-Plan_Shelf)*Avg_Dmd*Std_Cost*AQ$3,0)+Avg_Dmd*365/AQ$3/2*Std_Cost*Inv_Cost+AQ$3*Setup</f>
        <v>28038.821308689774</v>
      </c>
      <c r="AR89" s="12">
        <f>(Sell_Price-Std_Cost)*(1-$D89)*Lost_Sale_Fact*Avg_Dmd*365+NORMSINV($D89)*SQRT(Dmd_StdDev^2*Leadtime+LT_StdDev^2*Avg_Dmd^2)*Std_Cost*Inv_Cost+IF(365/AR$3+Safety_Stock/Avg_Dmd&gt;Plan_Shelf,(365/AR$3+Safety_Stock/Avg_Dmd-Plan_Shelf)*Avg_Dmd*Std_Cost*AR$3,0)+Avg_Dmd*365/AR$3/2*Std_Cost*Inv_Cost+AR$3*Setup</f>
        <v>28057.795667664133</v>
      </c>
      <c r="AS89" s="12">
        <f>(Sell_Price-Std_Cost)*(1-$D89)*Lost_Sale_Fact*Avg_Dmd*365+NORMSINV($D89)*SQRT(Dmd_StdDev^2*Leadtime+LT_StdDev^2*Avg_Dmd^2)*Std_Cost*Inv_Cost+IF(365/AS$3+Safety_Stock/Avg_Dmd&gt;Plan_Shelf,(365/AS$3+Safety_Stock/Avg_Dmd-Plan_Shelf)*Avg_Dmd*Std_Cost*AS$3,0)+Avg_Dmd*365/AS$3/2*Std_Cost*Inv_Cost+AS$3*Setup</f>
        <v>28083.161521322669</v>
      </c>
      <c r="AT89" s="12">
        <f>(Sell_Price-Std_Cost)*(1-$D89)*Lost_Sale_Fact*Avg_Dmd*365+NORMSINV($D89)*SQRT(Dmd_StdDev^2*Leadtime+LT_StdDev^2*Avg_Dmd^2)*Std_Cost*Inv_Cost+IF(365/AT$3+Safety_Stock/Avg_Dmd&gt;Plan_Shelf,(365/AT$3+Safety_Stock/Avg_Dmd-Plan_Shelf)*Avg_Dmd*Std_Cost*AT$3,0)+Avg_Dmd*365/AT$3/2*Std_Cost*Inv_Cost+AT$3*Setup</f>
        <v>28114.462334330798</v>
      </c>
      <c r="AU89" s="12">
        <f>(Sell_Price-Std_Cost)*(1-$D89)*Lost_Sale_Fact*Avg_Dmd*365+NORMSINV($D89)*SQRT(Dmd_StdDev^2*Leadtime+LT_StdDev^2*Avg_Dmd^2)*Std_Cost*Inv_Cost+IF(365/AU$3+Safety_Stock/Avg_Dmd&gt;Plan_Shelf,(365/AU$3+Safety_Stock/Avg_Dmd-Plan_Shelf)*Avg_Dmd*Std_Cost*AU$3,0)+Avg_Dmd*365/AU$3/2*Std_Cost*Inv_Cost+AU$3*Setup</f>
        <v>28151.284039757156</v>
      </c>
      <c r="AV89" s="12">
        <f>(Sell_Price-Std_Cost)*(1-$D89)*Lost_Sale_Fact*Avg_Dmd*365+NORMSINV($D89)*SQRT(Dmd_StdDev^2*Leadtime+LT_StdDev^2*Avg_Dmd^2)*Std_Cost*Inv_Cost+IF(365/AV$3+Safety_Stock/Avg_Dmd&gt;Plan_Shelf,(365/AV$3+Safety_Stock/Avg_Dmd-Plan_Shelf)*Avg_Dmd*Std_Cost*AV$3,0)+Avg_Dmd*365/AV$3/2*Std_Cost*Inv_Cost+AV$3*Setup</f>
        <v>28193.250213118677</v>
      </c>
      <c r="AW89" s="12">
        <f>(Sell_Price-Std_Cost)*(1-$D89)*Lost_Sale_Fact*Avg_Dmd*365+NORMSINV($D89)*SQRT(Dmd_StdDev^2*Leadtime+LT_StdDev^2*Avg_Dmd^2)*Std_Cost*Inv_Cost+IF(365/AW$3+Safety_Stock/Avg_Dmd&gt;Plan_Shelf,(365/AW$3+Safety_Stock/Avg_Dmd-Plan_Shelf)*Avg_Dmd*Std_Cost*AW$3,0)+Avg_Dmd*365/AW$3/2*Std_Cost*Inv_Cost+AW$3*Setup</f>
        <v>28240.017889886356</v>
      </c>
      <c r="AX89" s="12">
        <f>(Sell_Price-Std_Cost)*(1-$D89)*Lost_Sale_Fact*Avg_Dmd*365+NORMSINV($D89)*SQRT(Dmd_StdDev^2*Leadtime+LT_StdDev^2*Avg_Dmd^2)*Std_Cost*Inv_Cost+IF(365/AX$3+Safety_Stock/Avg_Dmd&gt;Plan_Shelf,(365/AX$3+Safety_Stock/Avg_Dmd-Plan_Shelf)*Avg_Dmd*Std_Cost*AX$3,0)+Avg_Dmd*365/AX$3/2*Std_Cost*Inv_Cost+AX$3*Setup</f>
        <v>28291.273928533697</v>
      </c>
      <c r="AY89" s="12">
        <f>(Sell_Price-Std_Cost)*(1-$D89)*Lost_Sale_Fact*Avg_Dmd*365+NORMSINV($D89)*SQRT(Dmd_StdDev^2*Leadtime+LT_StdDev^2*Avg_Dmd^2)*Std_Cost*Inv_Cost+IF(365/AY$3+Safety_Stock/Avg_Dmd&gt;Plan_Shelf,(365/AY$3+Safety_Stock/Avg_Dmd-Plan_Shelf)*Avg_Dmd*Std_Cost*AY$3,0)+Avg_Dmd*365/AY$3/2*Std_Cost*Inv_Cost+AY$3*Setup</f>
        <v>28346.731837876898</v>
      </c>
      <c r="AZ89" s="12">
        <f>(Sell_Price-Std_Cost)*(1-$D89)*Lost_Sale_Fact*Avg_Dmd*365+NORMSINV($D89)*SQRT(Dmd_StdDev^2*Leadtime+LT_StdDev^2*Avg_Dmd^2)*Std_Cost*Inv_Cost+IF(365/AZ$3+Safety_Stock/Avg_Dmd&gt;Plan_Shelf,(365/AZ$3+Safety_Stock/Avg_Dmd-Plan_Shelf)*Avg_Dmd*Std_Cost*AZ$3,0)+Avg_Dmd*365/AZ$3/2*Std_Cost*Inv_Cost+AZ$3*Setup</f>
        <v>28406.129000997465</v>
      </c>
      <c r="BA89" s="12">
        <f>(Sell_Price-Std_Cost)*(1-$D89)*Lost_Sale_Fact*Avg_Dmd*365+NORMSINV($D89)*SQRT(Dmd_StdDev^2*Leadtime+LT_StdDev^2*Avg_Dmd^2)*Std_Cost*Inv_Cost+IF(365/BA$3+Safety_Stock/Avg_Dmd&gt;Plan_Shelf,(365/BA$3+Safety_Stock/Avg_Dmd-Plan_Shelf)*Avg_Dmd*Std_Cost*BA$3,0)+Avg_Dmd*365/BA$3/2*Std_Cost*Inv_Cost+BA$3*Setup</f>
        <v>28469.224239092706</v>
      </c>
      <c r="BB89" s="12">
        <f>(Sell_Price-Std_Cost)*(1-$D89)*Lost_Sale_Fact*Avg_Dmd*365+NORMSINV($D89)*SQRT(Dmd_StdDev^2*Leadtime+LT_StdDev^2*Avg_Dmd^2)*Std_Cost*Inv_Cost+IF(365/BB$3+Safety_Stock/Avg_Dmd&gt;Plan_Shelf,(365/BB$3+Safety_Stock/Avg_Dmd-Plan_Shelf)*Avg_Dmd*Std_Cost*BB$3,0)+Avg_Dmd*365/BB$3/2*Std_Cost*Inv_Cost+BB$3*Setup</f>
        <v>28535.795667664133</v>
      </c>
      <c r="BC89" s="12">
        <f>(Sell_Price-Std_Cost)*(1-$D89)*Lost_Sale_Fact*Avg_Dmd*365+NORMSINV($D89)*SQRT(Dmd_StdDev^2*Leadtime+LT_StdDev^2*Avg_Dmd^2)*Std_Cost*Inv_Cost+IF(365/BC$3+Safety_Stock/Avg_Dmd&gt;Plan_Shelf,(365/BC$3+Safety_Stock/Avg_Dmd-Plan_Shelf)*Avg_Dmd*Std_Cost*BC$3,0)+Avg_Dmd*365/BC$3/2*Std_Cost*Inv_Cost+BC$3*Setup</f>
        <v>28605.638804919035</v>
      </c>
      <c r="BD89" s="12">
        <f>(Sell_Price-Std_Cost)*(1-$D89)*Lost_Sale_Fact*Avg_Dmd*365+NORMSINV($D89)*SQRT(Dmd_StdDev^2*Leadtime+LT_StdDev^2*Avg_Dmd^2)*Std_Cost*Inv_Cost+IF(365/BD$3+Safety_Stock/Avg_Dmd&gt;Plan_Shelf,(365/BD$3+Safety_Stock/Avg_Dmd-Plan_Shelf)*Avg_Dmd*Std_Cost*BD$3,0)+Avg_Dmd*365/BD$3/2*Std_Cost*Inv_Cost+BD$3*Setup</f>
        <v>28678.564898433364</v>
      </c>
      <c r="BE89" s="12">
        <f>(Sell_Price-Std_Cost)*(1-$D89)*Lost_Sale_Fact*Avg_Dmd*365+NORMSINV($D89)*SQRT(Dmd_StdDev^2*Leadtime+LT_StdDev^2*Avg_Dmd^2)*Std_Cost*Inv_Cost+IF(365/BE$3+Safety_Stock/Avg_Dmd&gt;Plan_Shelf,(365/BE$3+Safety_Stock/Avg_Dmd-Plan_Shelf)*Avg_Dmd*Std_Cost*BE$3,0)+Avg_Dmd*365/BE$3/2*Std_Cost*Inv_Cost+BE$3*Setup</f>
        <v>28754.399441249039</v>
      </c>
      <c r="BF89" s="12">
        <f>(Sell_Price-Std_Cost)*(1-$D89)*Lost_Sale_Fact*Avg_Dmd*365+NORMSINV($D89)*SQRT(Dmd_StdDev^2*Leadtime+LT_StdDev^2*Avg_Dmd^2)*Std_Cost*Inv_Cost+IF(365/BF$3+Safety_Stock/Avg_Dmd&gt;Plan_Shelf,(365/BF$3+Safety_Stock/Avg_Dmd-Plan_Shelf)*Avg_Dmd*Std_Cost*BF$3,0)+Avg_Dmd*365/BF$3/2*Std_Cost*Inv_Cost+BF$3*Setup</f>
        <v>28832.980852849319</v>
      </c>
      <c r="BG89" s="12">
        <f>(Sell_Price-Std_Cost)*(1-$D89)*Lost_Sale_Fact*Avg_Dmd*365+NORMSINV($D89)*SQRT(Dmd_StdDev^2*Leadtime+LT_StdDev^2*Avg_Dmd^2)*Std_Cost*Inv_Cost+IF(365/BG$3+Safety_Stock/Avg_Dmd&gt;Plan_Shelf,(365/BG$3+Safety_Stock/Avg_Dmd-Plan_Shelf)*Avg_Dmd*Std_Cost*BG$3,0)+Avg_Dmd*365/BG$3/2*Std_Cost*Inv_Cost+BG$3*Setup</f>
        <v>28914.159304027769</v>
      </c>
      <c r="BH89" s="12">
        <f>(Sell_Price-Std_Cost)*(1-$D89)*Lost_Sale_Fact*Avg_Dmd*365+NORMSINV($D89)*SQRT(Dmd_StdDev^2*Leadtime+LT_StdDev^2*Avg_Dmd^2)*Std_Cost*Inv_Cost+IF(365/BH$3+Safety_Stock/Avg_Dmd&gt;Plan_Shelf,(365/BH$3+Safety_Stock/Avg_Dmd-Plan_Shelf)*Avg_Dmd*Std_Cost*BH$3,0)+Avg_Dmd*365/BH$3/2*Std_Cost*Inv_Cost+BH$3*Setup</f>
        <v>28997.795667664133</v>
      </c>
      <c r="BI89" s="12">
        <f>(Sell_Price-Std_Cost)*(1-$D89)*Lost_Sale_Fact*Avg_Dmd*365+NORMSINV($D89)*SQRT(Dmd_StdDev^2*Leadtime+LT_StdDev^2*Avg_Dmd^2)*Std_Cost*Inv_Cost+IF(365/BI$3+Safety_Stock/Avg_Dmd&gt;Plan_Shelf,(365/BI$3+Safety_Stock/Avg_Dmd-Plan_Shelf)*Avg_Dmd*Std_Cost*BI$3,0)+Avg_Dmd*365/BI$3/2*Std_Cost*Inv_Cost+BI$3*Setup</f>
        <v>29083.760579944836</v>
      </c>
      <c r="BJ89" s="12">
        <f>(Sell_Price-Std_Cost)*(1-$D89)*Lost_Sale_Fact*Avg_Dmd*365+NORMSINV($D89)*SQRT(Dmd_StdDev^2*Leadtime+LT_StdDev^2*Avg_Dmd^2)*Std_Cost*Inv_Cost+IF(365/BJ$3+Safety_Stock/Avg_Dmd&gt;Plan_Shelf,(365/BJ$3+Safety_Stock/Avg_Dmd-Plan_Shelf)*Avg_Dmd*Std_Cost*BJ$3,0)+Avg_Dmd*365/BJ$3/2*Std_Cost*Inv_Cost+BJ$3*Setup</f>
        <v>29171.933598698615</v>
      </c>
      <c r="BK89" s="12">
        <f>(Sell_Price-Std_Cost)*(1-$D89)*Lost_Sale_Fact*Avg_Dmd*365+NORMSINV($D89)*SQRT(Dmd_StdDev^2*Leadtime+LT_StdDev^2*Avg_Dmd^2)*Std_Cost*Inv_Cost+IF(365/BK$3+Safety_Stock/Avg_Dmd&gt;Plan_Shelf,(365/BK$3+Safety_Stock/Avg_Dmd-Plan_Shelf)*Avg_Dmd*Std_Cost*BK$3,0)+Avg_Dmd*365/BK$3/2*Std_Cost*Inv_Cost+BK$3*Setup</f>
        <v>29262.202447325151</v>
      </c>
      <c r="BL89" s="12">
        <f>(Sell_Price-Std_Cost)*(1-$D89)*Lost_Sale_Fact*Avg_Dmd*365+NORMSINV($D89)*SQRT(Dmd_StdDev^2*Leadtime+LT_StdDev^2*Avg_Dmd^2)*Std_Cost*Inv_Cost+IF(365/BL$3+Safety_Stock/Avg_Dmd&gt;Plan_Shelf,(365/BL$3+Safety_Stock/Avg_Dmd-Plan_Shelf)*Avg_Dmd*Std_Cost*BL$3,0)+Avg_Dmd*365/BL$3/2*Std_Cost*Inv_Cost+BL$3*Setup</f>
        <v>29354.462334330801</v>
      </c>
      <c r="BM89" s="12">
        <f>(Sell_Price-Std_Cost)*(1-$D89)*Lost_Sale_Fact*Avg_Dmd*365+NORMSINV($D89)*SQRT(Dmd_StdDev^2*Leadtime+LT_StdDev^2*Avg_Dmd^2)*Std_Cost*Inv_Cost+IF(365/BM$3+Safety_Stock/Avg_Dmd&gt;Plan_Shelf,(365/BM$3+Safety_Stock/Avg_Dmd-Plan_Shelf)*Avg_Dmd*Std_Cost*BM$3,0)+Avg_Dmd*365/BM$3/2*Std_Cost*Inv_Cost+BM$3*Setup</f>
        <v>29448.61533979528</v>
      </c>
      <c r="BN89" s="12">
        <f>(Sell_Price-Std_Cost)*(1-$D89)*Lost_Sale_Fact*Avg_Dmd*365+NORMSINV($D89)*SQRT(Dmd_StdDev^2*Leadtime+LT_StdDev^2*Avg_Dmd^2)*Std_Cost*Inv_Cost+IF(365/BN$3+Safety_Stock/Avg_Dmd&gt;Plan_Shelf,(365/BN$3+Safety_Stock/Avg_Dmd-Plan_Shelf)*Avg_Dmd*Std_Cost*BN$3,0)+Avg_Dmd*365/BN$3/2*Std_Cost*Inv_Cost+BN$3*Setup</f>
        <v>29544.56986121252</v>
      </c>
      <c r="BO89" s="12">
        <f>(Sell_Price-Std_Cost)*(1-$D89)*Lost_Sale_Fact*Avg_Dmd*365+NORMSINV($D89)*SQRT(Dmd_StdDev^2*Leadtime+LT_StdDev^2*Avg_Dmd^2)*Std_Cost*Inv_Cost+IF(365/BO$3+Safety_Stock/Avg_Dmd&gt;Plan_Shelf,(365/BO$3+Safety_Stock/Avg_Dmd-Plan_Shelf)*Avg_Dmd*Std_Cost*BO$3,0)+Avg_Dmd*365/BO$3/2*Std_Cost*Inv_Cost+BO$3*Setup</f>
        <v>29642.240112108579</v>
      </c>
      <c r="BP89" s="12">
        <f>(Sell_Price-Std_Cost)*(1-$D89)*Lost_Sale_Fact*Avg_Dmd*365+NORMSINV($D89)*SQRT(Dmd_StdDev^2*Leadtime+LT_StdDev^2*Avg_Dmd^2)*Std_Cost*Inv_Cost+IF(365/BP$3+Safety_Stock/Avg_Dmd&gt;Plan_Shelf,(365/BP$3+Safety_Stock/Avg_Dmd-Plan_Shelf)*Avg_Dmd*Std_Cost*BP$3,0)+Avg_Dmd*365/BP$3/2*Std_Cost*Inv_Cost+BP$3*Setup</f>
        <v>29741.545667664133</v>
      </c>
      <c r="BQ89" s="12">
        <f>(Sell_Price-Std_Cost)*(1-$D89)*Lost_Sale_Fact*Avg_Dmd*365+NORMSINV($D89)*SQRT(Dmd_StdDev^2*Leadtime+LT_StdDev^2*Avg_Dmd^2)*Std_Cost*Inv_Cost+IF(365/BQ$3+Safety_Stock/Avg_Dmd&gt;Plan_Shelf,(365/BQ$3+Safety_Stock/Avg_Dmd-Plan_Shelf)*Avg_Dmd*Std_Cost*BQ$3,0)+Avg_Dmd*365/BQ$3/2*Std_Cost*Inv_Cost+BQ$3*Setup</f>
        <v>29842.411052279516</v>
      </c>
      <c r="BR89" s="12">
        <f>(Sell_Price-Std_Cost)*(1-$D89)*Lost_Sale_Fact*Avg_Dmd*365+NORMSINV($D89)*SQRT(Dmd_StdDev^2*Leadtime+LT_StdDev^2*Avg_Dmd^2)*Std_Cost*Inv_Cost+IF(365/BR$3+Safety_Stock/Avg_Dmd&gt;Plan_Shelf,(365/BR$3+Safety_Stock/Avg_Dmd-Plan_Shelf)*Avg_Dmd*Std_Cost*BR$3,0)+Avg_Dmd*365/BR$3/2*Std_Cost*Inv_Cost+BR$3*Setup</f>
        <v>29944.765364633829</v>
      </c>
      <c r="BS89" s="12">
        <f>(Sell_Price-Std_Cost)*(1-$D89)*Lost_Sale_Fact*Avg_Dmd*365+NORMSINV($D89)*SQRT(Dmd_StdDev^2*Leadtime+LT_StdDev^2*Avg_Dmd^2)*Std_Cost*Inv_Cost+IF(365/BS$3+Safety_Stock/Avg_Dmd&gt;Plan_Shelf,(365/BS$3+Safety_Stock/Avg_Dmd-Plan_Shelf)*Avg_Dmd*Std_Cost*BS$3,0)+Avg_Dmd*365/BS$3/2*Std_Cost*Inv_Cost+BS$3*Setup</f>
        <v>30048.541936320849</v>
      </c>
      <c r="BT89" s="12">
        <f>(Sell_Price-Std_Cost)*(1-$D89)*Lost_Sale_Fact*Avg_Dmd*365+NORMSINV($D89)*SQRT(Dmd_StdDev^2*Leadtime+LT_StdDev^2*Avg_Dmd^2)*Std_Cost*Inv_Cost+IF(365/BT$3+Safety_Stock/Avg_Dmd&gt;Plan_Shelf,(365/BT$3+Safety_Stock/Avg_Dmd-Plan_Shelf)*Avg_Dmd*Std_Cost*BT$3,0)+Avg_Dmd*365/BT$3/2*Std_Cost*Inv_Cost+BT$3*Setup</f>
        <v>30153.678020605308</v>
      </c>
      <c r="BU89" s="12">
        <f>(Sell_Price-Std_Cost)*(1-$D89)*Lost_Sale_Fact*Avg_Dmd*365+NORMSINV($D89)*SQRT(Dmd_StdDev^2*Leadtime+LT_StdDev^2*Avg_Dmd^2)*Std_Cost*Inv_Cost+IF(365/BU$3+Safety_Stock/Avg_Dmd&gt;Plan_Shelf,(365/BU$3+Safety_Stock/Avg_Dmd-Plan_Shelf)*Avg_Dmd*Std_Cost*BU$3,0)+Avg_Dmd*365/BU$3/2*Std_Cost*Inv_Cost+BU$3*Setup</f>
        <v>30260.114508243842</v>
      </c>
      <c r="BV89" s="12">
        <f>(Sell_Price-Std_Cost)*(1-$D89)*Lost_Sale_Fact*Avg_Dmd*365+NORMSINV($D89)*SQRT(Dmd_StdDev^2*Leadtime+LT_StdDev^2*Avg_Dmd^2)*Std_Cost*Inv_Cost+IF(365/BV$3+Safety_Stock/Avg_Dmd&gt;Plan_Shelf,(365/BV$3+Safety_Stock/Avg_Dmd-Plan_Shelf)*Avg_Dmd*Std_Cost*BV$3,0)+Avg_Dmd*365/BV$3/2*Std_Cost*Inv_Cost+BV$3*Setup</f>
        <v>30367.795667664133</v>
      </c>
      <c r="BW89" s="12">
        <f>(Sell_Price-Std_Cost)*(1-$D89)*Lost_Sale_Fact*Avg_Dmd*365+NORMSINV($D89)*SQRT(Dmd_StdDev^2*Leadtime+LT_StdDev^2*Avg_Dmd^2)*Std_Cost*Inv_Cost+IF(365/BW$3+Safety_Stock/Avg_Dmd&gt;Plan_Shelf,(365/BW$3+Safety_Stock/Avg_Dmd-Plan_Shelf)*Avg_Dmd*Std_Cost*BW$3,0)+Avg_Dmd*365/BW$3/2*Std_Cost*Inv_Cost+BW$3*Setup</f>
        <v>30476.668907100753</v>
      </c>
      <c r="BX89" s="12">
        <f>(Sell_Price-Std_Cost)*(1-$D89)*Lost_Sale_Fact*Avg_Dmd*365+NORMSINV($D89)*SQRT(Dmd_StdDev^2*Leadtime+LT_StdDev^2*Avg_Dmd^2)*Std_Cost*Inv_Cost+IF(365/BX$3+Safety_Stock/Avg_Dmd&gt;Plan_Shelf,(365/BX$3+Safety_Stock/Avg_Dmd-Plan_Shelf)*Avg_Dmd*Std_Cost*BX$3,0)+Avg_Dmd*365/BX$3/2*Std_Cost*Inv_Cost+BX$3*Setup</f>
        <v>30586.684556553024</v>
      </c>
      <c r="BY89" s="12">
        <f>(Sell_Price-Std_Cost)*(1-$D89)*Lost_Sale_Fact*Avg_Dmd*365+NORMSINV($D89)*SQRT(Dmd_StdDev^2*Leadtime+LT_StdDev^2*Avg_Dmd^2)*Std_Cost*Inv_Cost+IF(365/BY$3+Safety_Stock/Avg_Dmd&gt;Plan_Shelf,(365/BY$3+Safety_Stock/Avg_Dmd-Plan_Shelf)*Avg_Dmd*Std_Cost*BY$3,0)+Avg_Dmd*365/BY$3/2*Std_Cost*Inv_Cost+BY$3*Setup</f>
        <v>30697.795667664133</v>
      </c>
      <c r="BZ89" s="12">
        <f>(Sell_Price-Std_Cost)*(1-$D89)*Lost_Sale_Fact*Avg_Dmd*365+NORMSINV($D89)*SQRT(Dmd_StdDev^2*Leadtime+LT_StdDev^2*Avg_Dmd^2)*Std_Cost*Inv_Cost+IF(365/BZ$3+Safety_Stock/Avg_Dmd&gt;Plan_Shelf,(365/BZ$3+Safety_Stock/Avg_Dmd-Plan_Shelf)*Avg_Dmd*Std_Cost*BZ$3,0)+Avg_Dmd*365/BZ$3/2*Std_Cost*Inv_Cost+BZ$3*Setup</f>
        <v>30809.957829826297</v>
      </c>
      <c r="CA89" s="12">
        <f>(Sell_Price-Std_Cost)*(1-$D89)*Lost_Sale_Fact*Avg_Dmd*365+NORMSINV($D89)*SQRT(Dmd_StdDev^2*Leadtime+LT_StdDev^2*Avg_Dmd^2)*Std_Cost*Inv_Cost+IF(365/CA$3+Safety_Stock/Avg_Dmd&gt;Plan_Shelf,(365/CA$3+Safety_Stock/Avg_Dmd-Plan_Shelf)*Avg_Dmd*Std_Cost*CA$3,0)+Avg_Dmd*365/CA$3/2*Std_Cost*Inv_Cost+CA$3*Setup</f>
        <v>30923.129000997465</v>
      </c>
      <c r="CB89" s="12">
        <f>(Sell_Price-Std_Cost)*(1-$D89)*Lost_Sale_Fact*Avg_Dmd*365+NORMSINV($D89)*SQRT(Dmd_StdDev^2*Leadtime+LT_StdDev^2*Avg_Dmd^2)*Std_Cost*Inv_Cost+IF(365/CB$3+Safety_Stock/Avg_Dmd&gt;Plan_Shelf,(365/CB$3+Safety_Stock/Avg_Dmd-Plan_Shelf)*Avg_Dmd*Std_Cost*CB$3,0)+Avg_Dmd*365/CB$3/2*Std_Cost*Inv_Cost+CB$3*Setup</f>
        <v>31037.26935187466</v>
      </c>
      <c r="CC89" s="12">
        <f>(Sell_Price-Std_Cost)*(1-$D89)*Lost_Sale_Fact*Avg_Dmd*365+NORMSINV($D89)*SQRT(Dmd_StdDev^2*Leadtime+LT_StdDev^2*Avg_Dmd^2)*Std_Cost*Inv_Cost+IF(365/CC$3+Safety_Stock/Avg_Dmd&gt;Plan_Shelf,(365/CC$3+Safety_Stock/Avg_Dmd-Plan_Shelf)*Avg_Dmd*Std_Cost*CC$3,0)+Avg_Dmd*365/CC$3/2*Std_Cost*Inv_Cost+CC$3*Setup</f>
        <v>31152.341122209589</v>
      </c>
      <c r="CD89" s="12">
        <f>(Sell_Price-Std_Cost)*(1-$D89)*Lost_Sale_Fact*Avg_Dmd*365+NORMSINV($D89)*SQRT(Dmd_StdDev^2*Leadtime+LT_StdDev^2*Avg_Dmd^2)*Std_Cost*Inv_Cost+IF(365/CD$3+Safety_Stock/Avg_Dmd&gt;Plan_Shelf,(365/CD$3+Safety_Stock/Avg_Dmd-Plan_Shelf)*Avg_Dmd*Std_Cost*CD$3,0)+Avg_Dmd*365/CD$3/2*Std_Cost*Inv_Cost+CD$3*Setup</f>
        <v>31268.308488176954</v>
      </c>
      <c r="CE89" s="12">
        <f>(Sell_Price-Std_Cost)*(1-$D89)*Lost_Sale_Fact*Avg_Dmd*365+NORMSINV($D89)*SQRT(Dmd_StdDev^2*Leadtime+LT_StdDev^2*Avg_Dmd^2)*Std_Cost*Inv_Cost+IF(365/CE$3+Safety_Stock/Avg_Dmd&gt;Plan_Shelf,(365/CE$3+Safety_Stock/Avg_Dmd-Plan_Shelf)*Avg_Dmd*Std_Cost*CE$3,0)+Avg_Dmd*365/CE$3/2*Std_Cost*Inv_Cost+CE$3*Setup</f>
        <v>31385.137439816033</v>
      </c>
      <c r="CF89" s="12">
        <f>(Sell_Price-Std_Cost)*(1-$D89)*Lost_Sale_Fact*Avg_Dmd*365+NORMSINV($D89)*SQRT(Dmd_StdDev^2*Leadtime+LT_StdDev^2*Avg_Dmd^2)*Std_Cost*Inv_Cost+IF(365/CF$3+Safety_Stock/Avg_Dmd&gt;Plan_Shelf,(365/CF$3+Safety_Stock/Avg_Dmd-Plan_Shelf)*Avg_Dmd*Std_Cost*CF$3,0)+Avg_Dmd*365/CF$3/2*Std_Cost*Inv_Cost+CF$3*Setup</f>
        <v>31502.795667664133</v>
      </c>
      <c r="CG89" s="12">
        <f>(Sell_Price-Std_Cost)*(1-$D89)*Lost_Sale_Fact*Avg_Dmd*365+NORMSINV($D89)*SQRT(Dmd_StdDev^2*Leadtime+LT_StdDev^2*Avg_Dmd^2)*Std_Cost*Inv_Cost+IF(365/CG$3+Safety_Stock/Avg_Dmd&gt;Plan_Shelf,(365/CG$3+Safety_Stock/Avg_Dmd-Plan_Shelf)*Avg_Dmd*Std_Cost*CG$3,0)+Avg_Dmd*365/CG$3/2*Std_Cost*Inv_Cost+CG$3*Setup</f>
        <v>31621.252457787588</v>
      </c>
      <c r="CH89" s="12">
        <f>(Sell_Price-Std_Cost)*(1-$D89)*Lost_Sale_Fact*Avg_Dmd*365+NORMSINV($D89)*SQRT(Dmd_StdDev^2*Leadtime+LT_StdDev^2*Avg_Dmd^2)*Std_Cost*Inv_Cost+IF(365/CH$3+Safety_Stock/Avg_Dmd&gt;Plan_Shelf,(365/CH$3+Safety_Stock/Avg_Dmd-Plan_Shelf)*Avg_Dmd*Std_Cost*CH$3,0)+Avg_Dmd*365/CH$3/2*Std_Cost*Inv_Cost+CH$3*Setup</f>
        <v>31740.478594493401</v>
      </c>
      <c r="CI89" s="12">
        <f>(Sell_Price-Std_Cost)*(1-$D89)*Lost_Sale_Fact*Avg_Dmd*365+NORMSINV($D89)*SQRT(Dmd_StdDev^2*Leadtime+LT_StdDev^2*Avg_Dmd^2)*Std_Cost*Inv_Cost+IF(365/CI$3+Safety_Stock/Avg_Dmd&gt;Plan_Shelf,(365/CI$3+Safety_Stock/Avg_Dmd-Plan_Shelf)*Avg_Dmd*Std_Cost*CI$3,0)+Avg_Dmd*365/CI$3/2*Std_Cost*Inv_Cost+CI$3*Setup</f>
        <v>31860.446270073771</v>
      </c>
      <c r="CJ89" s="12">
        <f>(Sell_Price-Std_Cost)*(1-$D89)*Lost_Sale_Fact*Avg_Dmd*365+NORMSINV($D89)*SQRT(Dmd_StdDev^2*Leadtime+LT_StdDev^2*Avg_Dmd^2)*Std_Cost*Inv_Cost+IF(365/CJ$3+Safety_Stock/Avg_Dmd&gt;Plan_Shelf,(365/CJ$3+Safety_Stock/Avg_Dmd-Plan_Shelf)*Avg_Dmd*Std_Cost*CJ$3,0)+Avg_Dmd*365/CJ$3/2*Std_Cost*Inv_Cost+CJ$3*Setup</f>
        <v>31981.129000997465</v>
      </c>
      <c r="CK89" s="12">
        <f>(Sell_Price-Std_Cost)*(1-$D89)*Lost_Sale_Fact*Avg_Dmd*365+NORMSINV($D89)*SQRT(Dmd_StdDev^2*Leadtime+LT_StdDev^2*Avg_Dmd^2)*Std_Cost*Inv_Cost+IF(365/CK$3+Safety_Stock/Avg_Dmd&gt;Plan_Shelf,(365/CK$3+Safety_Stock/Avg_Dmd-Plan_Shelf)*Avg_Dmd*Std_Cost*CK$3,0)+Avg_Dmd*365/CK$3/2*Std_Cost*Inv_Cost+CK$3*Setup</f>
        <v>32102.501550017074</v>
      </c>
      <c r="CL89" s="12">
        <f>(Sell_Price-Std_Cost)*(1-$D89)*Lost_Sale_Fact*Avg_Dmd*365+NORMSINV($D89)*SQRT(Dmd_StdDev^2*Leadtime+LT_StdDev^2*Avg_Dmd^2)*Std_Cost*Inv_Cost+IF(365/CL$3+Safety_Stock/Avg_Dmd&gt;Plan_Shelf,(365/CL$3+Safety_Stock/Avg_Dmd-Plan_Shelf)*Avg_Dmd*Std_Cost*CL$3,0)+Avg_Dmd*365/CL$3/2*Std_Cost*Inv_Cost+CL$3*Setup</f>
        <v>32224.539853710645</v>
      </c>
      <c r="CM89" s="12">
        <f>(Sell_Price-Std_Cost)*(1-$D89)*Lost_Sale_Fact*Avg_Dmd*365+NORMSINV($D89)*SQRT(Dmd_StdDev^2*Leadtime+LT_StdDev^2*Avg_Dmd^2)*Std_Cost*Inv_Cost+IF(365/CM$3+Safety_Stock/Avg_Dmd&gt;Plan_Shelf,(365/CM$3+Safety_Stock/Avg_Dmd-Plan_Shelf)*Avg_Dmd*Std_Cost*CM$3,0)+Avg_Dmd*365/CM$3/2*Std_Cost*Inv_Cost+CM$3*Setup</f>
        <v>32347.220955020457</v>
      </c>
      <c r="CN89" s="12">
        <f>(Sell_Price-Std_Cost)*(1-$D89)*Lost_Sale_Fact*Avg_Dmd*365+NORMSINV($D89)*SQRT(Dmd_StdDev^2*Leadtime+LT_StdDev^2*Avg_Dmd^2)*Std_Cost*Inv_Cost+IF(365/CN$3+Safety_Stock/Avg_Dmd&gt;Plan_Shelf,(365/CN$3+Safety_Stock/Avg_Dmd-Plan_Shelf)*Avg_Dmd*Std_Cost*CN$3,0)+Avg_Dmd*365/CN$3/2*Std_Cost*Inv_Cost+CN$3*Setup</f>
        <v>32470.522940391405</v>
      </c>
      <c r="CO89" s="12">
        <f>(Sell_Price-Std_Cost)*(1-$D89)*Lost_Sale_Fact*Avg_Dmd*365+NORMSINV($D89)*SQRT(Dmd_StdDev^2*Leadtime+LT_StdDev^2*Avg_Dmd^2)*Std_Cost*Inv_Cost+IF(365/CO$3+Safety_Stock/Avg_Dmd&gt;Plan_Shelf,(365/CO$3+Safety_Stock/Avg_Dmd-Plan_Shelf)*Avg_Dmd*Std_Cost*CO$3,0)+Avg_Dmd*365/CO$3/2*Std_Cost*Inv_Cost+CO$3*Setup</f>
        <v>32594.424881147279</v>
      </c>
      <c r="CP89" s="12">
        <f>(Sell_Price-Std_Cost)*(1-$D89)*Lost_Sale_Fact*Avg_Dmd*365+NORMSINV($D89)*SQRT(Dmd_StdDev^2*Leadtime+LT_StdDev^2*Avg_Dmd^2)*Std_Cost*Inv_Cost+IF(365/CP$3+Safety_Stock/Avg_Dmd&gt;Plan_Shelf,(365/CP$3+Safety_Stock/Avg_Dmd-Plan_Shelf)*Avg_Dmd*Std_Cost*CP$3,0)+Avg_Dmd*365/CP$3/2*Std_Cost*Inv_Cost+CP$3*Setup</f>
        <v>32718.906778775243</v>
      </c>
      <c r="CQ89" s="12">
        <f>(Sell_Price-Std_Cost)*(1-$D89)*Lost_Sale_Fact*Avg_Dmd*365+NORMSINV($D89)*SQRT(Dmd_StdDev^2*Leadtime+LT_StdDev^2*Avg_Dmd^2)*Std_Cost*Inv_Cost+IF(365/CQ$3+Safety_Stock/Avg_Dmd&gt;Plan_Shelf,(365/CQ$3+Safety_Stock/Avg_Dmd-Plan_Shelf)*Avg_Dmd*Std_Cost*CQ$3,0)+Avg_Dmd*365/CQ$3/2*Std_Cost*Inv_Cost+CQ$3*Setup</f>
        <v>32843.949513817977</v>
      </c>
      <c r="CR89" s="12">
        <f>(Sell_Price-Std_Cost)*(1-$D89)*Lost_Sale_Fact*Avg_Dmd*365+NORMSINV($D89)*SQRT(Dmd_StdDev^2*Leadtime+LT_StdDev^2*Avg_Dmd^2)*Std_Cost*Inv_Cost+IF(365/CR$3+Safety_Stock/Avg_Dmd&gt;Plan_Shelf,(365/CR$3+Safety_Stock/Avg_Dmd-Plan_Shelf)*Avg_Dmd*Std_Cost*CR$3,0)+Avg_Dmd*365/CR$3/2*Std_Cost*Inv_Cost+CR$3*Setup</f>
        <v>32969.534798098917</v>
      </c>
      <c r="CS89" s="12">
        <f>(Sell_Price-Std_Cost)*(1-$D89)*Lost_Sale_Fact*Avg_Dmd*365+NORMSINV($D89)*SQRT(Dmd_StdDev^2*Leadtime+LT_StdDev^2*Avg_Dmd^2)*Std_Cost*Inv_Cost+IF(365/CS$3+Safety_Stock/Avg_Dmd&gt;Plan_Shelf,(365/CS$3+Safety_Stock/Avg_Dmd-Plan_Shelf)*Avg_Dmd*Std_Cost*CS$3,0)+Avg_Dmd*365/CS$3/2*Std_Cost*Inv_Cost+CS$3*Setup</f>
        <v>33095.645130029727</v>
      </c>
      <c r="CT89" s="12">
        <f>(Sell_Price-Std_Cost)*(1-$D89)*Lost_Sale_Fact*Avg_Dmd*365+NORMSINV($D89)*SQRT(Dmd_StdDev^2*Leadtime+LT_StdDev^2*Avg_Dmd^2)*Std_Cost*Inv_Cost+IF(365/CT$3+Safety_Stock/Avg_Dmd&gt;Plan_Shelf,(365/CT$3+Safety_Stock/Avg_Dmd-Plan_Shelf)*Avg_Dmd*Std_Cost*CT$3,0)+Avg_Dmd*365/CT$3/2*Std_Cost*Inv_Cost+CT$3*Setup</f>
        <v>33222.263752770516</v>
      </c>
      <c r="CU89" s="12">
        <f>(Sell_Price-Std_Cost)*(1-$D89)*Lost_Sale_Fact*Avg_Dmd*365+NORMSINV($D89)*SQRT(Dmd_StdDev^2*Leadtime+LT_StdDev^2*Avg_Dmd^2)*Std_Cost*Inv_Cost+IF(365/CU$3+Safety_Stock/Avg_Dmd&gt;Plan_Shelf,(365/CU$3+Safety_Stock/Avg_Dmd-Plan_Shelf)*Avg_Dmd*Std_Cost*CU$3,0)+Avg_Dmd*365/CU$3/2*Std_Cost*Inv_Cost+CU$3*Setup</f>
        <v>33349.374615032553</v>
      </c>
      <c r="CV89" s="12">
        <f>(Sell_Price-Std_Cost)*(1-$D89)*Lost_Sale_Fact*Avg_Dmd*365+NORMSINV($D89)*SQRT(Dmd_StdDev^2*Leadtime+LT_StdDev^2*Avg_Dmd^2)*Std_Cost*Inv_Cost+IF(365/CV$3+Safety_Stock/Avg_Dmd&gt;Plan_Shelf,(365/CV$3+Safety_Stock/Avg_Dmd-Plan_Shelf)*Avg_Dmd*Std_Cost*CV$3,0)+Avg_Dmd*365/CV$3/2*Std_Cost*Inv_Cost+CV$3*Setup</f>
        <v>33476.962334330805</v>
      </c>
      <c r="CW89" s="12">
        <f>(Sell_Price-Std_Cost)*(1-$D89)*Lost_Sale_Fact*Avg_Dmd*365+NORMSINV($D89)*SQRT(Dmd_StdDev^2*Leadtime+LT_StdDev^2*Avg_Dmd^2)*Std_Cost*Inv_Cost+IF(365/CW$3+Safety_Stock/Avg_Dmd&gt;Plan_Shelf,(365/CW$3+Safety_Stock/Avg_Dmd-Plan_Shelf)*Avg_Dmd*Std_Cost*CW$3,0)+Avg_Dmd*365/CW$3/2*Std_Cost*Inv_Cost+CW$3*Setup</f>
        <v>33605.012162509491</v>
      </c>
      <c r="CX89" s="12">
        <f>(Sell_Price-Std_Cost)*(1-$D89)*Lost_Sale_Fact*Avg_Dmd*365+NORMSINV($D89)*SQRT(Dmd_StdDev^2*Leadtime+LT_StdDev^2*Avg_Dmd^2)*Std_Cost*Inv_Cost+IF(365/CX$3+Safety_Stock/Avg_Dmd&gt;Plan_Shelf,(365/CX$3+Safety_Stock/Avg_Dmd-Plan_Shelf)*Avg_Dmd*Std_Cost*CX$3,0)+Avg_Dmd*365/CX$3/2*Std_Cost*Inv_Cost+CX$3*Setup</f>
        <v>33733.509953378423</v>
      </c>
      <c r="CY89" s="12">
        <f>(Sell_Price-Std_Cost)*(1-$D89)*Lost_Sale_Fact*Avg_Dmd*365+NORMSINV($D89)*SQRT(Dmd_StdDev^2*Leadtime+LT_StdDev^2*Avg_Dmd^2)*Std_Cost*Inv_Cost+IF(365/CY$3+Safety_Stock/Avg_Dmd&gt;Plan_Shelf,(365/CY$3+Safety_Stock/Avg_Dmd-Plan_Shelf)*Avg_Dmd*Std_Cost*CY$3,0)+Avg_Dmd*365/CY$3/2*Std_Cost*Inv_Cost+CY$3*Setup</f>
        <v>33862.4421323106</v>
      </c>
      <c r="CZ89" s="12">
        <f>(Sell_Price-Std_Cost)*(1-$D89)*Lost_Sale_Fact*Avg_Dmd*365+NORMSINV($D89)*SQRT(Dmd_StdDev^2*Leadtime+LT_StdDev^2*Avg_Dmd^2)*Std_Cost*Inv_Cost+IF(365/CZ$3+Safety_Stock/Avg_Dmd&gt;Plan_Shelf,(365/CZ$3+Safety_Stock/Avg_Dmd-Plan_Shelf)*Avg_Dmd*Std_Cost*CZ$3,0)+Avg_Dmd*365/CZ$3/2*Std_Cost*Inv_Cost+CZ$3*Setup</f>
        <v>33991.795667664133</v>
      </c>
      <c r="DA89" s="28">
        <f t="shared" si="2"/>
        <v>28022.119991988457</v>
      </c>
      <c r="DB89" s="43">
        <f t="shared" si="3"/>
        <v>0.91400000000000003</v>
      </c>
    </row>
    <row r="90" spans="1:106" ht="14.1" customHeight="1" x14ac:dyDescent="0.25">
      <c r="A90" s="53"/>
      <c r="B90" s="51"/>
      <c r="C90" s="51"/>
      <c r="D90" s="9">
        <v>0.91300000000000003</v>
      </c>
      <c r="E90" s="12">
        <f>(Sell_Price-Std_Cost)*(1-$D90)*Lost_Sale_Fact*Avg_Dmd*365+NORMSINV($D90)*SQRT(Dmd_StdDev^2*Leadtime+LT_StdDev^2*Avg_Dmd^2)*Std_Cost*Inv_Cost+IF(365/E$3+Safety_Stock/Avg_Dmd&gt;Plan_Shelf,(365/E$3+Safety_Stock/Avg_Dmd-Plan_Shelf)*Avg_Dmd*Std_Cost*E$3,0)+Avg_Dmd*365/E$3/2*Std_Cost*Inv_Cost+E$3*Setup</f>
        <v>1328437.8388658545</v>
      </c>
      <c r="F90" s="12">
        <f>(Sell_Price-Std_Cost)*(1-$D90)*Lost_Sale_Fact*Avg_Dmd*365+NORMSINV($D90)*SQRT(Dmd_StdDev^2*Leadtime+LT_StdDev^2*Avg_Dmd^2)*Std_Cost*Inv_Cost+IF(365/F$3+Safety_Stock/Avg_Dmd&gt;Plan_Shelf,(365/F$3+Safety_Stock/Avg_Dmd-Plan_Shelf)*Avg_Dmd*Std_Cost*F$3,0)+Avg_Dmd*365/F$3/2*Std_Cost*Inv_Cost+F$3*Setup</f>
        <v>1165284.0016998469</v>
      </c>
      <c r="G90" s="12">
        <f>(Sell_Price-Std_Cost)*(1-$D90)*Lost_Sale_Fact*Avg_Dmd*365+NORMSINV($D90)*SQRT(Dmd_StdDev^2*Leadtime+LT_StdDev^2*Avg_Dmd^2)*Std_Cost*Inv_Cost+IF(365/G$3+Safety_Stock/Avg_Dmd&gt;Plan_Shelf,(365/G$3+Safety_Stock/Avg_Dmd-Plan_Shelf)*Avg_Dmd*Std_Cost*G$3,0)+Avg_Dmd*365/G$3/2*Std_Cost*Inv_Cost+G$3*Setup</f>
        <v>1070263.4978671726</v>
      </c>
      <c r="H90" s="12">
        <f>(Sell_Price-Std_Cost)*(1-$D90)*Lost_Sale_Fact*Avg_Dmd*365+NORMSINV($D90)*SQRT(Dmd_StdDev^2*Leadtime+LT_StdDev^2*Avg_Dmd^2)*Std_Cost*Inv_Cost+IF(365/H$3+Safety_Stock/Avg_Dmd&gt;Plan_Shelf,(365/H$3+Safety_Stock/Avg_Dmd-Plan_Shelf)*Avg_Dmd*Std_Cost*H$3,0)+Avg_Dmd*365/H$3/2*Std_Cost*Inv_Cost+H$3*Setup</f>
        <v>992276.32736783184</v>
      </c>
      <c r="I90" s="12">
        <f>(Sell_Price-Std_Cost)*(1-$D90)*Lost_Sale_Fact*Avg_Dmd*365+NORMSINV($D90)*SQRT(Dmd_StdDev^2*Leadtime+LT_StdDev^2*Avg_Dmd^2)*Std_Cost*Inv_Cost+IF(365/I$3+Safety_Stock/Avg_Dmd&gt;Plan_Shelf,(365/I$3+Safety_Stock/Avg_Dmd-Plan_Shelf)*Avg_Dmd*Std_Cost*I$3,0)+Avg_Dmd*365/I$3/2*Std_Cost*Inv_Cost+I$3*Setup</f>
        <v>921102.49020182423</v>
      </c>
      <c r="J90" s="12">
        <f>(Sell_Price-Std_Cost)*(1-$D90)*Lost_Sale_Fact*Avg_Dmd*365+NORMSINV($D90)*SQRT(Dmd_StdDev^2*Leadtime+LT_StdDev^2*Avg_Dmd^2)*Std_Cost*Inv_Cost+IF(365/J$3+Safety_Stock/Avg_Dmd&gt;Plan_Shelf,(365/J$3+Safety_Stock/Avg_Dmd-Plan_Shelf)*Avg_Dmd*Std_Cost*J$3,0)+Avg_Dmd*365/J$3/2*Std_Cost*Inv_Cost+J$3*Setup</f>
        <v>853335.31970248325</v>
      </c>
      <c r="K90" s="12">
        <f>(Sell_Price-Std_Cost)*(1-$D90)*Lost_Sale_Fact*Avg_Dmd*365+NORMSINV($D90)*SQRT(Dmd_StdDev^2*Leadtime+LT_StdDev^2*Avg_Dmd^2)*Std_Cost*Inv_Cost+IF(365/K$3+Safety_Stock/Avg_Dmd&gt;Plan_Shelf,(365/K$3+Safety_Stock/Avg_Dmd-Plan_Shelf)*Avg_Dmd*Std_Cost*K$3,0)+Avg_Dmd*365/K$3/2*Std_Cost*Inv_Cost+K$3*Setup</f>
        <v>787514.81586980913</v>
      </c>
      <c r="L90" s="12">
        <f>(Sell_Price-Std_Cost)*(1-$D90)*Lost_Sale_Fact*Avg_Dmd*365+NORMSINV($D90)*SQRT(Dmd_StdDev^2*Leadtime+LT_StdDev^2*Avg_Dmd^2)*Std_Cost*Inv_Cost+IF(365/L$3+Safety_Stock/Avg_Dmd&gt;Plan_Shelf,(365/L$3+Safety_Stock/Avg_Dmd-Plan_Shelf)*Avg_Dmd*Std_Cost*L$3,0)+Avg_Dmd*365/L$3/2*Std_Cost*Inv_Cost+L$3*Setup</f>
        <v>722910.97870380152</v>
      </c>
      <c r="M90" s="12">
        <f>(Sell_Price-Std_Cost)*(1-$D90)*Lost_Sale_Fact*Avg_Dmd*365+NORMSINV($D90)*SQRT(Dmd_StdDev^2*Leadtime+LT_StdDev^2*Avg_Dmd^2)*Std_Cost*Inv_Cost+IF(365/M$3+Safety_Stock/Avg_Dmd&gt;Plan_Shelf,(365/M$3+Safety_Stock/Avg_Dmd-Plan_Shelf)*Avg_Dmd*Std_Cost*M$3,0)+Avg_Dmd*365/M$3/2*Std_Cost*Inv_Cost+M$3*Setup</f>
        <v>659118.25264890515</v>
      </c>
      <c r="N90" s="12">
        <f>(Sell_Price-Std_Cost)*(1-$D90)*Lost_Sale_Fact*Avg_Dmd*365+NORMSINV($D90)*SQRT(Dmd_StdDev^2*Leadtime+LT_StdDev^2*Avg_Dmd^2)*Std_Cost*Inv_Cost+IF(365/N$3+Safety_Stock/Avg_Dmd&gt;Plan_Shelf,(365/N$3+Safety_Stock/Avg_Dmd-Plan_Shelf)*Avg_Dmd*Std_Cost*N$3,0)+Avg_Dmd*365/N$3/2*Std_Cost*Inv_Cost+N$3*Setup</f>
        <v>595893.30437178642</v>
      </c>
      <c r="O90" s="12">
        <f>(Sell_Price-Std_Cost)*(1-$D90)*Lost_Sale_Fact*Avg_Dmd*365+NORMSINV($D90)*SQRT(Dmd_StdDev^2*Leadtime+LT_StdDev^2*Avg_Dmd^2)*Std_Cost*Inv_Cost+IF(365/O$3+Safety_Stock/Avg_Dmd&gt;Plan_Shelf,(365/O$3+Safety_Stock/Avg_Dmd-Plan_Shelf)*Avg_Dmd*Std_Cost*O$3,0)+Avg_Dmd*365/O$3/2*Std_Cost*Inv_Cost+O$3*Setup</f>
        <v>533081.28538759693</v>
      </c>
      <c r="P90" s="12">
        <f>(Sell_Price-Std_Cost)*(1-$D90)*Lost_Sale_Fact*Avg_Dmd*365+NORMSINV($D90)*SQRT(Dmd_StdDev^2*Leadtime+LT_StdDev^2*Avg_Dmd^2)*Std_Cost*Inv_Cost+IF(365/P$3+Safety_Stock/Avg_Dmd&gt;Plan_Shelf,(365/P$3+Safety_Stock/Avg_Dmd-Plan_Shelf)*Avg_Dmd*Std_Cost*P$3,0)+Avg_Dmd*365/P$3/2*Std_Cost*Inv_Cost+P$3*Setup</f>
        <v>470578.96337310475</v>
      </c>
      <c r="Q90" s="12">
        <f>(Sell_Price-Std_Cost)*(1-$D90)*Lost_Sale_Fact*Avg_Dmd*365+NORMSINV($D90)*SQRT(Dmd_StdDev^2*Leadtime+LT_StdDev^2*Avg_Dmd^2)*Std_Cost*Inv_Cost+IF(365/Q$3+Safety_Stock/Avg_Dmd&gt;Plan_Shelf,(365/Q$3+Safety_Stock/Avg_Dmd-Plan_Shelf)*Avg_Dmd*Std_Cost*Q$3,0)+Avg_Dmd*365/Q$3/2*Std_Cost*Inv_Cost+Q$3*Setup</f>
        <v>408314.86979684077</v>
      </c>
      <c r="R90" s="12">
        <f>(Sell_Price-Std_Cost)*(1-$D90)*Lost_Sale_Fact*Avg_Dmd*365+NORMSINV($D90)*SQRT(Dmd_StdDev^2*Leadtime+LT_StdDev^2*Avg_Dmd^2)*Std_Cost*Inv_Cost+IF(365/R$3+Safety_Stock/Avg_Dmd&gt;Plan_Shelf,(365/R$3+Safety_Stock/Avg_Dmd-Plan_Shelf)*Avg_Dmd*Std_Cost*R$3,0)+Avg_Dmd*365/R$3/2*Std_Cost*Inv_Cost+R$3*Setup</f>
        <v>346237.95570775634</v>
      </c>
      <c r="S90" s="12">
        <f>(Sell_Price-Std_Cost)*(1-$D90)*Lost_Sale_Fact*Avg_Dmd*365+NORMSINV($D90)*SQRT(Dmd_StdDev^2*Leadtime+LT_StdDev^2*Avg_Dmd^2)*Std_Cost*Inv_Cost+IF(365/S$3+Safety_Stock/Avg_Dmd&gt;Plan_Shelf,(365/S$3+Safety_Stock/Avg_Dmd-Plan_Shelf)*Avg_Dmd*Std_Cost*S$3,0)+Avg_Dmd*365/S$3/2*Std_Cost*Inv_Cost+S$3*Setup</f>
        <v>284310.78520841536</v>
      </c>
      <c r="T90" s="12">
        <f>(Sell_Price-Std_Cost)*(1-$D90)*Lost_Sale_Fact*Avg_Dmd*365+NORMSINV($D90)*SQRT(Dmd_StdDev^2*Leadtime+LT_StdDev^2*Avg_Dmd^2)*Std_Cost*Inv_Cost+IF(365/T$3+Safety_Stock/Avg_Dmd&gt;Plan_Shelf,(365/T$3+Safety_Stock/Avg_Dmd-Plan_Shelf)*Avg_Dmd*Std_Cost*T$3,0)+Avg_Dmd*365/T$3/2*Std_Cost*Inv_Cost+T$3*Setup</f>
        <v>222505.28137574103</v>
      </c>
      <c r="U90" s="12">
        <f>(Sell_Price-Std_Cost)*(1-$D90)*Lost_Sale_Fact*Avg_Dmd*365+NORMSINV($D90)*SQRT(Dmd_StdDev^2*Leadtime+LT_StdDev^2*Avg_Dmd^2)*Std_Cost*Inv_Cost+IF(365/U$3+Safety_Stock/Avg_Dmd&gt;Plan_Shelf,(365/U$3+Safety_Stock/Avg_Dmd-Plan_Shelf)*Avg_Dmd*Std_Cost*U$3,0)+Avg_Dmd*365/U$3/2*Std_Cost*Inv_Cost+U$3*Setup</f>
        <v>160799.97362149807</v>
      </c>
      <c r="V90" s="12">
        <f>(Sell_Price-Std_Cost)*(1-$D90)*Lost_Sale_Fact*Avg_Dmd*365+NORMSINV($D90)*SQRT(Dmd_StdDev^2*Leadtime+LT_StdDev^2*Avg_Dmd^2)*Std_Cost*Inv_Cost+IF(365/V$3+Safety_Stock/Avg_Dmd&gt;Plan_Shelf,(365/V$3+Safety_Stock/Avg_Dmd-Plan_Shelf)*Avg_Dmd*Std_Cost*V$3,0)+Avg_Dmd*365/V$3/2*Std_Cost*Inv_Cost+V$3*Setup</f>
        <v>99178.162599281495</v>
      </c>
      <c r="W90" s="12">
        <f>(Sell_Price-Std_Cost)*(1-$D90)*Lost_Sale_Fact*Avg_Dmd*365+NORMSINV($D90)*SQRT(Dmd_StdDev^2*Leadtime+LT_StdDev^2*Avg_Dmd^2)*Std_Cost*Inv_Cost+IF(365/W$3+Safety_Stock/Avg_Dmd&gt;Plan_Shelf,(365/W$3+Safety_Stock/Avg_Dmd-Plan_Shelf)*Avg_Dmd*Std_Cost*W$3,0)+Avg_Dmd*365/W$3/2*Std_Cost*Inv_Cost+W$3*Setup</f>
        <v>37626.664614560352</v>
      </c>
      <c r="X90" s="12">
        <f>(Sell_Price-Std_Cost)*(1-$D90)*Lost_Sale_Fact*Avg_Dmd*365+NORMSINV($D90)*SQRT(Dmd_StdDev^2*Leadtime+LT_StdDev^2*Avg_Dmd^2)*Std_Cost*Inv_Cost+IF(365/X$3+Safety_Stock/Avg_Dmd&gt;Plan_Shelf,(365/X$3+Safety_Stock/Avg_Dmd-Plan_Shelf)*Avg_Dmd*Std_Cost*X$3,0)+Avg_Dmd*365/X$3/2*Std_Cost*Inv_Cost+X$3*Setup</f>
        <v>30211.676031862058</v>
      </c>
      <c r="Y90" s="12">
        <f>(Sell_Price-Std_Cost)*(1-$D90)*Lost_Sale_Fact*Avg_Dmd*365+NORMSINV($D90)*SQRT(Dmd_StdDev^2*Leadtime+LT_StdDev^2*Avg_Dmd^2)*Std_Cost*Inv_Cost+IF(365/Y$3+Safety_Stock/Avg_Dmd&gt;Plan_Shelf,(365/Y$3+Safety_Stock/Avg_Dmd-Plan_Shelf)*Avg_Dmd*Std_Cost*Y$3,0)+Avg_Dmd*365/Y$3/2*Std_Cost*Inv_Cost+Y$3*Setup</f>
        <v>29875.00936519539</v>
      </c>
      <c r="Z90" s="12">
        <f>(Sell_Price-Std_Cost)*(1-$D90)*Lost_Sale_Fact*Avg_Dmd*365+NORMSINV($D90)*SQRT(Dmd_StdDev^2*Leadtime+LT_StdDev^2*Avg_Dmd^2)*Std_Cost*Inv_Cost+IF(365/Z$3+Safety_Stock/Avg_Dmd&gt;Plan_Shelf,(365/Z$3+Safety_Stock/Avg_Dmd-Plan_Shelf)*Avg_Dmd*Std_Cost*Z$3,0)+Avg_Dmd*365/Z$3/2*Std_Cost*Inv_Cost+Z$3*Setup</f>
        <v>29582.585122771146</v>
      </c>
      <c r="AA90" s="12">
        <f>(Sell_Price-Std_Cost)*(1-$D90)*Lost_Sale_Fact*Avg_Dmd*365+NORMSINV($D90)*SQRT(Dmd_StdDev^2*Leadtime+LT_StdDev^2*Avg_Dmd^2)*Std_Cost*Inv_Cost+IF(365/AA$3+Safety_Stock/Avg_Dmd&gt;Plan_Shelf,(365/AA$3+Safety_Stock/Avg_Dmd-Plan_Shelf)*Avg_Dmd*Std_Cost*AA$3,0)+Avg_Dmd*365/AA$3/2*Std_Cost*Inv_Cost+AA$3*Setup</f>
        <v>29328.632553601186</v>
      </c>
      <c r="AB90" s="12">
        <f>(Sell_Price-Std_Cost)*(1-$D90)*Lost_Sale_Fact*Avg_Dmd*365+NORMSINV($D90)*SQRT(Dmd_StdDev^2*Leadtime+LT_StdDev^2*Avg_Dmd^2)*Std_Cost*Inv_Cost+IF(365/AB$3+Safety_Stock/Avg_Dmd&gt;Plan_Shelf,(365/AB$3+Safety_Stock/Avg_Dmd-Plan_Shelf)*Avg_Dmd*Std_Cost*AB$3,0)+Avg_Dmd*365/AB$3/2*Std_Cost*Inv_Cost+AB$3*Setup</f>
        <v>29108.342698528722</v>
      </c>
      <c r="AC90" s="12">
        <f>(Sell_Price-Std_Cost)*(1-$D90)*Lost_Sale_Fact*Avg_Dmd*365+NORMSINV($D90)*SQRT(Dmd_StdDev^2*Leadtime+LT_StdDev^2*Avg_Dmd^2)*Std_Cost*Inv_Cost+IF(365/AC$3+Safety_Stock/Avg_Dmd&gt;Plan_Shelf,(365/AC$3+Safety_Stock/Avg_Dmd-Plan_Shelf)*Avg_Dmd*Std_Cost*AC$3,0)+Avg_Dmd*365/AC$3/2*Std_Cost*Inv_Cost+AC$3*Setup</f>
        <v>28917.676031862058</v>
      </c>
      <c r="AD90" s="12">
        <f>(Sell_Price-Std_Cost)*(1-$D90)*Lost_Sale_Fact*Avg_Dmd*365+NORMSINV($D90)*SQRT(Dmd_StdDev^2*Leadtime+LT_StdDev^2*Avg_Dmd^2)*Std_Cost*Inv_Cost+IF(365/AD$3+Safety_Stock/Avg_Dmd&gt;Plan_Shelf,(365/AD$3+Safety_Stock/Avg_Dmd-Plan_Shelf)*Avg_Dmd*Std_Cost*AD$3,0)+Avg_Dmd*365/AD$3/2*Std_Cost*Inv_Cost+AD$3*Setup</f>
        <v>28753.214493400519</v>
      </c>
      <c r="AE90" s="12">
        <f>(Sell_Price-Std_Cost)*(1-$D90)*Lost_Sale_Fact*Avg_Dmd*365+NORMSINV($D90)*SQRT(Dmd_StdDev^2*Leadtime+LT_StdDev^2*Avg_Dmd^2)*Std_Cost*Inv_Cost+IF(365/AE$3+Safety_Stock/Avg_Dmd&gt;Plan_Shelf,(365/AE$3+Safety_Stock/Avg_Dmd-Plan_Shelf)*Avg_Dmd*Std_Cost*AE$3,0)+Avg_Dmd*365/AE$3/2*Std_Cost*Inv_Cost+AE$3*Setup</f>
        <v>28612.04640223243</v>
      </c>
      <c r="AF90" s="12">
        <f>(Sell_Price-Std_Cost)*(1-$D90)*Lost_Sale_Fact*Avg_Dmd*365+NORMSINV($D90)*SQRT(Dmd_StdDev^2*Leadtime+LT_StdDev^2*Avg_Dmd^2)*Std_Cost*Inv_Cost+IF(365/AF$3+Safety_Stock/Avg_Dmd&gt;Plan_Shelf,(365/AF$3+Safety_Stock/Avg_Dmd-Plan_Shelf)*Avg_Dmd*Std_Cost*AF$3,0)+Avg_Dmd*365/AF$3/2*Std_Cost*Inv_Cost+AF$3*Setup</f>
        <v>28491.676031862058</v>
      </c>
      <c r="AG90" s="12">
        <f>(Sell_Price-Std_Cost)*(1-$D90)*Lost_Sale_Fact*Avg_Dmd*365+NORMSINV($D90)*SQRT(Dmd_StdDev^2*Leadtime+LT_StdDev^2*Avg_Dmd^2)*Std_Cost*Inv_Cost+IF(365/AG$3+Safety_Stock/Avg_Dmd&gt;Plan_Shelf,(365/AG$3+Safety_Stock/Avg_Dmd-Plan_Shelf)*Avg_Dmd*Std_Cost*AG$3,0)+Avg_Dmd*365/AG$3/2*Std_Cost*Inv_Cost+AG$3*Setup</f>
        <v>28389.951893931022</v>
      </c>
      <c r="AH90" s="12">
        <f>(Sell_Price-Std_Cost)*(1-$D90)*Lost_Sale_Fact*Avg_Dmd*365+NORMSINV($D90)*SQRT(Dmd_StdDev^2*Leadtime+LT_StdDev^2*Avg_Dmd^2)*Std_Cost*Inv_Cost+IF(365/AH$3+Safety_Stock/Avg_Dmd&gt;Plan_Shelf,(365/AH$3+Safety_Stock/Avg_Dmd-Plan_Shelf)*Avg_Dmd*Std_Cost*AH$3,0)+Avg_Dmd*365/AH$3/2*Std_Cost*Inv_Cost+AH$3*Setup</f>
        <v>28305.00936519539</v>
      </c>
      <c r="AI90" s="12">
        <f>(Sell_Price-Std_Cost)*(1-$D90)*Lost_Sale_Fact*Avg_Dmd*365+NORMSINV($D90)*SQRT(Dmd_StdDev^2*Leadtime+LT_StdDev^2*Avg_Dmd^2)*Std_Cost*Inv_Cost+IF(365/AI$3+Safety_Stock/Avg_Dmd&gt;Plan_Shelf,(365/AI$3+Safety_Stock/Avg_Dmd-Plan_Shelf)*Avg_Dmd*Std_Cost*AI$3,0)+Avg_Dmd*365/AI$3/2*Std_Cost*Inv_Cost+AI$3*Setup</f>
        <v>28235.224418958831</v>
      </c>
      <c r="AJ90" s="12">
        <f>(Sell_Price-Std_Cost)*(1-$D90)*Lost_Sale_Fact*Avg_Dmd*365+NORMSINV($D90)*SQRT(Dmd_StdDev^2*Leadtime+LT_StdDev^2*Avg_Dmd^2)*Std_Cost*Inv_Cost+IF(365/AJ$3+Safety_Stock/Avg_Dmd&gt;Plan_Shelf,(365/AJ$3+Safety_Stock/Avg_Dmd-Plan_Shelf)*Avg_Dmd*Std_Cost*AJ$3,0)+Avg_Dmd*365/AJ$3/2*Std_Cost*Inv_Cost+AJ$3*Setup</f>
        <v>28179.176031862058</v>
      </c>
      <c r="AK90" s="12">
        <f>(Sell_Price-Std_Cost)*(1-$D90)*Lost_Sale_Fact*Avg_Dmd*365+NORMSINV($D90)*SQRT(Dmd_StdDev^2*Leadtime+LT_StdDev^2*Avg_Dmd^2)*Std_Cost*Inv_Cost+IF(365/AK$3+Safety_Stock/Avg_Dmd&gt;Plan_Shelf,(365/AK$3+Safety_Stock/Avg_Dmd-Plan_Shelf)*Avg_Dmd*Std_Cost*AK$3,0)+Avg_Dmd*365/AK$3/2*Std_Cost*Inv_Cost+AK$3*Setup</f>
        <v>28135.61542580145</v>
      </c>
      <c r="AL90" s="12">
        <f>(Sell_Price-Std_Cost)*(1-$D90)*Lost_Sale_Fact*Avg_Dmd*365+NORMSINV($D90)*SQRT(Dmd_StdDev^2*Leadtime+LT_StdDev^2*Avg_Dmd^2)*Std_Cost*Inv_Cost+IF(365/AL$3+Safety_Stock/Avg_Dmd&gt;Plan_Shelf,(365/AL$3+Safety_Stock/Avg_Dmd-Plan_Shelf)*Avg_Dmd*Std_Cost*AL$3,0)+Avg_Dmd*365/AL$3/2*Std_Cost*Inv_Cost+AL$3*Setup</f>
        <v>28103.440737744411</v>
      </c>
      <c r="AM90" s="12">
        <f>(Sell_Price-Std_Cost)*(1-$D90)*Lost_Sale_Fact*Avg_Dmd*365+NORMSINV($D90)*SQRT(Dmd_StdDev^2*Leadtime+LT_StdDev^2*Avg_Dmd^2)*Std_Cost*Inv_Cost+IF(365/AM$3+Safety_Stock/Avg_Dmd&gt;Plan_Shelf,(365/AM$3+Safety_Stock/Avg_Dmd-Plan_Shelf)*Avg_Dmd*Std_Cost*AM$3,0)+Avg_Dmd*365/AM$3/2*Std_Cost*Inv_Cost+AM$3*Setup</f>
        <v>28081.676031862058</v>
      </c>
      <c r="AN90" s="12">
        <f>(Sell_Price-Std_Cost)*(1-$D90)*Lost_Sale_Fact*Avg_Dmd*365+NORMSINV($D90)*SQRT(Dmd_StdDev^2*Leadtime+LT_StdDev^2*Avg_Dmd^2)*Std_Cost*Inv_Cost+IF(365/AN$3+Safety_Stock/Avg_Dmd&gt;Plan_Shelf,(365/AN$3+Safety_Stock/Avg_Dmd-Plan_Shelf)*Avg_Dmd*Std_Cost*AN$3,0)+Avg_Dmd*365/AN$3/2*Std_Cost*Inv_Cost+AN$3*Setup</f>
        <v>28069.453809639836</v>
      </c>
      <c r="AO90" s="12">
        <f>(Sell_Price-Std_Cost)*(1-$D90)*Lost_Sale_Fact*Avg_Dmd*365+NORMSINV($D90)*SQRT(Dmd_StdDev^2*Leadtime+LT_StdDev^2*Avg_Dmd^2)*Std_Cost*Inv_Cost+IF(365/AO$3+Safety_Stock/Avg_Dmd&gt;Plan_Shelf,(365/AO$3+Safety_Stock/Avg_Dmd-Plan_Shelf)*Avg_Dmd*Std_Cost*AO$3,0)+Avg_Dmd*365/AO$3/2*Std_Cost*Inv_Cost+AO$3*Setup</f>
        <v>28066.000356186381</v>
      </c>
      <c r="AP90" s="12">
        <f>(Sell_Price-Std_Cost)*(1-$D90)*Lost_Sale_Fact*Avg_Dmd*365+NORMSINV($D90)*SQRT(Dmd_StdDev^2*Leadtime+LT_StdDev^2*Avg_Dmd^2)*Std_Cost*Inv_Cost+IF(365/AP$3+Safety_Stock/Avg_Dmd&gt;Plan_Shelf,(365/AP$3+Safety_Stock/Avg_Dmd-Plan_Shelf)*Avg_Dmd*Std_Cost*AP$3,0)+Avg_Dmd*365/AP$3/2*Std_Cost*Inv_Cost+AP$3*Setup</f>
        <v>28070.623400283112</v>
      </c>
      <c r="AQ90" s="12">
        <f>(Sell_Price-Std_Cost)*(1-$D90)*Lost_Sale_Fact*Avg_Dmd*365+NORMSINV($D90)*SQRT(Dmd_StdDev^2*Leadtime+LT_StdDev^2*Avg_Dmd^2)*Std_Cost*Inv_Cost+IF(365/AQ$3+Safety_Stock/Avg_Dmd&gt;Plan_Shelf,(365/AQ$3+Safety_Stock/Avg_Dmd-Plan_Shelf)*Avg_Dmd*Std_Cost*AQ$3,0)+Avg_Dmd*365/AQ$3/2*Std_Cost*Inv_Cost+AQ$3*Setup</f>
        <v>28082.701672887699</v>
      </c>
      <c r="AR90" s="12">
        <f>(Sell_Price-Std_Cost)*(1-$D90)*Lost_Sale_Fact*Avg_Dmd*365+NORMSINV($D90)*SQRT(Dmd_StdDev^2*Leadtime+LT_StdDev^2*Avg_Dmd^2)*Std_Cost*Inv_Cost+IF(365/AR$3+Safety_Stock/Avg_Dmd&gt;Plan_Shelf,(365/AR$3+Safety_Stock/Avg_Dmd-Plan_Shelf)*Avg_Dmd*Std_Cost*AR$3,0)+Avg_Dmd*365/AR$3/2*Std_Cost*Inv_Cost+AR$3*Setup</f>
        <v>28101.676031862058</v>
      </c>
      <c r="AS90" s="12">
        <f>(Sell_Price-Std_Cost)*(1-$D90)*Lost_Sale_Fact*Avg_Dmd*365+NORMSINV($D90)*SQRT(Dmd_StdDev^2*Leadtime+LT_StdDev^2*Avg_Dmd^2)*Std_Cost*Inv_Cost+IF(365/AS$3+Safety_Stock/Avg_Dmd&gt;Plan_Shelf,(365/AS$3+Safety_Stock/Avg_Dmd-Plan_Shelf)*Avg_Dmd*Std_Cost*AS$3,0)+Avg_Dmd*365/AS$3/2*Std_Cost*Inv_Cost+AS$3*Setup</f>
        <v>28127.041885520593</v>
      </c>
      <c r="AT90" s="12">
        <f>(Sell_Price-Std_Cost)*(1-$D90)*Lost_Sale_Fact*Avg_Dmd*365+NORMSINV($D90)*SQRT(Dmd_StdDev^2*Leadtime+LT_StdDev^2*Avg_Dmd^2)*Std_Cost*Inv_Cost+IF(365/AT$3+Safety_Stock/Avg_Dmd&gt;Plan_Shelf,(365/AT$3+Safety_Stock/Avg_Dmd-Plan_Shelf)*Avg_Dmd*Std_Cost*AT$3,0)+Avg_Dmd*365/AT$3/2*Std_Cost*Inv_Cost+AT$3*Setup</f>
        <v>28158.342698528722</v>
      </c>
      <c r="AU90" s="12">
        <f>(Sell_Price-Std_Cost)*(1-$D90)*Lost_Sale_Fact*Avg_Dmd*365+NORMSINV($D90)*SQRT(Dmd_StdDev^2*Leadtime+LT_StdDev^2*Avg_Dmd^2)*Std_Cost*Inv_Cost+IF(365/AU$3+Safety_Stock/Avg_Dmd&gt;Plan_Shelf,(365/AU$3+Safety_Stock/Avg_Dmd-Plan_Shelf)*Avg_Dmd*Std_Cost*AU$3,0)+Avg_Dmd*365/AU$3/2*Std_Cost*Inv_Cost+AU$3*Setup</f>
        <v>28195.164403955081</v>
      </c>
      <c r="AV90" s="12">
        <f>(Sell_Price-Std_Cost)*(1-$D90)*Lost_Sale_Fact*Avg_Dmd*365+NORMSINV($D90)*SQRT(Dmd_StdDev^2*Leadtime+LT_StdDev^2*Avg_Dmd^2)*Std_Cost*Inv_Cost+IF(365/AV$3+Safety_Stock/Avg_Dmd&gt;Plan_Shelf,(365/AV$3+Safety_Stock/Avg_Dmd-Plan_Shelf)*Avg_Dmd*Std_Cost*AV$3,0)+Avg_Dmd*365/AV$3/2*Std_Cost*Inv_Cost+AV$3*Setup</f>
        <v>28237.130577316602</v>
      </c>
      <c r="AW90" s="12">
        <f>(Sell_Price-Std_Cost)*(1-$D90)*Lost_Sale_Fact*Avg_Dmd*365+NORMSINV($D90)*SQRT(Dmd_StdDev^2*Leadtime+LT_StdDev^2*Avg_Dmd^2)*Std_Cost*Inv_Cost+IF(365/AW$3+Safety_Stock/Avg_Dmd&gt;Plan_Shelf,(365/AW$3+Safety_Stock/Avg_Dmd-Plan_Shelf)*Avg_Dmd*Std_Cost*AW$3,0)+Avg_Dmd*365/AW$3/2*Std_Cost*Inv_Cost+AW$3*Setup</f>
        <v>28283.898254084281</v>
      </c>
      <c r="AX90" s="12">
        <f>(Sell_Price-Std_Cost)*(1-$D90)*Lost_Sale_Fact*Avg_Dmd*365+NORMSINV($D90)*SQRT(Dmd_StdDev^2*Leadtime+LT_StdDev^2*Avg_Dmd^2)*Std_Cost*Inv_Cost+IF(365/AX$3+Safety_Stock/Avg_Dmd&gt;Plan_Shelf,(365/AX$3+Safety_Stock/Avg_Dmd-Plan_Shelf)*Avg_Dmd*Std_Cost*AX$3,0)+Avg_Dmd*365/AX$3/2*Std_Cost*Inv_Cost+AX$3*Setup</f>
        <v>28335.154292731622</v>
      </c>
      <c r="AY90" s="12">
        <f>(Sell_Price-Std_Cost)*(1-$D90)*Lost_Sale_Fact*Avg_Dmd*365+NORMSINV($D90)*SQRT(Dmd_StdDev^2*Leadtime+LT_StdDev^2*Avg_Dmd^2)*Std_Cost*Inv_Cost+IF(365/AY$3+Safety_Stock/Avg_Dmd&gt;Plan_Shelf,(365/AY$3+Safety_Stock/Avg_Dmd-Plan_Shelf)*Avg_Dmd*Std_Cost*AY$3,0)+Avg_Dmd*365/AY$3/2*Std_Cost*Inv_Cost+AY$3*Setup</f>
        <v>28390.612202074823</v>
      </c>
      <c r="AZ90" s="12">
        <f>(Sell_Price-Std_Cost)*(1-$D90)*Lost_Sale_Fact*Avg_Dmd*365+NORMSINV($D90)*SQRT(Dmd_StdDev^2*Leadtime+LT_StdDev^2*Avg_Dmd^2)*Std_Cost*Inv_Cost+IF(365/AZ$3+Safety_Stock/Avg_Dmd&gt;Plan_Shelf,(365/AZ$3+Safety_Stock/Avg_Dmd-Plan_Shelf)*Avg_Dmd*Std_Cost*AZ$3,0)+Avg_Dmd*365/AZ$3/2*Std_Cost*Inv_Cost+AZ$3*Setup</f>
        <v>28450.00936519539</v>
      </c>
      <c r="BA90" s="12">
        <f>(Sell_Price-Std_Cost)*(1-$D90)*Lost_Sale_Fact*Avg_Dmd*365+NORMSINV($D90)*SQRT(Dmd_StdDev^2*Leadtime+LT_StdDev^2*Avg_Dmd^2)*Std_Cost*Inv_Cost+IF(365/BA$3+Safety_Stock/Avg_Dmd&gt;Plan_Shelf,(365/BA$3+Safety_Stock/Avg_Dmd-Plan_Shelf)*Avg_Dmd*Std_Cost*BA$3,0)+Avg_Dmd*365/BA$3/2*Std_Cost*Inv_Cost+BA$3*Setup</f>
        <v>28513.104603290631</v>
      </c>
      <c r="BB90" s="12">
        <f>(Sell_Price-Std_Cost)*(1-$D90)*Lost_Sale_Fact*Avg_Dmd*365+NORMSINV($D90)*SQRT(Dmd_StdDev^2*Leadtime+LT_StdDev^2*Avg_Dmd^2)*Std_Cost*Inv_Cost+IF(365/BB$3+Safety_Stock/Avg_Dmd&gt;Plan_Shelf,(365/BB$3+Safety_Stock/Avg_Dmd-Plan_Shelf)*Avg_Dmd*Std_Cost*BB$3,0)+Avg_Dmd*365/BB$3/2*Std_Cost*Inv_Cost+BB$3*Setup</f>
        <v>28579.676031862058</v>
      </c>
      <c r="BC90" s="12">
        <f>(Sell_Price-Std_Cost)*(1-$D90)*Lost_Sale_Fact*Avg_Dmd*365+NORMSINV($D90)*SQRT(Dmd_StdDev^2*Leadtime+LT_StdDev^2*Avg_Dmd^2)*Std_Cost*Inv_Cost+IF(365/BC$3+Safety_Stock/Avg_Dmd&gt;Plan_Shelf,(365/BC$3+Safety_Stock/Avg_Dmd-Plan_Shelf)*Avg_Dmd*Std_Cost*BC$3,0)+Avg_Dmd*365/BC$3/2*Std_Cost*Inv_Cost+BC$3*Setup</f>
        <v>28649.51916911696</v>
      </c>
      <c r="BD90" s="12">
        <f>(Sell_Price-Std_Cost)*(1-$D90)*Lost_Sale_Fact*Avg_Dmd*365+NORMSINV($D90)*SQRT(Dmd_StdDev^2*Leadtime+LT_StdDev^2*Avg_Dmd^2)*Std_Cost*Inv_Cost+IF(365/BD$3+Safety_Stock/Avg_Dmd&gt;Plan_Shelf,(365/BD$3+Safety_Stock/Avg_Dmd-Plan_Shelf)*Avg_Dmd*Std_Cost*BD$3,0)+Avg_Dmd*365/BD$3/2*Std_Cost*Inv_Cost+BD$3*Setup</f>
        <v>28722.445262631289</v>
      </c>
      <c r="BE90" s="12">
        <f>(Sell_Price-Std_Cost)*(1-$D90)*Lost_Sale_Fact*Avg_Dmd*365+NORMSINV($D90)*SQRT(Dmd_StdDev^2*Leadtime+LT_StdDev^2*Avg_Dmd^2)*Std_Cost*Inv_Cost+IF(365/BE$3+Safety_Stock/Avg_Dmd&gt;Plan_Shelf,(365/BE$3+Safety_Stock/Avg_Dmd-Plan_Shelf)*Avg_Dmd*Std_Cost*BE$3,0)+Avg_Dmd*365/BE$3/2*Std_Cost*Inv_Cost+BE$3*Setup</f>
        <v>28798.279805446964</v>
      </c>
      <c r="BF90" s="12">
        <f>(Sell_Price-Std_Cost)*(1-$D90)*Lost_Sale_Fact*Avg_Dmd*365+NORMSINV($D90)*SQRT(Dmd_StdDev^2*Leadtime+LT_StdDev^2*Avg_Dmd^2)*Std_Cost*Inv_Cost+IF(365/BF$3+Safety_Stock/Avg_Dmd&gt;Plan_Shelf,(365/BF$3+Safety_Stock/Avg_Dmd-Plan_Shelf)*Avg_Dmd*Std_Cost*BF$3,0)+Avg_Dmd*365/BF$3/2*Std_Cost*Inv_Cost+BF$3*Setup</f>
        <v>28876.861217047244</v>
      </c>
      <c r="BG90" s="12">
        <f>(Sell_Price-Std_Cost)*(1-$D90)*Lost_Sale_Fact*Avg_Dmd*365+NORMSINV($D90)*SQRT(Dmd_StdDev^2*Leadtime+LT_StdDev^2*Avg_Dmd^2)*Std_Cost*Inv_Cost+IF(365/BG$3+Safety_Stock/Avg_Dmd&gt;Plan_Shelf,(365/BG$3+Safety_Stock/Avg_Dmd-Plan_Shelf)*Avg_Dmd*Std_Cost*BG$3,0)+Avg_Dmd*365/BG$3/2*Std_Cost*Inv_Cost+BG$3*Setup</f>
        <v>28958.039668225694</v>
      </c>
      <c r="BH90" s="12">
        <f>(Sell_Price-Std_Cost)*(1-$D90)*Lost_Sale_Fact*Avg_Dmd*365+NORMSINV($D90)*SQRT(Dmd_StdDev^2*Leadtime+LT_StdDev^2*Avg_Dmd^2)*Std_Cost*Inv_Cost+IF(365/BH$3+Safety_Stock/Avg_Dmd&gt;Plan_Shelf,(365/BH$3+Safety_Stock/Avg_Dmd-Plan_Shelf)*Avg_Dmd*Std_Cost*BH$3,0)+Avg_Dmd*365/BH$3/2*Std_Cost*Inv_Cost+BH$3*Setup</f>
        <v>29041.676031862058</v>
      </c>
      <c r="BI90" s="12">
        <f>(Sell_Price-Std_Cost)*(1-$D90)*Lost_Sale_Fact*Avg_Dmd*365+NORMSINV($D90)*SQRT(Dmd_StdDev^2*Leadtime+LT_StdDev^2*Avg_Dmd^2)*Std_Cost*Inv_Cost+IF(365/BI$3+Safety_Stock/Avg_Dmd&gt;Plan_Shelf,(365/BI$3+Safety_Stock/Avg_Dmd-Plan_Shelf)*Avg_Dmd*Std_Cost*BI$3,0)+Avg_Dmd*365/BI$3/2*Std_Cost*Inv_Cost+BI$3*Setup</f>
        <v>29127.64094414276</v>
      </c>
      <c r="BJ90" s="12">
        <f>(Sell_Price-Std_Cost)*(1-$D90)*Lost_Sale_Fact*Avg_Dmd*365+NORMSINV($D90)*SQRT(Dmd_StdDev^2*Leadtime+LT_StdDev^2*Avg_Dmd^2)*Std_Cost*Inv_Cost+IF(365/BJ$3+Safety_Stock/Avg_Dmd&gt;Plan_Shelf,(365/BJ$3+Safety_Stock/Avg_Dmd-Plan_Shelf)*Avg_Dmd*Std_Cost*BJ$3,0)+Avg_Dmd*365/BJ$3/2*Std_Cost*Inv_Cost+BJ$3*Setup</f>
        <v>29215.81396289654</v>
      </c>
      <c r="BK90" s="12">
        <f>(Sell_Price-Std_Cost)*(1-$D90)*Lost_Sale_Fact*Avg_Dmd*365+NORMSINV($D90)*SQRT(Dmd_StdDev^2*Leadtime+LT_StdDev^2*Avg_Dmd^2)*Std_Cost*Inv_Cost+IF(365/BK$3+Safety_Stock/Avg_Dmd&gt;Plan_Shelf,(365/BK$3+Safety_Stock/Avg_Dmd-Plan_Shelf)*Avg_Dmd*Std_Cost*BK$3,0)+Avg_Dmd*365/BK$3/2*Std_Cost*Inv_Cost+BK$3*Setup</f>
        <v>29306.082811523076</v>
      </c>
      <c r="BL90" s="12">
        <f>(Sell_Price-Std_Cost)*(1-$D90)*Lost_Sale_Fact*Avg_Dmd*365+NORMSINV($D90)*SQRT(Dmd_StdDev^2*Leadtime+LT_StdDev^2*Avg_Dmd^2)*Std_Cost*Inv_Cost+IF(365/BL$3+Safety_Stock/Avg_Dmd&gt;Plan_Shelf,(365/BL$3+Safety_Stock/Avg_Dmd-Plan_Shelf)*Avg_Dmd*Std_Cost*BL$3,0)+Avg_Dmd*365/BL$3/2*Std_Cost*Inv_Cost+BL$3*Setup</f>
        <v>29398.342698528726</v>
      </c>
      <c r="BM90" s="12">
        <f>(Sell_Price-Std_Cost)*(1-$D90)*Lost_Sale_Fact*Avg_Dmd*365+NORMSINV($D90)*SQRT(Dmd_StdDev^2*Leadtime+LT_StdDev^2*Avg_Dmd^2)*Std_Cost*Inv_Cost+IF(365/BM$3+Safety_Stock/Avg_Dmd&gt;Plan_Shelf,(365/BM$3+Safety_Stock/Avg_Dmd-Plan_Shelf)*Avg_Dmd*Std_Cost*BM$3,0)+Avg_Dmd*365/BM$3/2*Std_Cost*Inv_Cost+BM$3*Setup</f>
        <v>29492.495703993205</v>
      </c>
      <c r="BN90" s="12">
        <f>(Sell_Price-Std_Cost)*(1-$D90)*Lost_Sale_Fact*Avg_Dmd*365+NORMSINV($D90)*SQRT(Dmd_StdDev^2*Leadtime+LT_StdDev^2*Avg_Dmd^2)*Std_Cost*Inv_Cost+IF(365/BN$3+Safety_Stock/Avg_Dmd&gt;Plan_Shelf,(365/BN$3+Safety_Stock/Avg_Dmd-Plan_Shelf)*Avg_Dmd*Std_Cost*BN$3,0)+Avg_Dmd*365/BN$3/2*Std_Cost*Inv_Cost+BN$3*Setup</f>
        <v>29588.450225410445</v>
      </c>
      <c r="BO90" s="12">
        <f>(Sell_Price-Std_Cost)*(1-$D90)*Lost_Sale_Fact*Avg_Dmd*365+NORMSINV($D90)*SQRT(Dmd_StdDev^2*Leadtime+LT_StdDev^2*Avg_Dmd^2)*Std_Cost*Inv_Cost+IF(365/BO$3+Safety_Stock/Avg_Dmd&gt;Plan_Shelf,(365/BO$3+Safety_Stock/Avg_Dmd-Plan_Shelf)*Avg_Dmd*Std_Cost*BO$3,0)+Avg_Dmd*365/BO$3/2*Std_Cost*Inv_Cost+BO$3*Setup</f>
        <v>29686.120476306503</v>
      </c>
      <c r="BP90" s="12">
        <f>(Sell_Price-Std_Cost)*(1-$D90)*Lost_Sale_Fact*Avg_Dmd*365+NORMSINV($D90)*SQRT(Dmd_StdDev^2*Leadtime+LT_StdDev^2*Avg_Dmd^2)*Std_Cost*Inv_Cost+IF(365/BP$3+Safety_Stock/Avg_Dmd&gt;Plan_Shelf,(365/BP$3+Safety_Stock/Avg_Dmd-Plan_Shelf)*Avg_Dmd*Std_Cost*BP$3,0)+Avg_Dmd*365/BP$3/2*Std_Cost*Inv_Cost+BP$3*Setup</f>
        <v>29785.426031862058</v>
      </c>
      <c r="BQ90" s="12">
        <f>(Sell_Price-Std_Cost)*(1-$D90)*Lost_Sale_Fact*Avg_Dmd*365+NORMSINV($D90)*SQRT(Dmd_StdDev^2*Leadtime+LT_StdDev^2*Avg_Dmd^2)*Std_Cost*Inv_Cost+IF(365/BQ$3+Safety_Stock/Avg_Dmd&gt;Plan_Shelf,(365/BQ$3+Safety_Stock/Avg_Dmd-Plan_Shelf)*Avg_Dmd*Std_Cost*BQ$3,0)+Avg_Dmd*365/BQ$3/2*Std_Cost*Inv_Cost+BQ$3*Setup</f>
        <v>29886.291416477441</v>
      </c>
      <c r="BR90" s="12">
        <f>(Sell_Price-Std_Cost)*(1-$D90)*Lost_Sale_Fact*Avg_Dmd*365+NORMSINV($D90)*SQRT(Dmd_StdDev^2*Leadtime+LT_StdDev^2*Avg_Dmd^2)*Std_Cost*Inv_Cost+IF(365/BR$3+Safety_Stock/Avg_Dmd&gt;Plan_Shelf,(365/BR$3+Safety_Stock/Avg_Dmd-Plan_Shelf)*Avg_Dmd*Std_Cost*BR$3,0)+Avg_Dmd*365/BR$3/2*Std_Cost*Inv_Cost+BR$3*Setup</f>
        <v>29988.645728831754</v>
      </c>
      <c r="BS90" s="12">
        <f>(Sell_Price-Std_Cost)*(1-$D90)*Lost_Sale_Fact*Avg_Dmd*365+NORMSINV($D90)*SQRT(Dmd_StdDev^2*Leadtime+LT_StdDev^2*Avg_Dmd^2)*Std_Cost*Inv_Cost+IF(365/BS$3+Safety_Stock/Avg_Dmd&gt;Plan_Shelf,(365/BS$3+Safety_Stock/Avg_Dmd-Plan_Shelf)*Avg_Dmd*Std_Cost*BS$3,0)+Avg_Dmd*365/BS$3/2*Std_Cost*Inv_Cost+BS$3*Setup</f>
        <v>30092.422300518774</v>
      </c>
      <c r="BT90" s="12">
        <f>(Sell_Price-Std_Cost)*(1-$D90)*Lost_Sale_Fact*Avg_Dmd*365+NORMSINV($D90)*SQRT(Dmd_StdDev^2*Leadtime+LT_StdDev^2*Avg_Dmd^2)*Std_Cost*Inv_Cost+IF(365/BT$3+Safety_Stock/Avg_Dmd&gt;Plan_Shelf,(365/BT$3+Safety_Stock/Avg_Dmd-Plan_Shelf)*Avg_Dmd*Std_Cost*BT$3,0)+Avg_Dmd*365/BT$3/2*Std_Cost*Inv_Cost+BT$3*Setup</f>
        <v>30197.558384803233</v>
      </c>
      <c r="BU90" s="12">
        <f>(Sell_Price-Std_Cost)*(1-$D90)*Lost_Sale_Fact*Avg_Dmd*365+NORMSINV($D90)*SQRT(Dmd_StdDev^2*Leadtime+LT_StdDev^2*Avg_Dmd^2)*Std_Cost*Inv_Cost+IF(365/BU$3+Safety_Stock/Avg_Dmd&gt;Plan_Shelf,(365/BU$3+Safety_Stock/Avg_Dmd-Plan_Shelf)*Avg_Dmd*Std_Cost*BU$3,0)+Avg_Dmd*365/BU$3/2*Std_Cost*Inv_Cost+BU$3*Setup</f>
        <v>30303.994872441766</v>
      </c>
      <c r="BV90" s="12">
        <f>(Sell_Price-Std_Cost)*(1-$D90)*Lost_Sale_Fact*Avg_Dmd*365+NORMSINV($D90)*SQRT(Dmd_StdDev^2*Leadtime+LT_StdDev^2*Avg_Dmd^2)*Std_Cost*Inv_Cost+IF(365/BV$3+Safety_Stock/Avg_Dmd&gt;Plan_Shelf,(365/BV$3+Safety_Stock/Avg_Dmd-Plan_Shelf)*Avg_Dmd*Std_Cost*BV$3,0)+Avg_Dmd*365/BV$3/2*Std_Cost*Inv_Cost+BV$3*Setup</f>
        <v>30411.676031862058</v>
      </c>
      <c r="BW90" s="12">
        <f>(Sell_Price-Std_Cost)*(1-$D90)*Lost_Sale_Fact*Avg_Dmd*365+NORMSINV($D90)*SQRT(Dmd_StdDev^2*Leadtime+LT_StdDev^2*Avg_Dmd^2)*Std_Cost*Inv_Cost+IF(365/BW$3+Safety_Stock/Avg_Dmd&gt;Plan_Shelf,(365/BW$3+Safety_Stock/Avg_Dmd-Plan_Shelf)*Avg_Dmd*Std_Cost*BW$3,0)+Avg_Dmd*365/BW$3/2*Std_Cost*Inv_Cost+BW$3*Setup</f>
        <v>30520.549271298678</v>
      </c>
      <c r="BX90" s="12">
        <f>(Sell_Price-Std_Cost)*(1-$D90)*Lost_Sale_Fact*Avg_Dmd*365+NORMSINV($D90)*SQRT(Dmd_StdDev^2*Leadtime+LT_StdDev^2*Avg_Dmd^2)*Std_Cost*Inv_Cost+IF(365/BX$3+Safety_Stock/Avg_Dmd&gt;Plan_Shelf,(365/BX$3+Safety_Stock/Avg_Dmd-Plan_Shelf)*Avg_Dmd*Std_Cost*BX$3,0)+Avg_Dmd*365/BX$3/2*Std_Cost*Inv_Cost+BX$3*Setup</f>
        <v>30630.564920750949</v>
      </c>
      <c r="BY90" s="12">
        <f>(Sell_Price-Std_Cost)*(1-$D90)*Lost_Sale_Fact*Avg_Dmd*365+NORMSINV($D90)*SQRT(Dmd_StdDev^2*Leadtime+LT_StdDev^2*Avg_Dmd^2)*Std_Cost*Inv_Cost+IF(365/BY$3+Safety_Stock/Avg_Dmd&gt;Plan_Shelf,(365/BY$3+Safety_Stock/Avg_Dmd-Plan_Shelf)*Avg_Dmd*Std_Cost*BY$3,0)+Avg_Dmd*365/BY$3/2*Std_Cost*Inv_Cost+BY$3*Setup</f>
        <v>30741.676031862058</v>
      </c>
      <c r="BZ90" s="12">
        <f>(Sell_Price-Std_Cost)*(1-$D90)*Lost_Sale_Fact*Avg_Dmd*365+NORMSINV($D90)*SQRT(Dmd_StdDev^2*Leadtime+LT_StdDev^2*Avg_Dmd^2)*Std_Cost*Inv_Cost+IF(365/BZ$3+Safety_Stock/Avg_Dmd&gt;Plan_Shelf,(365/BZ$3+Safety_Stock/Avg_Dmd-Plan_Shelf)*Avg_Dmd*Std_Cost*BZ$3,0)+Avg_Dmd*365/BZ$3/2*Std_Cost*Inv_Cost+BZ$3*Setup</f>
        <v>30853.838194024222</v>
      </c>
      <c r="CA90" s="12">
        <f>(Sell_Price-Std_Cost)*(1-$D90)*Lost_Sale_Fact*Avg_Dmd*365+NORMSINV($D90)*SQRT(Dmd_StdDev^2*Leadtime+LT_StdDev^2*Avg_Dmd^2)*Std_Cost*Inv_Cost+IF(365/CA$3+Safety_Stock/Avg_Dmd&gt;Plan_Shelf,(365/CA$3+Safety_Stock/Avg_Dmd-Plan_Shelf)*Avg_Dmd*Std_Cost*CA$3,0)+Avg_Dmd*365/CA$3/2*Std_Cost*Inv_Cost+CA$3*Setup</f>
        <v>30967.00936519539</v>
      </c>
      <c r="CB90" s="12">
        <f>(Sell_Price-Std_Cost)*(1-$D90)*Lost_Sale_Fact*Avg_Dmd*365+NORMSINV($D90)*SQRT(Dmd_StdDev^2*Leadtime+LT_StdDev^2*Avg_Dmd^2)*Std_Cost*Inv_Cost+IF(365/CB$3+Safety_Stock/Avg_Dmd&gt;Plan_Shelf,(365/CB$3+Safety_Stock/Avg_Dmd-Plan_Shelf)*Avg_Dmd*Std_Cost*CB$3,0)+Avg_Dmd*365/CB$3/2*Std_Cost*Inv_Cost+CB$3*Setup</f>
        <v>31081.149716072585</v>
      </c>
      <c r="CC90" s="12">
        <f>(Sell_Price-Std_Cost)*(1-$D90)*Lost_Sale_Fact*Avg_Dmd*365+NORMSINV($D90)*SQRT(Dmd_StdDev^2*Leadtime+LT_StdDev^2*Avg_Dmd^2)*Std_Cost*Inv_Cost+IF(365/CC$3+Safety_Stock/Avg_Dmd&gt;Plan_Shelf,(365/CC$3+Safety_Stock/Avg_Dmd-Plan_Shelf)*Avg_Dmd*Std_Cost*CC$3,0)+Avg_Dmd*365/CC$3/2*Std_Cost*Inv_Cost+CC$3*Setup</f>
        <v>31196.221486407514</v>
      </c>
      <c r="CD90" s="12">
        <f>(Sell_Price-Std_Cost)*(1-$D90)*Lost_Sale_Fact*Avg_Dmd*365+NORMSINV($D90)*SQRT(Dmd_StdDev^2*Leadtime+LT_StdDev^2*Avg_Dmd^2)*Std_Cost*Inv_Cost+IF(365/CD$3+Safety_Stock/Avg_Dmd&gt;Plan_Shelf,(365/CD$3+Safety_Stock/Avg_Dmd-Plan_Shelf)*Avg_Dmd*Std_Cost*CD$3,0)+Avg_Dmd*365/CD$3/2*Std_Cost*Inv_Cost+CD$3*Setup</f>
        <v>31312.188852374878</v>
      </c>
      <c r="CE90" s="12">
        <f>(Sell_Price-Std_Cost)*(1-$D90)*Lost_Sale_Fact*Avg_Dmd*365+NORMSINV($D90)*SQRT(Dmd_StdDev^2*Leadtime+LT_StdDev^2*Avg_Dmd^2)*Std_Cost*Inv_Cost+IF(365/CE$3+Safety_Stock/Avg_Dmd&gt;Plan_Shelf,(365/CE$3+Safety_Stock/Avg_Dmd-Plan_Shelf)*Avg_Dmd*Std_Cost*CE$3,0)+Avg_Dmd*365/CE$3/2*Std_Cost*Inv_Cost+CE$3*Setup</f>
        <v>31429.017804013958</v>
      </c>
      <c r="CF90" s="12">
        <f>(Sell_Price-Std_Cost)*(1-$D90)*Lost_Sale_Fact*Avg_Dmd*365+NORMSINV($D90)*SQRT(Dmd_StdDev^2*Leadtime+LT_StdDev^2*Avg_Dmd^2)*Std_Cost*Inv_Cost+IF(365/CF$3+Safety_Stock/Avg_Dmd&gt;Plan_Shelf,(365/CF$3+Safety_Stock/Avg_Dmd-Plan_Shelf)*Avg_Dmd*Std_Cost*CF$3,0)+Avg_Dmd*365/CF$3/2*Std_Cost*Inv_Cost+CF$3*Setup</f>
        <v>31546.676031862058</v>
      </c>
      <c r="CG90" s="12">
        <f>(Sell_Price-Std_Cost)*(1-$D90)*Lost_Sale_Fact*Avg_Dmd*365+NORMSINV($D90)*SQRT(Dmd_StdDev^2*Leadtime+LT_StdDev^2*Avg_Dmd^2)*Std_Cost*Inv_Cost+IF(365/CG$3+Safety_Stock/Avg_Dmd&gt;Plan_Shelf,(365/CG$3+Safety_Stock/Avg_Dmd-Plan_Shelf)*Avg_Dmd*Std_Cost*CG$3,0)+Avg_Dmd*365/CG$3/2*Std_Cost*Inv_Cost+CG$3*Setup</f>
        <v>31665.132821985513</v>
      </c>
      <c r="CH90" s="12">
        <f>(Sell_Price-Std_Cost)*(1-$D90)*Lost_Sale_Fact*Avg_Dmd*365+NORMSINV($D90)*SQRT(Dmd_StdDev^2*Leadtime+LT_StdDev^2*Avg_Dmd^2)*Std_Cost*Inv_Cost+IF(365/CH$3+Safety_Stock/Avg_Dmd&gt;Plan_Shelf,(365/CH$3+Safety_Stock/Avg_Dmd-Plan_Shelf)*Avg_Dmd*Std_Cost*CH$3,0)+Avg_Dmd*365/CH$3/2*Std_Cost*Inv_Cost+CH$3*Setup</f>
        <v>31784.358958691326</v>
      </c>
      <c r="CI90" s="12">
        <f>(Sell_Price-Std_Cost)*(1-$D90)*Lost_Sale_Fact*Avg_Dmd*365+NORMSINV($D90)*SQRT(Dmd_StdDev^2*Leadtime+LT_StdDev^2*Avg_Dmd^2)*Std_Cost*Inv_Cost+IF(365/CI$3+Safety_Stock/Avg_Dmd&gt;Plan_Shelf,(365/CI$3+Safety_Stock/Avg_Dmd-Plan_Shelf)*Avg_Dmd*Std_Cost*CI$3,0)+Avg_Dmd*365/CI$3/2*Std_Cost*Inv_Cost+CI$3*Setup</f>
        <v>31904.326634271696</v>
      </c>
      <c r="CJ90" s="12">
        <f>(Sell_Price-Std_Cost)*(1-$D90)*Lost_Sale_Fact*Avg_Dmd*365+NORMSINV($D90)*SQRT(Dmd_StdDev^2*Leadtime+LT_StdDev^2*Avg_Dmd^2)*Std_Cost*Inv_Cost+IF(365/CJ$3+Safety_Stock/Avg_Dmd&gt;Plan_Shelf,(365/CJ$3+Safety_Stock/Avg_Dmd-Plan_Shelf)*Avg_Dmd*Std_Cost*CJ$3,0)+Avg_Dmd*365/CJ$3/2*Std_Cost*Inv_Cost+CJ$3*Setup</f>
        <v>32025.00936519539</v>
      </c>
      <c r="CK90" s="12">
        <f>(Sell_Price-Std_Cost)*(1-$D90)*Lost_Sale_Fact*Avg_Dmd*365+NORMSINV($D90)*SQRT(Dmd_StdDev^2*Leadtime+LT_StdDev^2*Avg_Dmd^2)*Std_Cost*Inv_Cost+IF(365/CK$3+Safety_Stock/Avg_Dmd&gt;Plan_Shelf,(365/CK$3+Safety_Stock/Avg_Dmd-Plan_Shelf)*Avg_Dmd*Std_Cost*CK$3,0)+Avg_Dmd*365/CK$3/2*Std_Cost*Inv_Cost+CK$3*Setup</f>
        <v>32146.381914214999</v>
      </c>
      <c r="CL90" s="12">
        <f>(Sell_Price-Std_Cost)*(1-$D90)*Lost_Sale_Fact*Avg_Dmd*365+NORMSINV($D90)*SQRT(Dmd_StdDev^2*Leadtime+LT_StdDev^2*Avg_Dmd^2)*Std_Cost*Inv_Cost+IF(365/CL$3+Safety_Stock/Avg_Dmd&gt;Plan_Shelf,(365/CL$3+Safety_Stock/Avg_Dmd-Plan_Shelf)*Avg_Dmd*Std_Cost*CL$3,0)+Avg_Dmd*365/CL$3/2*Std_Cost*Inv_Cost+CL$3*Setup</f>
        <v>32268.42021790857</v>
      </c>
      <c r="CM90" s="12">
        <f>(Sell_Price-Std_Cost)*(1-$D90)*Lost_Sale_Fact*Avg_Dmd*365+NORMSINV($D90)*SQRT(Dmd_StdDev^2*Leadtime+LT_StdDev^2*Avg_Dmd^2)*Std_Cost*Inv_Cost+IF(365/CM$3+Safety_Stock/Avg_Dmd&gt;Plan_Shelf,(365/CM$3+Safety_Stock/Avg_Dmd-Plan_Shelf)*Avg_Dmd*Std_Cost*CM$3,0)+Avg_Dmd*365/CM$3/2*Std_Cost*Inv_Cost+CM$3*Setup</f>
        <v>32391.101319218382</v>
      </c>
      <c r="CN90" s="12">
        <f>(Sell_Price-Std_Cost)*(1-$D90)*Lost_Sale_Fact*Avg_Dmd*365+NORMSINV($D90)*SQRT(Dmd_StdDev^2*Leadtime+LT_StdDev^2*Avg_Dmd^2)*Std_Cost*Inv_Cost+IF(365/CN$3+Safety_Stock/Avg_Dmd&gt;Plan_Shelf,(365/CN$3+Safety_Stock/Avg_Dmd-Plan_Shelf)*Avg_Dmd*Std_Cost*CN$3,0)+Avg_Dmd*365/CN$3/2*Std_Cost*Inv_Cost+CN$3*Setup</f>
        <v>32514.40330458933</v>
      </c>
      <c r="CO90" s="12">
        <f>(Sell_Price-Std_Cost)*(1-$D90)*Lost_Sale_Fact*Avg_Dmd*365+NORMSINV($D90)*SQRT(Dmd_StdDev^2*Leadtime+LT_StdDev^2*Avg_Dmd^2)*Std_Cost*Inv_Cost+IF(365/CO$3+Safety_Stock/Avg_Dmd&gt;Plan_Shelf,(365/CO$3+Safety_Stock/Avg_Dmd-Plan_Shelf)*Avg_Dmd*Std_Cost*CO$3,0)+Avg_Dmd*365/CO$3/2*Std_Cost*Inv_Cost+CO$3*Setup</f>
        <v>32638.305245345204</v>
      </c>
      <c r="CP90" s="12">
        <f>(Sell_Price-Std_Cost)*(1-$D90)*Lost_Sale_Fact*Avg_Dmd*365+NORMSINV($D90)*SQRT(Dmd_StdDev^2*Leadtime+LT_StdDev^2*Avg_Dmd^2)*Std_Cost*Inv_Cost+IF(365/CP$3+Safety_Stock/Avg_Dmd&gt;Plan_Shelf,(365/CP$3+Safety_Stock/Avg_Dmd-Plan_Shelf)*Avg_Dmd*Std_Cost*CP$3,0)+Avg_Dmd*365/CP$3/2*Std_Cost*Inv_Cost+CP$3*Setup</f>
        <v>32762.787142973168</v>
      </c>
      <c r="CQ90" s="12">
        <f>(Sell_Price-Std_Cost)*(1-$D90)*Lost_Sale_Fact*Avg_Dmd*365+NORMSINV($D90)*SQRT(Dmd_StdDev^2*Leadtime+LT_StdDev^2*Avg_Dmd^2)*Std_Cost*Inv_Cost+IF(365/CQ$3+Safety_Stock/Avg_Dmd&gt;Plan_Shelf,(365/CQ$3+Safety_Stock/Avg_Dmd-Plan_Shelf)*Avg_Dmd*Std_Cost*CQ$3,0)+Avg_Dmd*365/CQ$3/2*Std_Cost*Inv_Cost+CQ$3*Setup</f>
        <v>32887.829878015902</v>
      </c>
      <c r="CR90" s="12">
        <f>(Sell_Price-Std_Cost)*(1-$D90)*Lost_Sale_Fact*Avg_Dmd*365+NORMSINV($D90)*SQRT(Dmd_StdDev^2*Leadtime+LT_StdDev^2*Avg_Dmd^2)*Std_Cost*Inv_Cost+IF(365/CR$3+Safety_Stock/Avg_Dmd&gt;Plan_Shelf,(365/CR$3+Safety_Stock/Avg_Dmd-Plan_Shelf)*Avg_Dmd*Std_Cost*CR$3,0)+Avg_Dmd*365/CR$3/2*Std_Cost*Inv_Cost+CR$3*Setup</f>
        <v>33013.415162296842</v>
      </c>
      <c r="CS90" s="12">
        <f>(Sell_Price-Std_Cost)*(1-$D90)*Lost_Sale_Fact*Avg_Dmd*365+NORMSINV($D90)*SQRT(Dmd_StdDev^2*Leadtime+LT_StdDev^2*Avg_Dmd^2)*Std_Cost*Inv_Cost+IF(365/CS$3+Safety_Stock/Avg_Dmd&gt;Plan_Shelf,(365/CS$3+Safety_Stock/Avg_Dmd-Plan_Shelf)*Avg_Dmd*Std_Cost*CS$3,0)+Avg_Dmd*365/CS$3/2*Std_Cost*Inv_Cost+CS$3*Setup</f>
        <v>33139.525494227652</v>
      </c>
      <c r="CT90" s="12">
        <f>(Sell_Price-Std_Cost)*(1-$D90)*Lost_Sale_Fact*Avg_Dmd*365+NORMSINV($D90)*SQRT(Dmd_StdDev^2*Leadtime+LT_StdDev^2*Avg_Dmd^2)*Std_Cost*Inv_Cost+IF(365/CT$3+Safety_Stock/Avg_Dmd&gt;Plan_Shelf,(365/CT$3+Safety_Stock/Avg_Dmd-Plan_Shelf)*Avg_Dmd*Std_Cost*CT$3,0)+Avg_Dmd*365/CT$3/2*Std_Cost*Inv_Cost+CT$3*Setup</f>
        <v>33266.14411696844</v>
      </c>
      <c r="CU90" s="12">
        <f>(Sell_Price-Std_Cost)*(1-$D90)*Lost_Sale_Fact*Avg_Dmd*365+NORMSINV($D90)*SQRT(Dmd_StdDev^2*Leadtime+LT_StdDev^2*Avg_Dmd^2)*Std_Cost*Inv_Cost+IF(365/CU$3+Safety_Stock/Avg_Dmd&gt;Plan_Shelf,(365/CU$3+Safety_Stock/Avg_Dmd-Plan_Shelf)*Avg_Dmd*Std_Cost*CU$3,0)+Avg_Dmd*365/CU$3/2*Std_Cost*Inv_Cost+CU$3*Setup</f>
        <v>33393.254979230478</v>
      </c>
      <c r="CV90" s="12">
        <f>(Sell_Price-Std_Cost)*(1-$D90)*Lost_Sale_Fact*Avg_Dmd*365+NORMSINV($D90)*SQRT(Dmd_StdDev^2*Leadtime+LT_StdDev^2*Avg_Dmd^2)*Std_Cost*Inv_Cost+IF(365/CV$3+Safety_Stock/Avg_Dmd&gt;Plan_Shelf,(365/CV$3+Safety_Stock/Avg_Dmd-Plan_Shelf)*Avg_Dmd*Std_Cost*CV$3,0)+Avg_Dmd*365/CV$3/2*Std_Cost*Inv_Cost+CV$3*Setup</f>
        <v>33520.842698528722</v>
      </c>
      <c r="CW90" s="12">
        <f>(Sell_Price-Std_Cost)*(1-$D90)*Lost_Sale_Fact*Avg_Dmd*365+NORMSINV($D90)*SQRT(Dmd_StdDev^2*Leadtime+LT_StdDev^2*Avg_Dmd^2)*Std_Cost*Inv_Cost+IF(365/CW$3+Safety_Stock/Avg_Dmd&gt;Plan_Shelf,(365/CW$3+Safety_Stock/Avg_Dmd-Plan_Shelf)*Avg_Dmd*Std_Cost*CW$3,0)+Avg_Dmd*365/CW$3/2*Std_Cost*Inv_Cost+CW$3*Setup</f>
        <v>33648.892526707423</v>
      </c>
      <c r="CX90" s="12">
        <f>(Sell_Price-Std_Cost)*(1-$D90)*Lost_Sale_Fact*Avg_Dmd*365+NORMSINV($D90)*SQRT(Dmd_StdDev^2*Leadtime+LT_StdDev^2*Avg_Dmd^2)*Std_Cost*Inv_Cost+IF(365/CX$3+Safety_Stock/Avg_Dmd&gt;Plan_Shelf,(365/CX$3+Safety_Stock/Avg_Dmd-Plan_Shelf)*Avg_Dmd*Std_Cost*CX$3,0)+Avg_Dmd*365/CX$3/2*Std_Cost*Inv_Cost+CX$3*Setup</f>
        <v>33777.390317576341</v>
      </c>
      <c r="CY90" s="12">
        <f>(Sell_Price-Std_Cost)*(1-$D90)*Lost_Sale_Fact*Avg_Dmd*365+NORMSINV($D90)*SQRT(Dmd_StdDev^2*Leadtime+LT_StdDev^2*Avg_Dmd^2)*Std_Cost*Inv_Cost+IF(365/CY$3+Safety_Stock/Avg_Dmd&gt;Plan_Shelf,(365/CY$3+Safety_Stock/Avg_Dmd-Plan_Shelf)*Avg_Dmd*Std_Cost*CY$3,0)+Avg_Dmd*365/CY$3/2*Std_Cost*Inv_Cost+CY$3*Setup</f>
        <v>33906.322496508525</v>
      </c>
      <c r="CZ90" s="12">
        <f>(Sell_Price-Std_Cost)*(1-$D90)*Lost_Sale_Fact*Avg_Dmd*365+NORMSINV($D90)*SQRT(Dmd_StdDev^2*Leadtime+LT_StdDev^2*Avg_Dmd^2)*Std_Cost*Inv_Cost+IF(365/CZ$3+Safety_Stock/Avg_Dmd&gt;Plan_Shelf,(365/CZ$3+Safety_Stock/Avg_Dmd-Plan_Shelf)*Avg_Dmd*Std_Cost*CZ$3,0)+Avg_Dmd*365/CZ$3/2*Std_Cost*Inv_Cost+CZ$3*Setup</f>
        <v>34035.676031862058</v>
      </c>
      <c r="DA90" s="28">
        <f t="shared" si="2"/>
        <v>28066.000356186381</v>
      </c>
      <c r="DB90" s="43">
        <f t="shared" si="3"/>
        <v>0.91300000000000003</v>
      </c>
    </row>
    <row r="91" spans="1:106" ht="14.1" customHeight="1" x14ac:dyDescent="0.25">
      <c r="A91" s="53"/>
      <c r="B91" s="51"/>
      <c r="C91" s="51"/>
      <c r="D91" s="9">
        <v>0.91200000000000003</v>
      </c>
      <c r="E91" s="12">
        <f>(Sell_Price-Std_Cost)*(1-$D91)*Lost_Sale_Fact*Avg_Dmd*365+NORMSINV($D91)*SQRT(Dmd_StdDev^2*Leadtime+LT_StdDev^2*Avg_Dmd^2)*Std_Cost*Inv_Cost+IF(365/E$3+Safety_Stock/Avg_Dmd&gt;Plan_Shelf,(365/E$3+Safety_Stock/Avg_Dmd-Plan_Shelf)*Avg_Dmd*Std_Cost*E$3,0)+Avg_Dmd*365/E$3/2*Std_Cost*Inv_Cost+E$3*Setup</f>
        <v>1328482.0929998332</v>
      </c>
      <c r="F91" s="12">
        <f>(Sell_Price-Std_Cost)*(1-$D91)*Lost_Sale_Fact*Avg_Dmd*365+NORMSINV($D91)*SQRT(Dmd_StdDev^2*Leadtime+LT_StdDev^2*Avg_Dmd^2)*Std_Cost*Inv_Cost+IF(365/F$3+Safety_Stock/Avg_Dmd&gt;Plan_Shelf,(365/F$3+Safety_Stock/Avg_Dmd-Plan_Shelf)*Avg_Dmd*Std_Cost*F$3,0)+Avg_Dmd*365/F$3/2*Std_Cost*Inv_Cost+F$3*Setup</f>
        <v>1165328.2558338256</v>
      </c>
      <c r="G91" s="12">
        <f>(Sell_Price-Std_Cost)*(1-$D91)*Lost_Sale_Fact*Avg_Dmd*365+NORMSINV($D91)*SQRT(Dmd_StdDev^2*Leadtime+LT_StdDev^2*Avg_Dmd^2)*Std_Cost*Inv_Cost+IF(365/G$3+Safety_Stock/Avg_Dmd&gt;Plan_Shelf,(365/G$3+Safety_Stock/Avg_Dmd-Plan_Shelf)*Avg_Dmd*Std_Cost*G$3,0)+Avg_Dmd*365/G$3/2*Std_Cost*Inv_Cost+G$3*Setup</f>
        <v>1070307.7520011512</v>
      </c>
      <c r="H91" s="12">
        <f>(Sell_Price-Std_Cost)*(1-$D91)*Lost_Sale_Fact*Avg_Dmd*365+NORMSINV($D91)*SQRT(Dmd_StdDev^2*Leadtime+LT_StdDev^2*Avg_Dmd^2)*Std_Cost*Inv_Cost+IF(365/H$3+Safety_Stock/Avg_Dmd&gt;Plan_Shelf,(365/H$3+Safety_Stock/Avg_Dmd-Plan_Shelf)*Avg_Dmd*Std_Cost*H$3,0)+Avg_Dmd*365/H$3/2*Std_Cost*Inv_Cost+H$3*Setup</f>
        <v>992320.58150181046</v>
      </c>
      <c r="I91" s="12">
        <f>(Sell_Price-Std_Cost)*(1-$D91)*Lost_Sale_Fact*Avg_Dmd*365+NORMSINV($D91)*SQRT(Dmd_StdDev^2*Leadtime+LT_StdDev^2*Avg_Dmd^2)*Std_Cost*Inv_Cost+IF(365/I$3+Safety_Stock/Avg_Dmd&gt;Plan_Shelf,(365/I$3+Safety_Stock/Avg_Dmd-Plan_Shelf)*Avg_Dmd*Std_Cost*I$3,0)+Avg_Dmd*365/I$3/2*Std_Cost*Inv_Cost+I$3*Setup</f>
        <v>921146.74433580285</v>
      </c>
      <c r="J91" s="12">
        <f>(Sell_Price-Std_Cost)*(1-$D91)*Lost_Sale_Fact*Avg_Dmd*365+NORMSINV($D91)*SQRT(Dmd_StdDev^2*Leadtime+LT_StdDev^2*Avg_Dmd^2)*Std_Cost*Inv_Cost+IF(365/J$3+Safety_Stock/Avg_Dmd&gt;Plan_Shelf,(365/J$3+Safety_Stock/Avg_Dmd-Plan_Shelf)*Avg_Dmd*Std_Cost*J$3,0)+Avg_Dmd*365/J$3/2*Std_Cost*Inv_Cost+J$3*Setup</f>
        <v>853379.57383646187</v>
      </c>
      <c r="K91" s="12">
        <f>(Sell_Price-Std_Cost)*(1-$D91)*Lost_Sale_Fact*Avg_Dmd*365+NORMSINV($D91)*SQRT(Dmd_StdDev^2*Leadtime+LT_StdDev^2*Avg_Dmd^2)*Std_Cost*Inv_Cost+IF(365/K$3+Safety_Stock/Avg_Dmd&gt;Plan_Shelf,(365/K$3+Safety_Stock/Avg_Dmd-Plan_Shelf)*Avg_Dmd*Std_Cost*K$3,0)+Avg_Dmd*365/K$3/2*Std_Cost*Inv_Cost+K$3*Setup</f>
        <v>787559.07000378775</v>
      </c>
      <c r="L91" s="12">
        <f>(Sell_Price-Std_Cost)*(1-$D91)*Lost_Sale_Fact*Avg_Dmd*365+NORMSINV($D91)*SQRT(Dmd_StdDev^2*Leadtime+LT_StdDev^2*Avg_Dmd^2)*Std_Cost*Inv_Cost+IF(365/L$3+Safety_Stock/Avg_Dmd&gt;Plan_Shelf,(365/L$3+Safety_Stock/Avg_Dmd-Plan_Shelf)*Avg_Dmd*Std_Cost*L$3,0)+Avg_Dmd*365/L$3/2*Std_Cost*Inv_Cost+L$3*Setup</f>
        <v>722955.23283778015</v>
      </c>
      <c r="M91" s="12">
        <f>(Sell_Price-Std_Cost)*(1-$D91)*Lost_Sale_Fact*Avg_Dmd*365+NORMSINV($D91)*SQRT(Dmd_StdDev^2*Leadtime+LT_StdDev^2*Avg_Dmd^2)*Std_Cost*Inv_Cost+IF(365/M$3+Safety_Stock/Avg_Dmd&gt;Plan_Shelf,(365/M$3+Safety_Stock/Avg_Dmd-Plan_Shelf)*Avg_Dmd*Std_Cost*M$3,0)+Avg_Dmd*365/M$3/2*Std_Cost*Inv_Cost+M$3*Setup</f>
        <v>659162.50678288378</v>
      </c>
      <c r="N91" s="12">
        <f>(Sell_Price-Std_Cost)*(1-$D91)*Lost_Sale_Fact*Avg_Dmd*365+NORMSINV($D91)*SQRT(Dmd_StdDev^2*Leadtime+LT_StdDev^2*Avg_Dmd^2)*Std_Cost*Inv_Cost+IF(365/N$3+Safety_Stock/Avg_Dmd&gt;Plan_Shelf,(365/N$3+Safety_Stock/Avg_Dmd-Plan_Shelf)*Avg_Dmd*Std_Cost*N$3,0)+Avg_Dmd*365/N$3/2*Std_Cost*Inv_Cost+N$3*Setup</f>
        <v>595937.55850576505</v>
      </c>
      <c r="O91" s="12">
        <f>(Sell_Price-Std_Cost)*(1-$D91)*Lost_Sale_Fact*Avg_Dmd*365+NORMSINV($D91)*SQRT(Dmd_StdDev^2*Leadtime+LT_StdDev^2*Avg_Dmd^2)*Std_Cost*Inv_Cost+IF(365/O$3+Safety_Stock/Avg_Dmd&gt;Plan_Shelf,(365/O$3+Safety_Stock/Avg_Dmd-Plan_Shelf)*Avg_Dmd*Std_Cost*O$3,0)+Avg_Dmd*365/O$3/2*Std_Cost*Inv_Cost+O$3*Setup</f>
        <v>533125.53952157567</v>
      </c>
      <c r="P91" s="12">
        <f>(Sell_Price-Std_Cost)*(1-$D91)*Lost_Sale_Fact*Avg_Dmd*365+NORMSINV($D91)*SQRT(Dmd_StdDev^2*Leadtime+LT_StdDev^2*Avg_Dmd^2)*Std_Cost*Inv_Cost+IF(365/P$3+Safety_Stock/Avg_Dmd&gt;Plan_Shelf,(365/P$3+Safety_Stock/Avg_Dmd-Plan_Shelf)*Avg_Dmd*Std_Cost*P$3,0)+Avg_Dmd*365/P$3/2*Std_Cost*Inv_Cost+P$3*Setup</f>
        <v>470623.21750708343</v>
      </c>
      <c r="Q91" s="12">
        <f>(Sell_Price-Std_Cost)*(1-$D91)*Lost_Sale_Fact*Avg_Dmd*365+NORMSINV($D91)*SQRT(Dmd_StdDev^2*Leadtime+LT_StdDev^2*Avg_Dmd^2)*Std_Cost*Inv_Cost+IF(365/Q$3+Safety_Stock/Avg_Dmd&gt;Plan_Shelf,(365/Q$3+Safety_Stock/Avg_Dmd-Plan_Shelf)*Avg_Dmd*Std_Cost*Q$3,0)+Avg_Dmd*365/Q$3/2*Std_Cost*Inv_Cost+Q$3*Setup</f>
        <v>408359.12393081945</v>
      </c>
      <c r="R91" s="12">
        <f>(Sell_Price-Std_Cost)*(1-$D91)*Lost_Sale_Fact*Avg_Dmd*365+NORMSINV($D91)*SQRT(Dmd_StdDev^2*Leadtime+LT_StdDev^2*Avg_Dmd^2)*Std_Cost*Inv_Cost+IF(365/R$3+Safety_Stock/Avg_Dmd&gt;Plan_Shelf,(365/R$3+Safety_Stock/Avg_Dmd-Plan_Shelf)*Avg_Dmd*Std_Cost*R$3,0)+Avg_Dmd*365/R$3/2*Std_Cost*Inv_Cost+R$3*Setup</f>
        <v>346282.20984173502</v>
      </c>
      <c r="S91" s="12">
        <f>(Sell_Price-Std_Cost)*(1-$D91)*Lost_Sale_Fact*Avg_Dmd*365+NORMSINV($D91)*SQRT(Dmd_StdDev^2*Leadtime+LT_StdDev^2*Avg_Dmd^2)*Std_Cost*Inv_Cost+IF(365/S$3+Safety_Stock/Avg_Dmd&gt;Plan_Shelf,(365/S$3+Safety_Stock/Avg_Dmd-Plan_Shelf)*Avg_Dmd*Std_Cost*S$3,0)+Avg_Dmd*365/S$3/2*Std_Cost*Inv_Cost+S$3*Setup</f>
        <v>284355.03934239398</v>
      </c>
      <c r="T91" s="12">
        <f>(Sell_Price-Std_Cost)*(1-$D91)*Lost_Sale_Fact*Avg_Dmd*365+NORMSINV($D91)*SQRT(Dmd_StdDev^2*Leadtime+LT_StdDev^2*Avg_Dmd^2)*Std_Cost*Inv_Cost+IF(365/T$3+Safety_Stock/Avg_Dmd&gt;Plan_Shelf,(365/T$3+Safety_Stock/Avg_Dmd-Plan_Shelf)*Avg_Dmd*Std_Cost*T$3,0)+Avg_Dmd*365/T$3/2*Std_Cost*Inv_Cost+T$3*Setup</f>
        <v>222549.53550971966</v>
      </c>
      <c r="U91" s="12">
        <f>(Sell_Price-Std_Cost)*(1-$D91)*Lost_Sale_Fact*Avg_Dmd*365+NORMSINV($D91)*SQRT(Dmd_StdDev^2*Leadtime+LT_StdDev^2*Avg_Dmd^2)*Std_Cost*Inv_Cost+IF(365/U$3+Safety_Stock/Avg_Dmd&gt;Plan_Shelf,(365/U$3+Safety_Stock/Avg_Dmd-Plan_Shelf)*Avg_Dmd*Std_Cost*U$3,0)+Avg_Dmd*365/U$3/2*Std_Cost*Inv_Cost+U$3*Setup</f>
        <v>160844.22775547669</v>
      </c>
      <c r="V91" s="12">
        <f>(Sell_Price-Std_Cost)*(1-$D91)*Lost_Sale_Fact*Avg_Dmd*365+NORMSINV($D91)*SQRT(Dmd_StdDev^2*Leadtime+LT_StdDev^2*Avg_Dmd^2)*Std_Cost*Inv_Cost+IF(365/V$3+Safety_Stock/Avg_Dmd&gt;Plan_Shelf,(365/V$3+Safety_Stock/Avg_Dmd-Plan_Shelf)*Avg_Dmd*Std_Cost*V$3,0)+Avg_Dmd*365/V$3/2*Std_Cost*Inv_Cost+V$3*Setup</f>
        <v>99222.416733260121</v>
      </c>
      <c r="W91" s="12">
        <f>(Sell_Price-Std_Cost)*(1-$D91)*Lost_Sale_Fact*Avg_Dmd*365+NORMSINV($D91)*SQRT(Dmd_StdDev^2*Leadtime+LT_StdDev^2*Avg_Dmd^2)*Std_Cost*Inv_Cost+IF(365/W$3+Safety_Stock/Avg_Dmd&gt;Plan_Shelf,(365/W$3+Safety_Stock/Avg_Dmd-Plan_Shelf)*Avg_Dmd*Std_Cost*W$3,0)+Avg_Dmd*365/W$3/2*Std_Cost*Inv_Cost+W$3*Setup</f>
        <v>37670.918748538999</v>
      </c>
      <c r="X91" s="12">
        <f>(Sell_Price-Std_Cost)*(1-$D91)*Lost_Sale_Fact*Avg_Dmd*365+NORMSINV($D91)*SQRT(Dmd_StdDev^2*Leadtime+LT_StdDev^2*Avg_Dmd^2)*Std_Cost*Inv_Cost+IF(365/X$3+Safety_Stock/Avg_Dmd&gt;Plan_Shelf,(365/X$3+Safety_Stock/Avg_Dmd-Plan_Shelf)*Avg_Dmd*Std_Cost*X$3,0)+Avg_Dmd*365/X$3/2*Std_Cost*Inv_Cost+X$3*Setup</f>
        <v>30255.930165840702</v>
      </c>
      <c r="Y91" s="12">
        <f>(Sell_Price-Std_Cost)*(1-$D91)*Lost_Sale_Fact*Avg_Dmd*365+NORMSINV($D91)*SQRT(Dmd_StdDev^2*Leadtime+LT_StdDev^2*Avg_Dmd^2)*Std_Cost*Inv_Cost+IF(365/Y$3+Safety_Stock/Avg_Dmd&gt;Plan_Shelf,(365/Y$3+Safety_Stock/Avg_Dmd-Plan_Shelf)*Avg_Dmd*Std_Cost*Y$3,0)+Avg_Dmd*365/Y$3/2*Std_Cost*Inv_Cost+Y$3*Setup</f>
        <v>29919.263499174034</v>
      </c>
      <c r="Z91" s="12">
        <f>(Sell_Price-Std_Cost)*(1-$D91)*Lost_Sale_Fact*Avg_Dmd*365+NORMSINV($D91)*SQRT(Dmd_StdDev^2*Leadtime+LT_StdDev^2*Avg_Dmd^2)*Std_Cost*Inv_Cost+IF(365/Z$3+Safety_Stock/Avg_Dmd&gt;Plan_Shelf,(365/Z$3+Safety_Stock/Avg_Dmd-Plan_Shelf)*Avg_Dmd*Std_Cost*Z$3,0)+Avg_Dmd*365/Z$3/2*Std_Cost*Inv_Cost+Z$3*Setup</f>
        <v>29626.839256749794</v>
      </c>
      <c r="AA91" s="12">
        <f>(Sell_Price-Std_Cost)*(1-$D91)*Lost_Sale_Fact*Avg_Dmd*365+NORMSINV($D91)*SQRT(Dmd_StdDev^2*Leadtime+LT_StdDev^2*Avg_Dmd^2)*Std_Cost*Inv_Cost+IF(365/AA$3+Safety_Stock/Avg_Dmd&gt;Plan_Shelf,(365/AA$3+Safety_Stock/Avg_Dmd-Plan_Shelf)*Avg_Dmd*Std_Cost*AA$3,0)+Avg_Dmd*365/AA$3/2*Std_Cost*Inv_Cost+AA$3*Setup</f>
        <v>29372.886687579834</v>
      </c>
      <c r="AB91" s="12">
        <f>(Sell_Price-Std_Cost)*(1-$D91)*Lost_Sale_Fact*Avg_Dmd*365+NORMSINV($D91)*SQRT(Dmd_StdDev^2*Leadtime+LT_StdDev^2*Avg_Dmd^2)*Std_Cost*Inv_Cost+IF(365/AB$3+Safety_Stock/Avg_Dmd&gt;Plan_Shelf,(365/AB$3+Safety_Stock/Avg_Dmd-Plan_Shelf)*Avg_Dmd*Std_Cost*AB$3,0)+Avg_Dmd*365/AB$3/2*Std_Cost*Inv_Cost+AB$3*Setup</f>
        <v>29152.59683250737</v>
      </c>
      <c r="AC91" s="12">
        <f>(Sell_Price-Std_Cost)*(1-$D91)*Lost_Sale_Fact*Avg_Dmd*365+NORMSINV($D91)*SQRT(Dmd_StdDev^2*Leadtime+LT_StdDev^2*Avg_Dmd^2)*Std_Cost*Inv_Cost+IF(365/AC$3+Safety_Stock/Avg_Dmd&gt;Plan_Shelf,(365/AC$3+Safety_Stock/Avg_Dmd-Plan_Shelf)*Avg_Dmd*Std_Cost*AC$3,0)+Avg_Dmd*365/AC$3/2*Std_Cost*Inv_Cost+AC$3*Setup</f>
        <v>28961.930165840702</v>
      </c>
      <c r="AD91" s="12">
        <f>(Sell_Price-Std_Cost)*(1-$D91)*Lost_Sale_Fact*Avg_Dmd*365+NORMSINV($D91)*SQRT(Dmd_StdDev^2*Leadtime+LT_StdDev^2*Avg_Dmd^2)*Std_Cost*Inv_Cost+IF(365/AD$3+Safety_Stock/Avg_Dmd&gt;Plan_Shelf,(365/AD$3+Safety_Stock/Avg_Dmd-Plan_Shelf)*Avg_Dmd*Std_Cost*AD$3,0)+Avg_Dmd*365/AD$3/2*Std_Cost*Inv_Cost+AD$3*Setup</f>
        <v>28797.468627379163</v>
      </c>
      <c r="AE91" s="12">
        <f>(Sell_Price-Std_Cost)*(1-$D91)*Lost_Sale_Fact*Avg_Dmd*365+NORMSINV($D91)*SQRT(Dmd_StdDev^2*Leadtime+LT_StdDev^2*Avg_Dmd^2)*Std_Cost*Inv_Cost+IF(365/AE$3+Safety_Stock/Avg_Dmd&gt;Plan_Shelf,(365/AE$3+Safety_Stock/Avg_Dmd-Plan_Shelf)*Avg_Dmd*Std_Cost*AE$3,0)+Avg_Dmd*365/AE$3/2*Std_Cost*Inv_Cost+AE$3*Setup</f>
        <v>28656.300536211071</v>
      </c>
      <c r="AF91" s="12">
        <f>(Sell_Price-Std_Cost)*(1-$D91)*Lost_Sale_Fact*Avg_Dmd*365+NORMSINV($D91)*SQRT(Dmd_StdDev^2*Leadtime+LT_StdDev^2*Avg_Dmd^2)*Std_Cost*Inv_Cost+IF(365/AF$3+Safety_Stock/Avg_Dmd&gt;Plan_Shelf,(365/AF$3+Safety_Stock/Avg_Dmd-Plan_Shelf)*Avg_Dmd*Std_Cost*AF$3,0)+Avg_Dmd*365/AF$3/2*Std_Cost*Inv_Cost+AF$3*Setup</f>
        <v>28535.930165840702</v>
      </c>
      <c r="AG91" s="12">
        <f>(Sell_Price-Std_Cost)*(1-$D91)*Lost_Sale_Fact*Avg_Dmd*365+NORMSINV($D91)*SQRT(Dmd_StdDev^2*Leadtime+LT_StdDev^2*Avg_Dmd^2)*Std_Cost*Inv_Cost+IF(365/AG$3+Safety_Stock/Avg_Dmd&gt;Plan_Shelf,(365/AG$3+Safety_Stock/Avg_Dmd-Plan_Shelf)*Avg_Dmd*Std_Cost*AG$3,0)+Avg_Dmd*365/AG$3/2*Std_Cost*Inv_Cost+AG$3*Setup</f>
        <v>28434.206027909666</v>
      </c>
      <c r="AH91" s="12">
        <f>(Sell_Price-Std_Cost)*(1-$D91)*Lost_Sale_Fact*Avg_Dmd*365+NORMSINV($D91)*SQRT(Dmd_StdDev^2*Leadtime+LT_StdDev^2*Avg_Dmd^2)*Std_Cost*Inv_Cost+IF(365/AH$3+Safety_Stock/Avg_Dmd&gt;Plan_Shelf,(365/AH$3+Safety_Stock/Avg_Dmd-Plan_Shelf)*Avg_Dmd*Std_Cost*AH$3,0)+Avg_Dmd*365/AH$3/2*Std_Cost*Inv_Cost+AH$3*Setup</f>
        <v>28349.263499174034</v>
      </c>
      <c r="AI91" s="12">
        <f>(Sell_Price-Std_Cost)*(1-$D91)*Lost_Sale_Fact*Avg_Dmd*365+NORMSINV($D91)*SQRT(Dmd_StdDev^2*Leadtime+LT_StdDev^2*Avg_Dmd^2)*Std_Cost*Inv_Cost+IF(365/AI$3+Safety_Stock/Avg_Dmd&gt;Plan_Shelf,(365/AI$3+Safety_Stock/Avg_Dmd-Plan_Shelf)*Avg_Dmd*Std_Cost*AI$3,0)+Avg_Dmd*365/AI$3/2*Std_Cost*Inv_Cost+AI$3*Setup</f>
        <v>28279.478552937479</v>
      </c>
      <c r="AJ91" s="12">
        <f>(Sell_Price-Std_Cost)*(1-$D91)*Lost_Sale_Fact*Avg_Dmd*365+NORMSINV($D91)*SQRT(Dmd_StdDev^2*Leadtime+LT_StdDev^2*Avg_Dmd^2)*Std_Cost*Inv_Cost+IF(365/AJ$3+Safety_Stock/Avg_Dmd&gt;Plan_Shelf,(365/AJ$3+Safety_Stock/Avg_Dmd-Plan_Shelf)*Avg_Dmd*Std_Cost*AJ$3,0)+Avg_Dmd*365/AJ$3/2*Std_Cost*Inv_Cost+AJ$3*Setup</f>
        <v>28223.430165840702</v>
      </c>
      <c r="AK91" s="12">
        <f>(Sell_Price-Std_Cost)*(1-$D91)*Lost_Sale_Fact*Avg_Dmd*365+NORMSINV($D91)*SQRT(Dmd_StdDev^2*Leadtime+LT_StdDev^2*Avg_Dmd^2)*Std_Cost*Inv_Cost+IF(365/AK$3+Safety_Stock/Avg_Dmd&gt;Plan_Shelf,(365/AK$3+Safety_Stock/Avg_Dmd-Plan_Shelf)*Avg_Dmd*Std_Cost*AK$3,0)+Avg_Dmd*365/AK$3/2*Std_Cost*Inv_Cost+AK$3*Setup</f>
        <v>28179.869559780094</v>
      </c>
      <c r="AL91" s="12">
        <f>(Sell_Price-Std_Cost)*(1-$D91)*Lost_Sale_Fact*Avg_Dmd*365+NORMSINV($D91)*SQRT(Dmd_StdDev^2*Leadtime+LT_StdDev^2*Avg_Dmd^2)*Std_Cost*Inv_Cost+IF(365/AL$3+Safety_Stock/Avg_Dmd&gt;Plan_Shelf,(365/AL$3+Safety_Stock/Avg_Dmd-Plan_Shelf)*Avg_Dmd*Std_Cost*AL$3,0)+Avg_Dmd*365/AL$3/2*Std_Cost*Inv_Cost+AL$3*Setup</f>
        <v>28147.694871723055</v>
      </c>
      <c r="AM91" s="12">
        <f>(Sell_Price-Std_Cost)*(1-$D91)*Lost_Sale_Fact*Avg_Dmd*365+NORMSINV($D91)*SQRT(Dmd_StdDev^2*Leadtime+LT_StdDev^2*Avg_Dmd^2)*Std_Cost*Inv_Cost+IF(365/AM$3+Safety_Stock/Avg_Dmd&gt;Plan_Shelf,(365/AM$3+Safety_Stock/Avg_Dmd-Plan_Shelf)*Avg_Dmd*Std_Cost*AM$3,0)+Avg_Dmd*365/AM$3/2*Std_Cost*Inv_Cost+AM$3*Setup</f>
        <v>28125.930165840702</v>
      </c>
      <c r="AN91" s="12">
        <f>(Sell_Price-Std_Cost)*(1-$D91)*Lost_Sale_Fact*Avg_Dmd*365+NORMSINV($D91)*SQRT(Dmd_StdDev^2*Leadtime+LT_StdDev^2*Avg_Dmd^2)*Std_Cost*Inv_Cost+IF(365/AN$3+Safety_Stock/Avg_Dmd&gt;Plan_Shelf,(365/AN$3+Safety_Stock/Avg_Dmd-Plan_Shelf)*Avg_Dmd*Std_Cost*AN$3,0)+Avg_Dmd*365/AN$3/2*Std_Cost*Inv_Cost+AN$3*Setup</f>
        <v>28113.707943618479</v>
      </c>
      <c r="AO91" s="12">
        <f>(Sell_Price-Std_Cost)*(1-$D91)*Lost_Sale_Fact*Avg_Dmd*365+NORMSINV($D91)*SQRT(Dmd_StdDev^2*Leadtime+LT_StdDev^2*Avg_Dmd^2)*Std_Cost*Inv_Cost+IF(365/AO$3+Safety_Stock/Avg_Dmd&gt;Plan_Shelf,(365/AO$3+Safety_Stock/Avg_Dmd-Plan_Shelf)*Avg_Dmd*Std_Cost*AO$3,0)+Avg_Dmd*365/AO$3/2*Std_Cost*Inv_Cost+AO$3*Setup</f>
        <v>28110.254490165025</v>
      </c>
      <c r="AP91" s="12">
        <f>(Sell_Price-Std_Cost)*(1-$D91)*Lost_Sale_Fact*Avg_Dmd*365+NORMSINV($D91)*SQRT(Dmd_StdDev^2*Leadtime+LT_StdDev^2*Avg_Dmd^2)*Std_Cost*Inv_Cost+IF(365/AP$3+Safety_Stock/Avg_Dmd&gt;Plan_Shelf,(365/AP$3+Safety_Stock/Avg_Dmd-Plan_Shelf)*Avg_Dmd*Std_Cost*AP$3,0)+Avg_Dmd*365/AP$3/2*Std_Cost*Inv_Cost+AP$3*Setup</f>
        <v>28114.877534261755</v>
      </c>
      <c r="AQ91" s="12">
        <f>(Sell_Price-Std_Cost)*(1-$D91)*Lost_Sale_Fact*Avg_Dmd*365+NORMSINV($D91)*SQRT(Dmd_StdDev^2*Leadtime+LT_StdDev^2*Avg_Dmd^2)*Std_Cost*Inv_Cost+IF(365/AQ$3+Safety_Stock/Avg_Dmd&gt;Plan_Shelf,(365/AQ$3+Safety_Stock/Avg_Dmd-Plan_Shelf)*Avg_Dmd*Std_Cost*AQ$3,0)+Avg_Dmd*365/AQ$3/2*Std_Cost*Inv_Cost+AQ$3*Setup</f>
        <v>28126.955806866343</v>
      </c>
      <c r="AR91" s="12">
        <f>(Sell_Price-Std_Cost)*(1-$D91)*Lost_Sale_Fact*Avg_Dmd*365+NORMSINV($D91)*SQRT(Dmd_StdDev^2*Leadtime+LT_StdDev^2*Avg_Dmd^2)*Std_Cost*Inv_Cost+IF(365/AR$3+Safety_Stock/Avg_Dmd&gt;Plan_Shelf,(365/AR$3+Safety_Stock/Avg_Dmd-Plan_Shelf)*Avg_Dmd*Std_Cost*AR$3,0)+Avg_Dmd*365/AR$3/2*Std_Cost*Inv_Cost+AR$3*Setup</f>
        <v>28145.930165840702</v>
      </c>
      <c r="AS91" s="12">
        <f>(Sell_Price-Std_Cost)*(1-$D91)*Lost_Sale_Fact*Avg_Dmd*365+NORMSINV($D91)*SQRT(Dmd_StdDev^2*Leadtime+LT_StdDev^2*Avg_Dmd^2)*Std_Cost*Inv_Cost+IF(365/AS$3+Safety_Stock/Avg_Dmd&gt;Plan_Shelf,(365/AS$3+Safety_Stock/Avg_Dmd-Plan_Shelf)*Avg_Dmd*Std_Cost*AS$3,0)+Avg_Dmd*365/AS$3/2*Std_Cost*Inv_Cost+AS$3*Setup</f>
        <v>28171.296019499237</v>
      </c>
      <c r="AT91" s="12">
        <f>(Sell_Price-Std_Cost)*(1-$D91)*Lost_Sale_Fact*Avg_Dmd*365+NORMSINV($D91)*SQRT(Dmd_StdDev^2*Leadtime+LT_StdDev^2*Avg_Dmd^2)*Std_Cost*Inv_Cost+IF(365/AT$3+Safety_Stock/Avg_Dmd&gt;Plan_Shelf,(365/AT$3+Safety_Stock/Avg_Dmd-Plan_Shelf)*Avg_Dmd*Std_Cost*AT$3,0)+Avg_Dmd*365/AT$3/2*Std_Cost*Inv_Cost+AT$3*Setup</f>
        <v>28202.59683250737</v>
      </c>
      <c r="AU91" s="12">
        <f>(Sell_Price-Std_Cost)*(1-$D91)*Lost_Sale_Fact*Avg_Dmd*365+NORMSINV($D91)*SQRT(Dmd_StdDev^2*Leadtime+LT_StdDev^2*Avg_Dmd^2)*Std_Cost*Inv_Cost+IF(365/AU$3+Safety_Stock/Avg_Dmd&gt;Plan_Shelf,(365/AU$3+Safety_Stock/Avg_Dmd-Plan_Shelf)*Avg_Dmd*Std_Cost*AU$3,0)+Avg_Dmd*365/AU$3/2*Std_Cost*Inv_Cost+AU$3*Setup</f>
        <v>28239.418537933725</v>
      </c>
      <c r="AV91" s="12">
        <f>(Sell_Price-Std_Cost)*(1-$D91)*Lost_Sale_Fact*Avg_Dmd*365+NORMSINV($D91)*SQRT(Dmd_StdDev^2*Leadtime+LT_StdDev^2*Avg_Dmd^2)*Std_Cost*Inv_Cost+IF(365/AV$3+Safety_Stock/Avg_Dmd&gt;Plan_Shelf,(365/AV$3+Safety_Stock/Avg_Dmd-Plan_Shelf)*Avg_Dmd*Std_Cost*AV$3,0)+Avg_Dmd*365/AV$3/2*Std_Cost*Inv_Cost+AV$3*Setup</f>
        <v>28281.384711295246</v>
      </c>
      <c r="AW91" s="12">
        <f>(Sell_Price-Std_Cost)*(1-$D91)*Lost_Sale_Fact*Avg_Dmd*365+NORMSINV($D91)*SQRT(Dmd_StdDev^2*Leadtime+LT_StdDev^2*Avg_Dmd^2)*Std_Cost*Inv_Cost+IF(365/AW$3+Safety_Stock/Avg_Dmd&gt;Plan_Shelf,(365/AW$3+Safety_Stock/Avg_Dmd-Plan_Shelf)*Avg_Dmd*Std_Cost*AW$3,0)+Avg_Dmd*365/AW$3/2*Std_Cost*Inv_Cost+AW$3*Setup</f>
        <v>28328.152388062925</v>
      </c>
      <c r="AX91" s="12">
        <f>(Sell_Price-Std_Cost)*(1-$D91)*Lost_Sale_Fact*Avg_Dmd*365+NORMSINV($D91)*SQRT(Dmd_StdDev^2*Leadtime+LT_StdDev^2*Avg_Dmd^2)*Std_Cost*Inv_Cost+IF(365/AX$3+Safety_Stock/Avg_Dmd&gt;Plan_Shelf,(365/AX$3+Safety_Stock/Avg_Dmd-Plan_Shelf)*Avg_Dmd*Std_Cost*AX$3,0)+Avg_Dmd*365/AX$3/2*Std_Cost*Inv_Cost+AX$3*Setup</f>
        <v>28379.408426710266</v>
      </c>
      <c r="AY91" s="12">
        <f>(Sell_Price-Std_Cost)*(1-$D91)*Lost_Sale_Fact*Avg_Dmd*365+NORMSINV($D91)*SQRT(Dmd_StdDev^2*Leadtime+LT_StdDev^2*Avg_Dmd^2)*Std_Cost*Inv_Cost+IF(365/AY$3+Safety_Stock/Avg_Dmd&gt;Plan_Shelf,(365/AY$3+Safety_Stock/Avg_Dmd-Plan_Shelf)*Avg_Dmd*Std_Cost*AY$3,0)+Avg_Dmd*365/AY$3/2*Std_Cost*Inv_Cost+AY$3*Setup</f>
        <v>28434.86633605347</v>
      </c>
      <c r="AZ91" s="12">
        <f>(Sell_Price-Std_Cost)*(1-$D91)*Lost_Sale_Fact*Avg_Dmd*365+NORMSINV($D91)*SQRT(Dmd_StdDev^2*Leadtime+LT_StdDev^2*Avg_Dmd^2)*Std_Cost*Inv_Cost+IF(365/AZ$3+Safety_Stock/Avg_Dmd&gt;Plan_Shelf,(365/AZ$3+Safety_Stock/Avg_Dmd-Plan_Shelf)*Avg_Dmd*Std_Cost*AZ$3,0)+Avg_Dmd*365/AZ$3/2*Std_Cost*Inv_Cost+AZ$3*Setup</f>
        <v>28494.263499174034</v>
      </c>
      <c r="BA91" s="12">
        <f>(Sell_Price-Std_Cost)*(1-$D91)*Lost_Sale_Fact*Avg_Dmd*365+NORMSINV($D91)*SQRT(Dmd_StdDev^2*Leadtime+LT_StdDev^2*Avg_Dmd^2)*Std_Cost*Inv_Cost+IF(365/BA$3+Safety_Stock/Avg_Dmd&gt;Plan_Shelf,(365/BA$3+Safety_Stock/Avg_Dmd-Plan_Shelf)*Avg_Dmd*Std_Cost*BA$3,0)+Avg_Dmd*365/BA$3/2*Std_Cost*Inv_Cost+BA$3*Setup</f>
        <v>28557.358737269275</v>
      </c>
      <c r="BB91" s="12">
        <f>(Sell_Price-Std_Cost)*(1-$D91)*Lost_Sale_Fact*Avg_Dmd*365+NORMSINV($D91)*SQRT(Dmd_StdDev^2*Leadtime+LT_StdDev^2*Avg_Dmd^2)*Std_Cost*Inv_Cost+IF(365/BB$3+Safety_Stock/Avg_Dmd&gt;Plan_Shelf,(365/BB$3+Safety_Stock/Avg_Dmd-Plan_Shelf)*Avg_Dmd*Std_Cost*BB$3,0)+Avg_Dmd*365/BB$3/2*Std_Cost*Inv_Cost+BB$3*Setup</f>
        <v>28623.930165840702</v>
      </c>
      <c r="BC91" s="12">
        <f>(Sell_Price-Std_Cost)*(1-$D91)*Lost_Sale_Fact*Avg_Dmd*365+NORMSINV($D91)*SQRT(Dmd_StdDev^2*Leadtime+LT_StdDev^2*Avg_Dmd^2)*Std_Cost*Inv_Cost+IF(365/BC$3+Safety_Stock/Avg_Dmd&gt;Plan_Shelf,(365/BC$3+Safety_Stock/Avg_Dmd-Plan_Shelf)*Avg_Dmd*Std_Cost*BC$3,0)+Avg_Dmd*365/BC$3/2*Std_Cost*Inv_Cost+BC$3*Setup</f>
        <v>28693.773303095604</v>
      </c>
      <c r="BD91" s="12">
        <f>(Sell_Price-Std_Cost)*(1-$D91)*Lost_Sale_Fact*Avg_Dmd*365+NORMSINV($D91)*SQRT(Dmd_StdDev^2*Leadtime+LT_StdDev^2*Avg_Dmd^2)*Std_Cost*Inv_Cost+IF(365/BD$3+Safety_Stock/Avg_Dmd&gt;Plan_Shelf,(365/BD$3+Safety_Stock/Avg_Dmd-Plan_Shelf)*Avg_Dmd*Std_Cost*BD$3,0)+Avg_Dmd*365/BD$3/2*Std_Cost*Inv_Cost+BD$3*Setup</f>
        <v>28766.699396609933</v>
      </c>
      <c r="BE91" s="12">
        <f>(Sell_Price-Std_Cost)*(1-$D91)*Lost_Sale_Fact*Avg_Dmd*365+NORMSINV($D91)*SQRT(Dmd_StdDev^2*Leadtime+LT_StdDev^2*Avg_Dmd^2)*Std_Cost*Inv_Cost+IF(365/BE$3+Safety_Stock/Avg_Dmd&gt;Plan_Shelf,(365/BE$3+Safety_Stock/Avg_Dmd-Plan_Shelf)*Avg_Dmd*Std_Cost*BE$3,0)+Avg_Dmd*365/BE$3/2*Std_Cost*Inv_Cost+BE$3*Setup</f>
        <v>28842.533939425608</v>
      </c>
      <c r="BF91" s="12">
        <f>(Sell_Price-Std_Cost)*(1-$D91)*Lost_Sale_Fact*Avg_Dmd*365+NORMSINV($D91)*SQRT(Dmd_StdDev^2*Leadtime+LT_StdDev^2*Avg_Dmd^2)*Std_Cost*Inv_Cost+IF(365/BF$3+Safety_Stock/Avg_Dmd&gt;Plan_Shelf,(365/BF$3+Safety_Stock/Avg_Dmd-Plan_Shelf)*Avg_Dmd*Std_Cost*BF$3,0)+Avg_Dmd*365/BF$3/2*Std_Cost*Inv_Cost+BF$3*Setup</f>
        <v>28921.115351025888</v>
      </c>
      <c r="BG91" s="12">
        <f>(Sell_Price-Std_Cost)*(1-$D91)*Lost_Sale_Fact*Avg_Dmd*365+NORMSINV($D91)*SQRT(Dmd_StdDev^2*Leadtime+LT_StdDev^2*Avg_Dmd^2)*Std_Cost*Inv_Cost+IF(365/BG$3+Safety_Stock/Avg_Dmd&gt;Plan_Shelf,(365/BG$3+Safety_Stock/Avg_Dmd-Plan_Shelf)*Avg_Dmd*Std_Cost*BG$3,0)+Avg_Dmd*365/BG$3/2*Std_Cost*Inv_Cost+BG$3*Setup</f>
        <v>29002.293802204338</v>
      </c>
      <c r="BH91" s="12">
        <f>(Sell_Price-Std_Cost)*(1-$D91)*Lost_Sale_Fact*Avg_Dmd*365+NORMSINV($D91)*SQRT(Dmd_StdDev^2*Leadtime+LT_StdDev^2*Avg_Dmd^2)*Std_Cost*Inv_Cost+IF(365/BH$3+Safety_Stock/Avg_Dmd&gt;Plan_Shelf,(365/BH$3+Safety_Stock/Avg_Dmd-Plan_Shelf)*Avg_Dmd*Std_Cost*BH$3,0)+Avg_Dmd*365/BH$3/2*Std_Cost*Inv_Cost+BH$3*Setup</f>
        <v>29085.930165840702</v>
      </c>
      <c r="BI91" s="12">
        <f>(Sell_Price-Std_Cost)*(1-$D91)*Lost_Sale_Fact*Avg_Dmd*365+NORMSINV($D91)*SQRT(Dmd_StdDev^2*Leadtime+LT_StdDev^2*Avg_Dmd^2)*Std_Cost*Inv_Cost+IF(365/BI$3+Safety_Stock/Avg_Dmd&gt;Plan_Shelf,(365/BI$3+Safety_Stock/Avg_Dmd-Plan_Shelf)*Avg_Dmd*Std_Cost*BI$3,0)+Avg_Dmd*365/BI$3/2*Std_Cost*Inv_Cost+BI$3*Setup</f>
        <v>29171.895078121404</v>
      </c>
      <c r="BJ91" s="12">
        <f>(Sell_Price-Std_Cost)*(1-$D91)*Lost_Sale_Fact*Avg_Dmd*365+NORMSINV($D91)*SQRT(Dmd_StdDev^2*Leadtime+LT_StdDev^2*Avg_Dmd^2)*Std_Cost*Inv_Cost+IF(365/BJ$3+Safety_Stock/Avg_Dmd&gt;Plan_Shelf,(365/BJ$3+Safety_Stock/Avg_Dmd-Plan_Shelf)*Avg_Dmd*Std_Cost*BJ$3,0)+Avg_Dmd*365/BJ$3/2*Std_Cost*Inv_Cost+BJ$3*Setup</f>
        <v>29260.068096875184</v>
      </c>
      <c r="BK91" s="12">
        <f>(Sell_Price-Std_Cost)*(1-$D91)*Lost_Sale_Fact*Avg_Dmd*365+NORMSINV($D91)*SQRT(Dmd_StdDev^2*Leadtime+LT_StdDev^2*Avg_Dmd^2)*Std_Cost*Inv_Cost+IF(365/BK$3+Safety_Stock/Avg_Dmd&gt;Plan_Shelf,(365/BK$3+Safety_Stock/Avg_Dmd-Plan_Shelf)*Avg_Dmd*Std_Cost*BK$3,0)+Avg_Dmd*365/BK$3/2*Std_Cost*Inv_Cost+BK$3*Setup</f>
        <v>29350.33694550172</v>
      </c>
      <c r="BL91" s="12">
        <f>(Sell_Price-Std_Cost)*(1-$D91)*Lost_Sale_Fact*Avg_Dmd*365+NORMSINV($D91)*SQRT(Dmd_StdDev^2*Leadtime+LT_StdDev^2*Avg_Dmd^2)*Std_Cost*Inv_Cost+IF(365/BL$3+Safety_Stock/Avg_Dmd&gt;Plan_Shelf,(365/BL$3+Safety_Stock/Avg_Dmd-Plan_Shelf)*Avg_Dmd*Std_Cost*BL$3,0)+Avg_Dmd*365/BL$3/2*Std_Cost*Inv_Cost+BL$3*Setup</f>
        <v>29442.59683250737</v>
      </c>
      <c r="BM91" s="12">
        <f>(Sell_Price-Std_Cost)*(1-$D91)*Lost_Sale_Fact*Avg_Dmd*365+NORMSINV($D91)*SQRT(Dmd_StdDev^2*Leadtime+LT_StdDev^2*Avg_Dmd^2)*Std_Cost*Inv_Cost+IF(365/BM$3+Safety_Stock/Avg_Dmd&gt;Plan_Shelf,(365/BM$3+Safety_Stock/Avg_Dmd-Plan_Shelf)*Avg_Dmd*Std_Cost*BM$3,0)+Avg_Dmd*365/BM$3/2*Std_Cost*Inv_Cost+BM$3*Setup</f>
        <v>29536.749837971849</v>
      </c>
      <c r="BN91" s="12">
        <f>(Sell_Price-Std_Cost)*(1-$D91)*Lost_Sale_Fact*Avg_Dmd*365+NORMSINV($D91)*SQRT(Dmd_StdDev^2*Leadtime+LT_StdDev^2*Avg_Dmd^2)*Std_Cost*Inv_Cost+IF(365/BN$3+Safety_Stock/Avg_Dmd&gt;Plan_Shelf,(365/BN$3+Safety_Stock/Avg_Dmd-Plan_Shelf)*Avg_Dmd*Std_Cost*BN$3,0)+Avg_Dmd*365/BN$3/2*Std_Cost*Inv_Cost+BN$3*Setup</f>
        <v>29632.704359389088</v>
      </c>
      <c r="BO91" s="12">
        <f>(Sell_Price-Std_Cost)*(1-$D91)*Lost_Sale_Fact*Avg_Dmd*365+NORMSINV($D91)*SQRT(Dmd_StdDev^2*Leadtime+LT_StdDev^2*Avg_Dmd^2)*Std_Cost*Inv_Cost+IF(365/BO$3+Safety_Stock/Avg_Dmd&gt;Plan_Shelf,(365/BO$3+Safety_Stock/Avg_Dmd-Plan_Shelf)*Avg_Dmd*Std_Cost*BO$3,0)+Avg_Dmd*365/BO$3/2*Std_Cost*Inv_Cost+BO$3*Setup</f>
        <v>29730.374610285147</v>
      </c>
      <c r="BP91" s="12">
        <f>(Sell_Price-Std_Cost)*(1-$D91)*Lost_Sale_Fact*Avg_Dmd*365+NORMSINV($D91)*SQRT(Dmd_StdDev^2*Leadtime+LT_StdDev^2*Avg_Dmd^2)*Std_Cost*Inv_Cost+IF(365/BP$3+Safety_Stock/Avg_Dmd&gt;Plan_Shelf,(365/BP$3+Safety_Stock/Avg_Dmd-Plan_Shelf)*Avg_Dmd*Std_Cost*BP$3,0)+Avg_Dmd*365/BP$3/2*Std_Cost*Inv_Cost+BP$3*Setup</f>
        <v>29829.680165840702</v>
      </c>
      <c r="BQ91" s="12">
        <f>(Sell_Price-Std_Cost)*(1-$D91)*Lost_Sale_Fact*Avg_Dmd*365+NORMSINV($D91)*SQRT(Dmd_StdDev^2*Leadtime+LT_StdDev^2*Avg_Dmd^2)*Std_Cost*Inv_Cost+IF(365/BQ$3+Safety_Stock/Avg_Dmd&gt;Plan_Shelf,(365/BQ$3+Safety_Stock/Avg_Dmd-Plan_Shelf)*Avg_Dmd*Std_Cost*BQ$3,0)+Avg_Dmd*365/BQ$3/2*Std_Cost*Inv_Cost+BQ$3*Setup</f>
        <v>29930.545550456085</v>
      </c>
      <c r="BR91" s="12">
        <f>(Sell_Price-Std_Cost)*(1-$D91)*Lost_Sale_Fact*Avg_Dmd*365+NORMSINV($D91)*SQRT(Dmd_StdDev^2*Leadtime+LT_StdDev^2*Avg_Dmd^2)*Std_Cost*Inv_Cost+IF(365/BR$3+Safety_Stock/Avg_Dmd&gt;Plan_Shelf,(365/BR$3+Safety_Stock/Avg_Dmd-Plan_Shelf)*Avg_Dmd*Std_Cost*BR$3,0)+Avg_Dmd*365/BR$3/2*Std_Cost*Inv_Cost+BR$3*Setup</f>
        <v>30032.899862810398</v>
      </c>
      <c r="BS91" s="12">
        <f>(Sell_Price-Std_Cost)*(1-$D91)*Lost_Sale_Fact*Avg_Dmd*365+NORMSINV($D91)*SQRT(Dmd_StdDev^2*Leadtime+LT_StdDev^2*Avg_Dmd^2)*Std_Cost*Inv_Cost+IF(365/BS$3+Safety_Stock/Avg_Dmd&gt;Plan_Shelf,(365/BS$3+Safety_Stock/Avg_Dmd-Plan_Shelf)*Avg_Dmd*Std_Cost*BS$3,0)+Avg_Dmd*365/BS$3/2*Std_Cost*Inv_Cost+BS$3*Setup</f>
        <v>30136.676434497418</v>
      </c>
      <c r="BT91" s="12">
        <f>(Sell_Price-Std_Cost)*(1-$D91)*Lost_Sale_Fact*Avg_Dmd*365+NORMSINV($D91)*SQRT(Dmd_StdDev^2*Leadtime+LT_StdDev^2*Avg_Dmd^2)*Std_Cost*Inv_Cost+IF(365/BT$3+Safety_Stock/Avg_Dmd&gt;Plan_Shelf,(365/BT$3+Safety_Stock/Avg_Dmd-Plan_Shelf)*Avg_Dmd*Std_Cost*BT$3,0)+Avg_Dmd*365/BT$3/2*Std_Cost*Inv_Cost+BT$3*Setup</f>
        <v>30241.812518781877</v>
      </c>
      <c r="BU91" s="12">
        <f>(Sell_Price-Std_Cost)*(1-$D91)*Lost_Sale_Fact*Avg_Dmd*365+NORMSINV($D91)*SQRT(Dmd_StdDev^2*Leadtime+LT_StdDev^2*Avg_Dmd^2)*Std_Cost*Inv_Cost+IF(365/BU$3+Safety_Stock/Avg_Dmd&gt;Plan_Shelf,(365/BU$3+Safety_Stock/Avg_Dmd-Plan_Shelf)*Avg_Dmd*Std_Cost*BU$3,0)+Avg_Dmd*365/BU$3/2*Std_Cost*Inv_Cost+BU$3*Setup</f>
        <v>30348.24900642041</v>
      </c>
      <c r="BV91" s="12">
        <f>(Sell_Price-Std_Cost)*(1-$D91)*Lost_Sale_Fact*Avg_Dmd*365+NORMSINV($D91)*SQRT(Dmd_StdDev^2*Leadtime+LT_StdDev^2*Avg_Dmd^2)*Std_Cost*Inv_Cost+IF(365/BV$3+Safety_Stock/Avg_Dmd&gt;Plan_Shelf,(365/BV$3+Safety_Stock/Avg_Dmd-Plan_Shelf)*Avg_Dmd*Std_Cost*BV$3,0)+Avg_Dmd*365/BV$3/2*Std_Cost*Inv_Cost+BV$3*Setup</f>
        <v>30455.930165840702</v>
      </c>
      <c r="BW91" s="12">
        <f>(Sell_Price-Std_Cost)*(1-$D91)*Lost_Sale_Fact*Avg_Dmd*365+NORMSINV($D91)*SQRT(Dmd_StdDev^2*Leadtime+LT_StdDev^2*Avg_Dmd^2)*Std_Cost*Inv_Cost+IF(365/BW$3+Safety_Stock/Avg_Dmd&gt;Plan_Shelf,(365/BW$3+Safety_Stock/Avg_Dmd-Plan_Shelf)*Avg_Dmd*Std_Cost*BW$3,0)+Avg_Dmd*365/BW$3/2*Std_Cost*Inv_Cost+BW$3*Setup</f>
        <v>30564.803405277322</v>
      </c>
      <c r="BX91" s="12">
        <f>(Sell_Price-Std_Cost)*(1-$D91)*Lost_Sale_Fact*Avg_Dmd*365+NORMSINV($D91)*SQRT(Dmd_StdDev^2*Leadtime+LT_StdDev^2*Avg_Dmd^2)*Std_Cost*Inv_Cost+IF(365/BX$3+Safety_Stock/Avg_Dmd&gt;Plan_Shelf,(365/BX$3+Safety_Stock/Avg_Dmd-Plan_Shelf)*Avg_Dmd*Std_Cost*BX$3,0)+Avg_Dmd*365/BX$3/2*Std_Cost*Inv_Cost+BX$3*Setup</f>
        <v>30674.819054729589</v>
      </c>
      <c r="BY91" s="12">
        <f>(Sell_Price-Std_Cost)*(1-$D91)*Lost_Sale_Fact*Avg_Dmd*365+NORMSINV($D91)*SQRT(Dmd_StdDev^2*Leadtime+LT_StdDev^2*Avg_Dmd^2)*Std_Cost*Inv_Cost+IF(365/BY$3+Safety_Stock/Avg_Dmd&gt;Plan_Shelf,(365/BY$3+Safety_Stock/Avg_Dmd-Plan_Shelf)*Avg_Dmd*Std_Cost*BY$3,0)+Avg_Dmd*365/BY$3/2*Std_Cost*Inv_Cost+BY$3*Setup</f>
        <v>30785.930165840702</v>
      </c>
      <c r="BZ91" s="12">
        <f>(Sell_Price-Std_Cost)*(1-$D91)*Lost_Sale_Fact*Avg_Dmd*365+NORMSINV($D91)*SQRT(Dmd_StdDev^2*Leadtime+LT_StdDev^2*Avg_Dmd^2)*Std_Cost*Inv_Cost+IF(365/BZ$3+Safety_Stock/Avg_Dmd&gt;Plan_Shelf,(365/BZ$3+Safety_Stock/Avg_Dmd-Plan_Shelf)*Avg_Dmd*Std_Cost*BZ$3,0)+Avg_Dmd*365/BZ$3/2*Std_Cost*Inv_Cost+BZ$3*Setup</f>
        <v>30898.092328002866</v>
      </c>
      <c r="CA91" s="12">
        <f>(Sell_Price-Std_Cost)*(1-$D91)*Lost_Sale_Fact*Avg_Dmd*365+NORMSINV($D91)*SQRT(Dmd_StdDev^2*Leadtime+LT_StdDev^2*Avg_Dmd^2)*Std_Cost*Inv_Cost+IF(365/CA$3+Safety_Stock/Avg_Dmd&gt;Plan_Shelf,(365/CA$3+Safety_Stock/Avg_Dmd-Plan_Shelf)*Avg_Dmd*Std_Cost*CA$3,0)+Avg_Dmd*365/CA$3/2*Std_Cost*Inv_Cost+CA$3*Setup</f>
        <v>31011.263499174034</v>
      </c>
      <c r="CB91" s="12">
        <f>(Sell_Price-Std_Cost)*(1-$D91)*Lost_Sale_Fact*Avg_Dmd*365+NORMSINV($D91)*SQRT(Dmd_StdDev^2*Leadtime+LT_StdDev^2*Avg_Dmd^2)*Std_Cost*Inv_Cost+IF(365/CB$3+Safety_Stock/Avg_Dmd&gt;Plan_Shelf,(365/CB$3+Safety_Stock/Avg_Dmd-Plan_Shelf)*Avg_Dmd*Std_Cost*CB$3,0)+Avg_Dmd*365/CB$3/2*Std_Cost*Inv_Cost+CB$3*Setup</f>
        <v>31125.403850051229</v>
      </c>
      <c r="CC91" s="12">
        <f>(Sell_Price-Std_Cost)*(1-$D91)*Lost_Sale_Fact*Avg_Dmd*365+NORMSINV($D91)*SQRT(Dmd_StdDev^2*Leadtime+LT_StdDev^2*Avg_Dmd^2)*Std_Cost*Inv_Cost+IF(365/CC$3+Safety_Stock/Avg_Dmd&gt;Plan_Shelf,(365/CC$3+Safety_Stock/Avg_Dmd-Plan_Shelf)*Avg_Dmd*Std_Cost*CC$3,0)+Avg_Dmd*365/CC$3/2*Std_Cost*Inv_Cost+CC$3*Setup</f>
        <v>31240.475620386158</v>
      </c>
      <c r="CD91" s="12">
        <f>(Sell_Price-Std_Cost)*(1-$D91)*Lost_Sale_Fact*Avg_Dmd*365+NORMSINV($D91)*SQRT(Dmd_StdDev^2*Leadtime+LT_StdDev^2*Avg_Dmd^2)*Std_Cost*Inv_Cost+IF(365/CD$3+Safety_Stock/Avg_Dmd&gt;Plan_Shelf,(365/CD$3+Safety_Stock/Avg_Dmd-Plan_Shelf)*Avg_Dmd*Std_Cost*CD$3,0)+Avg_Dmd*365/CD$3/2*Std_Cost*Inv_Cost+CD$3*Setup</f>
        <v>31356.442986353522</v>
      </c>
      <c r="CE91" s="12">
        <f>(Sell_Price-Std_Cost)*(1-$D91)*Lost_Sale_Fact*Avg_Dmd*365+NORMSINV($D91)*SQRT(Dmd_StdDev^2*Leadtime+LT_StdDev^2*Avg_Dmd^2)*Std_Cost*Inv_Cost+IF(365/CE$3+Safety_Stock/Avg_Dmd&gt;Plan_Shelf,(365/CE$3+Safety_Stock/Avg_Dmd-Plan_Shelf)*Avg_Dmd*Std_Cost*CE$3,0)+Avg_Dmd*365/CE$3/2*Std_Cost*Inv_Cost+CE$3*Setup</f>
        <v>31473.271937992602</v>
      </c>
      <c r="CF91" s="12">
        <f>(Sell_Price-Std_Cost)*(1-$D91)*Lost_Sale_Fact*Avg_Dmd*365+NORMSINV($D91)*SQRT(Dmd_StdDev^2*Leadtime+LT_StdDev^2*Avg_Dmd^2)*Std_Cost*Inv_Cost+IF(365/CF$3+Safety_Stock/Avg_Dmd&gt;Plan_Shelf,(365/CF$3+Safety_Stock/Avg_Dmd-Plan_Shelf)*Avg_Dmd*Std_Cost*CF$3,0)+Avg_Dmd*365/CF$3/2*Std_Cost*Inv_Cost+CF$3*Setup</f>
        <v>31590.930165840702</v>
      </c>
      <c r="CG91" s="12">
        <f>(Sell_Price-Std_Cost)*(1-$D91)*Lost_Sale_Fact*Avg_Dmd*365+NORMSINV($D91)*SQRT(Dmd_StdDev^2*Leadtime+LT_StdDev^2*Avg_Dmd^2)*Std_Cost*Inv_Cost+IF(365/CG$3+Safety_Stock/Avg_Dmd&gt;Plan_Shelf,(365/CG$3+Safety_Stock/Avg_Dmd-Plan_Shelf)*Avg_Dmd*Std_Cost*CG$3,0)+Avg_Dmd*365/CG$3/2*Std_Cost*Inv_Cost+CG$3*Setup</f>
        <v>31709.386955964157</v>
      </c>
      <c r="CH91" s="12">
        <f>(Sell_Price-Std_Cost)*(1-$D91)*Lost_Sale_Fact*Avg_Dmd*365+NORMSINV($D91)*SQRT(Dmd_StdDev^2*Leadtime+LT_StdDev^2*Avg_Dmd^2)*Std_Cost*Inv_Cost+IF(365/CH$3+Safety_Stock/Avg_Dmd&gt;Plan_Shelf,(365/CH$3+Safety_Stock/Avg_Dmd-Plan_Shelf)*Avg_Dmd*Std_Cost*CH$3,0)+Avg_Dmd*365/CH$3/2*Std_Cost*Inv_Cost+CH$3*Setup</f>
        <v>31828.61309266997</v>
      </c>
      <c r="CI91" s="12">
        <f>(Sell_Price-Std_Cost)*(1-$D91)*Lost_Sale_Fact*Avg_Dmd*365+NORMSINV($D91)*SQRT(Dmd_StdDev^2*Leadtime+LT_StdDev^2*Avg_Dmd^2)*Std_Cost*Inv_Cost+IF(365/CI$3+Safety_Stock/Avg_Dmd&gt;Plan_Shelf,(365/CI$3+Safety_Stock/Avg_Dmd-Plan_Shelf)*Avg_Dmd*Std_Cost*CI$3,0)+Avg_Dmd*365/CI$3/2*Std_Cost*Inv_Cost+CI$3*Setup</f>
        <v>31948.58076825034</v>
      </c>
      <c r="CJ91" s="12">
        <f>(Sell_Price-Std_Cost)*(1-$D91)*Lost_Sale_Fact*Avg_Dmd*365+NORMSINV($D91)*SQRT(Dmd_StdDev^2*Leadtime+LT_StdDev^2*Avg_Dmd^2)*Std_Cost*Inv_Cost+IF(365/CJ$3+Safety_Stock/Avg_Dmd&gt;Plan_Shelf,(365/CJ$3+Safety_Stock/Avg_Dmd-Plan_Shelf)*Avg_Dmd*Std_Cost*CJ$3,0)+Avg_Dmd*365/CJ$3/2*Std_Cost*Inv_Cost+CJ$3*Setup</f>
        <v>32069.263499174034</v>
      </c>
      <c r="CK91" s="12">
        <f>(Sell_Price-Std_Cost)*(1-$D91)*Lost_Sale_Fact*Avg_Dmd*365+NORMSINV($D91)*SQRT(Dmd_StdDev^2*Leadtime+LT_StdDev^2*Avg_Dmd^2)*Std_Cost*Inv_Cost+IF(365/CK$3+Safety_Stock/Avg_Dmd&gt;Plan_Shelf,(365/CK$3+Safety_Stock/Avg_Dmd-Plan_Shelf)*Avg_Dmd*Std_Cost*CK$3,0)+Avg_Dmd*365/CK$3/2*Std_Cost*Inv_Cost+CK$3*Setup</f>
        <v>32190.636048193643</v>
      </c>
      <c r="CL91" s="12">
        <f>(Sell_Price-Std_Cost)*(1-$D91)*Lost_Sale_Fact*Avg_Dmd*365+NORMSINV($D91)*SQRT(Dmd_StdDev^2*Leadtime+LT_StdDev^2*Avg_Dmd^2)*Std_Cost*Inv_Cost+IF(365/CL$3+Safety_Stock/Avg_Dmd&gt;Plan_Shelf,(365/CL$3+Safety_Stock/Avg_Dmd-Plan_Shelf)*Avg_Dmd*Std_Cost*CL$3,0)+Avg_Dmd*365/CL$3/2*Std_Cost*Inv_Cost+CL$3*Setup</f>
        <v>32312.674351887214</v>
      </c>
      <c r="CM91" s="12">
        <f>(Sell_Price-Std_Cost)*(1-$D91)*Lost_Sale_Fact*Avg_Dmd*365+NORMSINV($D91)*SQRT(Dmd_StdDev^2*Leadtime+LT_StdDev^2*Avg_Dmd^2)*Std_Cost*Inv_Cost+IF(365/CM$3+Safety_Stock/Avg_Dmd&gt;Plan_Shelf,(365/CM$3+Safety_Stock/Avg_Dmd-Plan_Shelf)*Avg_Dmd*Std_Cost*CM$3,0)+Avg_Dmd*365/CM$3/2*Std_Cost*Inv_Cost+CM$3*Setup</f>
        <v>32435.355453197022</v>
      </c>
      <c r="CN91" s="12">
        <f>(Sell_Price-Std_Cost)*(1-$D91)*Lost_Sale_Fact*Avg_Dmd*365+NORMSINV($D91)*SQRT(Dmd_StdDev^2*Leadtime+LT_StdDev^2*Avg_Dmd^2)*Std_Cost*Inv_Cost+IF(365/CN$3+Safety_Stock/Avg_Dmd&gt;Plan_Shelf,(365/CN$3+Safety_Stock/Avg_Dmd-Plan_Shelf)*Avg_Dmd*Std_Cost*CN$3,0)+Avg_Dmd*365/CN$3/2*Std_Cost*Inv_Cost+CN$3*Setup</f>
        <v>32558.657438567974</v>
      </c>
      <c r="CO91" s="12">
        <f>(Sell_Price-Std_Cost)*(1-$D91)*Lost_Sale_Fact*Avg_Dmd*365+NORMSINV($D91)*SQRT(Dmd_StdDev^2*Leadtime+LT_StdDev^2*Avg_Dmd^2)*Std_Cost*Inv_Cost+IF(365/CO$3+Safety_Stock/Avg_Dmd&gt;Plan_Shelf,(365/CO$3+Safety_Stock/Avg_Dmd-Plan_Shelf)*Avg_Dmd*Std_Cost*CO$3,0)+Avg_Dmd*365/CO$3/2*Std_Cost*Inv_Cost+CO$3*Setup</f>
        <v>32682.559379323848</v>
      </c>
      <c r="CP91" s="12">
        <f>(Sell_Price-Std_Cost)*(1-$D91)*Lost_Sale_Fact*Avg_Dmd*365+NORMSINV($D91)*SQRT(Dmd_StdDev^2*Leadtime+LT_StdDev^2*Avg_Dmd^2)*Std_Cost*Inv_Cost+IF(365/CP$3+Safety_Stock/Avg_Dmd&gt;Plan_Shelf,(365/CP$3+Safety_Stock/Avg_Dmd-Plan_Shelf)*Avg_Dmd*Std_Cost*CP$3,0)+Avg_Dmd*365/CP$3/2*Std_Cost*Inv_Cost+CP$3*Setup</f>
        <v>32807.041276951815</v>
      </c>
      <c r="CQ91" s="12">
        <f>(Sell_Price-Std_Cost)*(1-$D91)*Lost_Sale_Fact*Avg_Dmd*365+NORMSINV($D91)*SQRT(Dmd_StdDev^2*Leadtime+LT_StdDev^2*Avg_Dmd^2)*Std_Cost*Inv_Cost+IF(365/CQ$3+Safety_Stock/Avg_Dmd&gt;Plan_Shelf,(365/CQ$3+Safety_Stock/Avg_Dmd-Plan_Shelf)*Avg_Dmd*Std_Cost*CQ$3,0)+Avg_Dmd*365/CQ$3/2*Std_Cost*Inv_Cost+CQ$3*Setup</f>
        <v>32932.08401199455</v>
      </c>
      <c r="CR91" s="12">
        <f>(Sell_Price-Std_Cost)*(1-$D91)*Lost_Sale_Fact*Avg_Dmd*365+NORMSINV($D91)*SQRT(Dmd_StdDev^2*Leadtime+LT_StdDev^2*Avg_Dmd^2)*Std_Cost*Inv_Cost+IF(365/CR$3+Safety_Stock/Avg_Dmd&gt;Plan_Shelf,(365/CR$3+Safety_Stock/Avg_Dmd-Plan_Shelf)*Avg_Dmd*Std_Cost*CR$3,0)+Avg_Dmd*365/CR$3/2*Std_Cost*Inv_Cost+CR$3*Setup</f>
        <v>33057.66929627549</v>
      </c>
      <c r="CS91" s="12">
        <f>(Sell_Price-Std_Cost)*(1-$D91)*Lost_Sale_Fact*Avg_Dmd*365+NORMSINV($D91)*SQRT(Dmd_StdDev^2*Leadtime+LT_StdDev^2*Avg_Dmd^2)*Std_Cost*Inv_Cost+IF(365/CS$3+Safety_Stock/Avg_Dmd&gt;Plan_Shelf,(365/CS$3+Safety_Stock/Avg_Dmd-Plan_Shelf)*Avg_Dmd*Std_Cost*CS$3,0)+Avg_Dmd*365/CS$3/2*Std_Cost*Inv_Cost+CS$3*Setup</f>
        <v>33183.779628206292</v>
      </c>
      <c r="CT91" s="12">
        <f>(Sell_Price-Std_Cost)*(1-$D91)*Lost_Sale_Fact*Avg_Dmd*365+NORMSINV($D91)*SQRT(Dmd_StdDev^2*Leadtime+LT_StdDev^2*Avg_Dmd^2)*Std_Cost*Inv_Cost+IF(365/CT$3+Safety_Stock/Avg_Dmd&gt;Plan_Shelf,(365/CT$3+Safety_Stock/Avg_Dmd-Plan_Shelf)*Avg_Dmd*Std_Cost*CT$3,0)+Avg_Dmd*365/CT$3/2*Std_Cost*Inv_Cost+CT$3*Setup</f>
        <v>33310.398250947081</v>
      </c>
      <c r="CU91" s="12">
        <f>(Sell_Price-Std_Cost)*(1-$D91)*Lost_Sale_Fact*Avg_Dmd*365+NORMSINV($D91)*SQRT(Dmd_StdDev^2*Leadtime+LT_StdDev^2*Avg_Dmd^2)*Std_Cost*Inv_Cost+IF(365/CU$3+Safety_Stock/Avg_Dmd&gt;Plan_Shelf,(365/CU$3+Safety_Stock/Avg_Dmd-Plan_Shelf)*Avg_Dmd*Std_Cost*CU$3,0)+Avg_Dmd*365/CU$3/2*Std_Cost*Inv_Cost+CU$3*Setup</f>
        <v>33437.509113209118</v>
      </c>
      <c r="CV91" s="12">
        <f>(Sell_Price-Std_Cost)*(1-$D91)*Lost_Sale_Fact*Avg_Dmd*365+NORMSINV($D91)*SQRT(Dmd_StdDev^2*Leadtime+LT_StdDev^2*Avg_Dmd^2)*Std_Cost*Inv_Cost+IF(365/CV$3+Safety_Stock/Avg_Dmd&gt;Plan_Shelf,(365/CV$3+Safety_Stock/Avg_Dmd-Plan_Shelf)*Avg_Dmd*Std_Cost*CV$3,0)+Avg_Dmd*365/CV$3/2*Std_Cost*Inv_Cost+CV$3*Setup</f>
        <v>33565.09683250737</v>
      </c>
      <c r="CW91" s="12">
        <f>(Sell_Price-Std_Cost)*(1-$D91)*Lost_Sale_Fact*Avg_Dmd*365+NORMSINV($D91)*SQRT(Dmd_StdDev^2*Leadtime+LT_StdDev^2*Avg_Dmd^2)*Std_Cost*Inv_Cost+IF(365/CW$3+Safety_Stock/Avg_Dmd&gt;Plan_Shelf,(365/CW$3+Safety_Stock/Avg_Dmd-Plan_Shelf)*Avg_Dmd*Std_Cost*CW$3,0)+Avg_Dmd*365/CW$3/2*Std_Cost*Inv_Cost+CW$3*Setup</f>
        <v>33693.146660686063</v>
      </c>
      <c r="CX91" s="12">
        <f>(Sell_Price-Std_Cost)*(1-$D91)*Lost_Sale_Fact*Avg_Dmd*365+NORMSINV($D91)*SQRT(Dmd_StdDev^2*Leadtime+LT_StdDev^2*Avg_Dmd^2)*Std_Cost*Inv_Cost+IF(365/CX$3+Safety_Stock/Avg_Dmd&gt;Plan_Shelf,(365/CX$3+Safety_Stock/Avg_Dmd-Plan_Shelf)*Avg_Dmd*Std_Cost*CX$3,0)+Avg_Dmd*365/CX$3/2*Std_Cost*Inv_Cost+CX$3*Setup</f>
        <v>33821.644451554988</v>
      </c>
      <c r="CY91" s="12">
        <f>(Sell_Price-Std_Cost)*(1-$D91)*Lost_Sale_Fact*Avg_Dmd*365+NORMSINV($D91)*SQRT(Dmd_StdDev^2*Leadtime+LT_StdDev^2*Avg_Dmd^2)*Std_Cost*Inv_Cost+IF(365/CY$3+Safety_Stock/Avg_Dmd&gt;Plan_Shelf,(365/CY$3+Safety_Stock/Avg_Dmd-Plan_Shelf)*Avg_Dmd*Std_Cost*CY$3,0)+Avg_Dmd*365/CY$3/2*Std_Cost*Inv_Cost+CY$3*Setup</f>
        <v>33950.576630487165</v>
      </c>
      <c r="CZ91" s="12">
        <f>(Sell_Price-Std_Cost)*(1-$D91)*Lost_Sale_Fact*Avg_Dmd*365+NORMSINV($D91)*SQRT(Dmd_StdDev^2*Leadtime+LT_StdDev^2*Avg_Dmd^2)*Std_Cost*Inv_Cost+IF(365/CZ$3+Safety_Stock/Avg_Dmd&gt;Plan_Shelf,(365/CZ$3+Safety_Stock/Avg_Dmd-Plan_Shelf)*Avg_Dmd*Std_Cost*CZ$3,0)+Avg_Dmd*365/CZ$3/2*Std_Cost*Inv_Cost+CZ$3*Setup</f>
        <v>34079.930165840706</v>
      </c>
      <c r="DA91" s="28">
        <f t="shared" si="2"/>
        <v>28110.254490165025</v>
      </c>
      <c r="DB91" s="43">
        <f t="shared" si="3"/>
        <v>0.91200000000000003</v>
      </c>
    </row>
    <row r="92" spans="1:106" ht="14.1" customHeight="1" x14ac:dyDescent="0.25">
      <c r="A92" s="53"/>
      <c r="B92" s="51"/>
      <c r="C92" s="51"/>
      <c r="D92" s="9">
        <v>0.91100000000000003</v>
      </c>
      <c r="E92" s="12">
        <f>(Sell_Price-Std_Cost)*(1-$D92)*Lost_Sale_Fact*Avg_Dmd*365+NORMSINV($D92)*SQRT(Dmd_StdDev^2*Leadtime+LT_StdDev^2*Avg_Dmd^2)*Std_Cost*Inv_Cost+IF(365/E$3+Safety_Stock/Avg_Dmd&gt;Plan_Shelf,(365/E$3+Safety_Stock/Avg_Dmd-Plan_Shelf)*Avg_Dmd*Std_Cost*E$3,0)+Avg_Dmd*365/E$3/2*Std_Cost*Inv_Cost+E$3*Setup</f>
        <v>1328526.7128814233</v>
      </c>
      <c r="F92" s="12">
        <f>(Sell_Price-Std_Cost)*(1-$D92)*Lost_Sale_Fact*Avg_Dmd*365+NORMSINV($D92)*SQRT(Dmd_StdDev^2*Leadtime+LT_StdDev^2*Avg_Dmd^2)*Std_Cost*Inv_Cost+IF(365/F$3+Safety_Stock/Avg_Dmd&gt;Plan_Shelf,(365/F$3+Safety_Stock/Avg_Dmd-Plan_Shelf)*Avg_Dmd*Std_Cost*F$3,0)+Avg_Dmd*365/F$3/2*Std_Cost*Inv_Cost+F$3*Setup</f>
        <v>1165372.8757154159</v>
      </c>
      <c r="G92" s="12">
        <f>(Sell_Price-Std_Cost)*(1-$D92)*Lost_Sale_Fact*Avg_Dmd*365+NORMSINV($D92)*SQRT(Dmd_StdDev^2*Leadtime+LT_StdDev^2*Avg_Dmd^2)*Std_Cost*Inv_Cost+IF(365/G$3+Safety_Stock/Avg_Dmd&gt;Plan_Shelf,(365/G$3+Safety_Stock/Avg_Dmd-Plan_Shelf)*Avg_Dmd*Std_Cost*G$3,0)+Avg_Dmd*365/G$3/2*Std_Cost*Inv_Cost+G$3*Setup</f>
        <v>1070352.3718827416</v>
      </c>
      <c r="H92" s="12">
        <f>(Sell_Price-Std_Cost)*(1-$D92)*Lost_Sale_Fact*Avg_Dmd*365+NORMSINV($D92)*SQRT(Dmd_StdDev^2*Leadtime+LT_StdDev^2*Avg_Dmd^2)*Std_Cost*Inv_Cost+IF(365/H$3+Safety_Stock/Avg_Dmd&gt;Plan_Shelf,(365/H$3+Safety_Stock/Avg_Dmd-Plan_Shelf)*Avg_Dmd*Std_Cost*H$3,0)+Avg_Dmd*365/H$3/2*Std_Cost*Inv_Cost+H$3*Setup</f>
        <v>992365.20138340082</v>
      </c>
      <c r="I92" s="12">
        <f>(Sell_Price-Std_Cost)*(1-$D92)*Lost_Sale_Fact*Avg_Dmd*365+NORMSINV($D92)*SQRT(Dmd_StdDev^2*Leadtime+LT_StdDev^2*Avg_Dmd^2)*Std_Cost*Inv_Cost+IF(365/I$3+Safety_Stock/Avg_Dmd&gt;Plan_Shelf,(365/I$3+Safety_Stock/Avg_Dmd-Plan_Shelf)*Avg_Dmd*Std_Cost*I$3,0)+Avg_Dmd*365/I$3/2*Std_Cost*Inv_Cost+I$3*Setup</f>
        <v>921191.36421739322</v>
      </c>
      <c r="J92" s="12">
        <f>(Sell_Price-Std_Cost)*(1-$D92)*Lost_Sale_Fact*Avg_Dmd*365+NORMSINV($D92)*SQRT(Dmd_StdDev^2*Leadtime+LT_StdDev^2*Avg_Dmd^2)*Std_Cost*Inv_Cost+IF(365/J$3+Safety_Stock/Avg_Dmd&gt;Plan_Shelf,(365/J$3+Safety_Stock/Avg_Dmd-Plan_Shelf)*Avg_Dmd*Std_Cost*J$3,0)+Avg_Dmd*365/J$3/2*Std_Cost*Inv_Cost+J$3*Setup</f>
        <v>853424.19371805224</v>
      </c>
      <c r="K92" s="12">
        <f>(Sell_Price-Std_Cost)*(1-$D92)*Lost_Sale_Fact*Avg_Dmd*365+NORMSINV($D92)*SQRT(Dmd_StdDev^2*Leadtime+LT_StdDev^2*Avg_Dmd^2)*Std_Cost*Inv_Cost+IF(365/K$3+Safety_Stock/Avg_Dmd&gt;Plan_Shelf,(365/K$3+Safety_Stock/Avg_Dmd-Plan_Shelf)*Avg_Dmd*Std_Cost*K$3,0)+Avg_Dmd*365/K$3/2*Std_Cost*Inv_Cost+K$3*Setup</f>
        <v>787603.68988537812</v>
      </c>
      <c r="L92" s="12">
        <f>(Sell_Price-Std_Cost)*(1-$D92)*Lost_Sale_Fact*Avg_Dmd*365+NORMSINV($D92)*SQRT(Dmd_StdDev^2*Leadtime+LT_StdDev^2*Avg_Dmd^2)*Std_Cost*Inv_Cost+IF(365/L$3+Safety_Stock/Avg_Dmd&gt;Plan_Shelf,(365/L$3+Safety_Stock/Avg_Dmd-Plan_Shelf)*Avg_Dmd*Std_Cost*L$3,0)+Avg_Dmd*365/L$3/2*Std_Cost*Inv_Cost+L$3*Setup</f>
        <v>722999.85271937051</v>
      </c>
      <c r="M92" s="12">
        <f>(Sell_Price-Std_Cost)*(1-$D92)*Lost_Sale_Fact*Avg_Dmd*365+NORMSINV($D92)*SQRT(Dmd_StdDev^2*Leadtime+LT_StdDev^2*Avg_Dmd^2)*Std_Cost*Inv_Cost+IF(365/M$3+Safety_Stock/Avg_Dmd&gt;Plan_Shelf,(365/M$3+Safety_Stock/Avg_Dmd-Plan_Shelf)*Avg_Dmd*Std_Cost*M$3,0)+Avg_Dmd*365/M$3/2*Std_Cost*Inv_Cost+M$3*Setup</f>
        <v>659207.12666447414</v>
      </c>
      <c r="N92" s="12">
        <f>(Sell_Price-Std_Cost)*(1-$D92)*Lost_Sale_Fact*Avg_Dmd*365+NORMSINV($D92)*SQRT(Dmd_StdDev^2*Leadtime+LT_StdDev^2*Avg_Dmd^2)*Std_Cost*Inv_Cost+IF(365/N$3+Safety_Stock/Avg_Dmd&gt;Plan_Shelf,(365/N$3+Safety_Stock/Avg_Dmd-Plan_Shelf)*Avg_Dmd*Std_Cost*N$3,0)+Avg_Dmd*365/N$3/2*Std_Cost*Inv_Cost+N$3*Setup</f>
        <v>595982.17838735541</v>
      </c>
      <c r="O92" s="12">
        <f>(Sell_Price-Std_Cost)*(1-$D92)*Lost_Sale_Fact*Avg_Dmd*365+NORMSINV($D92)*SQRT(Dmd_StdDev^2*Leadtime+LT_StdDev^2*Avg_Dmd^2)*Std_Cost*Inv_Cost+IF(365/O$3+Safety_Stock/Avg_Dmd&gt;Plan_Shelf,(365/O$3+Safety_Stock/Avg_Dmd-Plan_Shelf)*Avg_Dmd*Std_Cost*O$3,0)+Avg_Dmd*365/O$3/2*Std_Cost*Inv_Cost+O$3*Setup</f>
        <v>533170.15940316592</v>
      </c>
      <c r="P92" s="12">
        <f>(Sell_Price-Std_Cost)*(1-$D92)*Lost_Sale_Fact*Avg_Dmd*365+NORMSINV($D92)*SQRT(Dmd_StdDev^2*Leadtime+LT_StdDev^2*Avg_Dmd^2)*Std_Cost*Inv_Cost+IF(365/P$3+Safety_Stock/Avg_Dmd&gt;Plan_Shelf,(365/P$3+Safety_Stock/Avg_Dmd-Plan_Shelf)*Avg_Dmd*Std_Cost*P$3,0)+Avg_Dmd*365/P$3/2*Std_Cost*Inv_Cost+P$3*Setup</f>
        <v>470667.83738867368</v>
      </c>
      <c r="Q92" s="12">
        <f>(Sell_Price-Std_Cost)*(1-$D92)*Lost_Sale_Fact*Avg_Dmd*365+NORMSINV($D92)*SQRT(Dmd_StdDev^2*Leadtime+LT_StdDev^2*Avg_Dmd^2)*Std_Cost*Inv_Cost+IF(365/Q$3+Safety_Stock/Avg_Dmd&gt;Plan_Shelf,(365/Q$3+Safety_Stock/Avg_Dmd-Plan_Shelf)*Avg_Dmd*Std_Cost*Q$3,0)+Avg_Dmd*365/Q$3/2*Std_Cost*Inv_Cost+Q$3*Setup</f>
        <v>408403.7438124097</v>
      </c>
      <c r="R92" s="12">
        <f>(Sell_Price-Std_Cost)*(1-$D92)*Lost_Sale_Fact*Avg_Dmd*365+NORMSINV($D92)*SQRT(Dmd_StdDev^2*Leadtime+LT_StdDev^2*Avg_Dmd^2)*Std_Cost*Inv_Cost+IF(365/R$3+Safety_Stock/Avg_Dmd&gt;Plan_Shelf,(365/R$3+Safety_Stock/Avg_Dmd-Plan_Shelf)*Avg_Dmd*Std_Cost*R$3,0)+Avg_Dmd*365/R$3/2*Std_Cost*Inv_Cost+R$3*Setup</f>
        <v>346326.82972332527</v>
      </c>
      <c r="S92" s="12">
        <f>(Sell_Price-Std_Cost)*(1-$D92)*Lost_Sale_Fact*Avg_Dmd*365+NORMSINV($D92)*SQRT(Dmd_StdDev^2*Leadtime+LT_StdDev^2*Avg_Dmd^2)*Std_Cost*Inv_Cost+IF(365/S$3+Safety_Stock/Avg_Dmd&gt;Plan_Shelf,(365/S$3+Safety_Stock/Avg_Dmd-Plan_Shelf)*Avg_Dmd*Std_Cost*S$3,0)+Avg_Dmd*365/S$3/2*Std_Cost*Inv_Cost+S$3*Setup</f>
        <v>284399.65922398429</v>
      </c>
      <c r="T92" s="12">
        <f>(Sell_Price-Std_Cost)*(1-$D92)*Lost_Sale_Fact*Avg_Dmd*365+NORMSINV($D92)*SQRT(Dmd_StdDev^2*Leadtime+LT_StdDev^2*Avg_Dmd^2)*Std_Cost*Inv_Cost+IF(365/T$3+Safety_Stock/Avg_Dmd&gt;Plan_Shelf,(365/T$3+Safety_Stock/Avg_Dmd-Plan_Shelf)*Avg_Dmd*Std_Cost*T$3,0)+Avg_Dmd*365/T$3/2*Std_Cost*Inv_Cost+T$3*Setup</f>
        <v>222594.15539130993</v>
      </c>
      <c r="U92" s="12">
        <f>(Sell_Price-Std_Cost)*(1-$D92)*Lost_Sale_Fact*Avg_Dmd*365+NORMSINV($D92)*SQRT(Dmd_StdDev^2*Leadtime+LT_StdDev^2*Avg_Dmd^2)*Std_Cost*Inv_Cost+IF(365/U$3+Safety_Stock/Avg_Dmd&gt;Plan_Shelf,(365/U$3+Safety_Stock/Avg_Dmd-Plan_Shelf)*Avg_Dmd*Std_Cost*U$3,0)+Avg_Dmd*365/U$3/2*Std_Cost*Inv_Cost+U$3*Setup</f>
        <v>160888.84763706697</v>
      </c>
      <c r="V92" s="12">
        <f>(Sell_Price-Std_Cost)*(1-$D92)*Lost_Sale_Fact*Avg_Dmd*365+NORMSINV($D92)*SQRT(Dmd_StdDev^2*Leadtime+LT_StdDev^2*Avg_Dmd^2)*Std_Cost*Inv_Cost+IF(365/V$3+Safety_Stock/Avg_Dmd&gt;Plan_Shelf,(365/V$3+Safety_Stock/Avg_Dmd-Plan_Shelf)*Avg_Dmd*Std_Cost*V$3,0)+Avg_Dmd*365/V$3/2*Std_Cost*Inv_Cost+V$3*Setup</f>
        <v>99267.036614850396</v>
      </c>
      <c r="W92" s="12">
        <f>(Sell_Price-Std_Cost)*(1-$D92)*Lost_Sale_Fact*Avg_Dmd*365+NORMSINV($D92)*SQRT(Dmd_StdDev^2*Leadtime+LT_StdDev^2*Avg_Dmd^2)*Std_Cost*Inv_Cost+IF(365/W$3+Safety_Stock/Avg_Dmd&gt;Plan_Shelf,(365/W$3+Safety_Stock/Avg_Dmd-Plan_Shelf)*Avg_Dmd*Std_Cost*W$3,0)+Avg_Dmd*365/W$3/2*Std_Cost*Inv_Cost+W$3*Setup</f>
        <v>37715.538630129275</v>
      </c>
      <c r="X92" s="12">
        <f>(Sell_Price-Std_Cost)*(1-$D92)*Lost_Sale_Fact*Avg_Dmd*365+NORMSINV($D92)*SQRT(Dmd_StdDev^2*Leadtime+LT_StdDev^2*Avg_Dmd^2)*Std_Cost*Inv_Cost+IF(365/X$3+Safety_Stock/Avg_Dmd&gt;Plan_Shelf,(365/X$3+Safety_Stock/Avg_Dmd-Plan_Shelf)*Avg_Dmd*Std_Cost*X$3,0)+Avg_Dmd*365/X$3/2*Std_Cost*Inv_Cost+X$3*Setup</f>
        <v>30300.550047430981</v>
      </c>
      <c r="Y92" s="12">
        <f>(Sell_Price-Std_Cost)*(1-$D92)*Lost_Sale_Fact*Avg_Dmd*365+NORMSINV($D92)*SQRT(Dmd_StdDev^2*Leadtime+LT_StdDev^2*Avg_Dmd^2)*Std_Cost*Inv_Cost+IF(365/Y$3+Safety_Stock/Avg_Dmd&gt;Plan_Shelf,(365/Y$3+Safety_Stock/Avg_Dmd-Plan_Shelf)*Avg_Dmd*Std_Cost*Y$3,0)+Avg_Dmd*365/Y$3/2*Std_Cost*Inv_Cost+Y$3*Setup</f>
        <v>29963.883380764313</v>
      </c>
      <c r="Z92" s="12">
        <f>(Sell_Price-Std_Cost)*(1-$D92)*Lost_Sale_Fact*Avg_Dmd*365+NORMSINV($D92)*SQRT(Dmd_StdDev^2*Leadtime+LT_StdDev^2*Avg_Dmd^2)*Std_Cost*Inv_Cost+IF(365/Z$3+Safety_Stock/Avg_Dmd&gt;Plan_Shelf,(365/Z$3+Safety_Stock/Avg_Dmd-Plan_Shelf)*Avg_Dmd*Std_Cost*Z$3,0)+Avg_Dmd*365/Z$3/2*Std_Cost*Inv_Cost+Z$3*Setup</f>
        <v>29671.459138340069</v>
      </c>
      <c r="AA92" s="12">
        <f>(Sell_Price-Std_Cost)*(1-$D92)*Lost_Sale_Fact*Avg_Dmd*365+NORMSINV($D92)*SQRT(Dmd_StdDev^2*Leadtime+LT_StdDev^2*Avg_Dmd^2)*Std_Cost*Inv_Cost+IF(365/AA$3+Safety_Stock/Avg_Dmd&gt;Plan_Shelf,(365/AA$3+Safety_Stock/Avg_Dmd-Plan_Shelf)*Avg_Dmd*Std_Cost*AA$3,0)+Avg_Dmd*365/AA$3/2*Std_Cost*Inv_Cost+AA$3*Setup</f>
        <v>29417.506569170109</v>
      </c>
      <c r="AB92" s="12">
        <f>(Sell_Price-Std_Cost)*(1-$D92)*Lost_Sale_Fact*Avg_Dmd*365+NORMSINV($D92)*SQRT(Dmd_StdDev^2*Leadtime+LT_StdDev^2*Avg_Dmd^2)*Std_Cost*Inv_Cost+IF(365/AB$3+Safety_Stock/Avg_Dmd&gt;Plan_Shelf,(365/AB$3+Safety_Stock/Avg_Dmd-Plan_Shelf)*Avg_Dmd*Std_Cost*AB$3,0)+Avg_Dmd*365/AB$3/2*Std_Cost*Inv_Cost+AB$3*Setup</f>
        <v>29197.216714097645</v>
      </c>
      <c r="AC92" s="12">
        <f>(Sell_Price-Std_Cost)*(1-$D92)*Lost_Sale_Fact*Avg_Dmd*365+NORMSINV($D92)*SQRT(Dmd_StdDev^2*Leadtime+LT_StdDev^2*Avg_Dmd^2)*Std_Cost*Inv_Cost+IF(365/AC$3+Safety_Stock/Avg_Dmd&gt;Plan_Shelf,(365/AC$3+Safety_Stock/Avg_Dmd-Plan_Shelf)*Avg_Dmd*Std_Cost*AC$3,0)+Avg_Dmd*365/AC$3/2*Std_Cost*Inv_Cost+AC$3*Setup</f>
        <v>29006.550047430981</v>
      </c>
      <c r="AD92" s="12">
        <f>(Sell_Price-Std_Cost)*(1-$D92)*Lost_Sale_Fact*Avg_Dmd*365+NORMSINV($D92)*SQRT(Dmd_StdDev^2*Leadtime+LT_StdDev^2*Avg_Dmd^2)*Std_Cost*Inv_Cost+IF(365/AD$3+Safety_Stock/Avg_Dmd&gt;Plan_Shelf,(365/AD$3+Safety_Stock/Avg_Dmd-Plan_Shelf)*Avg_Dmd*Std_Cost*AD$3,0)+Avg_Dmd*365/AD$3/2*Std_Cost*Inv_Cost+AD$3*Setup</f>
        <v>28842.088508969442</v>
      </c>
      <c r="AE92" s="12">
        <f>(Sell_Price-Std_Cost)*(1-$D92)*Lost_Sale_Fact*Avg_Dmd*365+NORMSINV($D92)*SQRT(Dmd_StdDev^2*Leadtime+LT_StdDev^2*Avg_Dmd^2)*Std_Cost*Inv_Cost+IF(365/AE$3+Safety_Stock/Avg_Dmd&gt;Plan_Shelf,(365/AE$3+Safety_Stock/Avg_Dmd-Plan_Shelf)*Avg_Dmd*Std_Cost*AE$3,0)+Avg_Dmd*365/AE$3/2*Std_Cost*Inv_Cost+AE$3*Setup</f>
        <v>28700.920417801353</v>
      </c>
      <c r="AF92" s="12">
        <f>(Sell_Price-Std_Cost)*(1-$D92)*Lost_Sale_Fact*Avg_Dmd*365+NORMSINV($D92)*SQRT(Dmd_StdDev^2*Leadtime+LT_StdDev^2*Avg_Dmd^2)*Std_Cost*Inv_Cost+IF(365/AF$3+Safety_Stock/Avg_Dmd&gt;Plan_Shelf,(365/AF$3+Safety_Stock/Avg_Dmd-Plan_Shelf)*Avg_Dmd*Std_Cost*AF$3,0)+Avg_Dmd*365/AF$3/2*Std_Cost*Inv_Cost+AF$3*Setup</f>
        <v>28580.550047430981</v>
      </c>
      <c r="AG92" s="12">
        <f>(Sell_Price-Std_Cost)*(1-$D92)*Lost_Sale_Fact*Avg_Dmd*365+NORMSINV($D92)*SQRT(Dmd_StdDev^2*Leadtime+LT_StdDev^2*Avg_Dmd^2)*Std_Cost*Inv_Cost+IF(365/AG$3+Safety_Stock/Avg_Dmd&gt;Plan_Shelf,(365/AG$3+Safety_Stock/Avg_Dmd-Plan_Shelf)*Avg_Dmd*Std_Cost*AG$3,0)+Avg_Dmd*365/AG$3/2*Std_Cost*Inv_Cost+AG$3*Setup</f>
        <v>28478.825909499945</v>
      </c>
      <c r="AH92" s="12">
        <f>(Sell_Price-Std_Cost)*(1-$D92)*Lost_Sale_Fact*Avg_Dmd*365+NORMSINV($D92)*SQRT(Dmd_StdDev^2*Leadtime+LT_StdDev^2*Avg_Dmd^2)*Std_Cost*Inv_Cost+IF(365/AH$3+Safety_Stock/Avg_Dmd&gt;Plan_Shelf,(365/AH$3+Safety_Stock/Avg_Dmd-Plan_Shelf)*Avg_Dmd*Std_Cost*AH$3,0)+Avg_Dmd*365/AH$3/2*Std_Cost*Inv_Cost+AH$3*Setup</f>
        <v>28393.883380764313</v>
      </c>
      <c r="AI92" s="12">
        <f>(Sell_Price-Std_Cost)*(1-$D92)*Lost_Sale_Fact*Avg_Dmd*365+NORMSINV($D92)*SQRT(Dmd_StdDev^2*Leadtime+LT_StdDev^2*Avg_Dmd^2)*Std_Cost*Inv_Cost+IF(365/AI$3+Safety_Stock/Avg_Dmd&gt;Plan_Shelf,(365/AI$3+Safety_Stock/Avg_Dmd-Plan_Shelf)*Avg_Dmd*Std_Cost*AI$3,0)+Avg_Dmd*365/AI$3/2*Std_Cost*Inv_Cost+AI$3*Setup</f>
        <v>28324.098434527754</v>
      </c>
      <c r="AJ92" s="12">
        <f>(Sell_Price-Std_Cost)*(1-$D92)*Lost_Sale_Fact*Avg_Dmd*365+NORMSINV($D92)*SQRT(Dmd_StdDev^2*Leadtime+LT_StdDev^2*Avg_Dmd^2)*Std_Cost*Inv_Cost+IF(365/AJ$3+Safety_Stock/Avg_Dmd&gt;Plan_Shelf,(365/AJ$3+Safety_Stock/Avg_Dmd-Plan_Shelf)*Avg_Dmd*Std_Cost*AJ$3,0)+Avg_Dmd*365/AJ$3/2*Std_Cost*Inv_Cost+AJ$3*Setup</f>
        <v>28268.050047430981</v>
      </c>
      <c r="AK92" s="12">
        <f>(Sell_Price-Std_Cost)*(1-$D92)*Lost_Sale_Fact*Avg_Dmd*365+NORMSINV($D92)*SQRT(Dmd_StdDev^2*Leadtime+LT_StdDev^2*Avg_Dmd^2)*Std_Cost*Inv_Cost+IF(365/AK$3+Safety_Stock/Avg_Dmd&gt;Plan_Shelf,(365/AK$3+Safety_Stock/Avg_Dmd-Plan_Shelf)*Avg_Dmd*Std_Cost*AK$3,0)+Avg_Dmd*365/AK$3/2*Std_Cost*Inv_Cost+AK$3*Setup</f>
        <v>28224.489441370373</v>
      </c>
      <c r="AL92" s="12">
        <f>(Sell_Price-Std_Cost)*(1-$D92)*Lost_Sale_Fact*Avg_Dmd*365+NORMSINV($D92)*SQRT(Dmd_StdDev^2*Leadtime+LT_StdDev^2*Avg_Dmd^2)*Std_Cost*Inv_Cost+IF(365/AL$3+Safety_Stock/Avg_Dmd&gt;Plan_Shelf,(365/AL$3+Safety_Stock/Avg_Dmd-Plan_Shelf)*Avg_Dmd*Std_Cost*AL$3,0)+Avg_Dmd*365/AL$3/2*Std_Cost*Inv_Cost+AL$3*Setup</f>
        <v>28192.314753313334</v>
      </c>
      <c r="AM92" s="12">
        <f>(Sell_Price-Std_Cost)*(1-$D92)*Lost_Sale_Fact*Avg_Dmd*365+NORMSINV($D92)*SQRT(Dmd_StdDev^2*Leadtime+LT_StdDev^2*Avg_Dmd^2)*Std_Cost*Inv_Cost+IF(365/AM$3+Safety_Stock/Avg_Dmd&gt;Plan_Shelf,(365/AM$3+Safety_Stock/Avg_Dmd-Plan_Shelf)*Avg_Dmd*Std_Cost*AM$3,0)+Avg_Dmd*365/AM$3/2*Std_Cost*Inv_Cost+AM$3*Setup</f>
        <v>28170.550047430981</v>
      </c>
      <c r="AN92" s="12">
        <f>(Sell_Price-Std_Cost)*(1-$D92)*Lost_Sale_Fact*Avg_Dmd*365+NORMSINV($D92)*SQRT(Dmd_StdDev^2*Leadtime+LT_StdDev^2*Avg_Dmd^2)*Std_Cost*Inv_Cost+IF(365/AN$3+Safety_Stock/Avg_Dmd&gt;Plan_Shelf,(365/AN$3+Safety_Stock/Avg_Dmd-Plan_Shelf)*Avg_Dmd*Std_Cost*AN$3,0)+Avg_Dmd*365/AN$3/2*Std_Cost*Inv_Cost+AN$3*Setup</f>
        <v>28158.327825208758</v>
      </c>
      <c r="AO92" s="12">
        <f>(Sell_Price-Std_Cost)*(1-$D92)*Lost_Sale_Fact*Avg_Dmd*365+NORMSINV($D92)*SQRT(Dmd_StdDev^2*Leadtime+LT_StdDev^2*Avg_Dmd^2)*Std_Cost*Inv_Cost+IF(365/AO$3+Safety_Stock/Avg_Dmd&gt;Plan_Shelf,(365/AO$3+Safety_Stock/Avg_Dmd-Plan_Shelf)*Avg_Dmd*Std_Cost*AO$3,0)+Avg_Dmd*365/AO$3/2*Std_Cost*Inv_Cost+AO$3*Setup</f>
        <v>28154.874371755304</v>
      </c>
      <c r="AP92" s="12">
        <f>(Sell_Price-Std_Cost)*(1-$D92)*Lost_Sale_Fact*Avg_Dmd*365+NORMSINV($D92)*SQRT(Dmd_StdDev^2*Leadtime+LT_StdDev^2*Avg_Dmd^2)*Std_Cost*Inv_Cost+IF(365/AP$3+Safety_Stock/Avg_Dmd&gt;Plan_Shelf,(365/AP$3+Safety_Stock/Avg_Dmd-Plan_Shelf)*Avg_Dmd*Std_Cost*AP$3,0)+Avg_Dmd*365/AP$3/2*Std_Cost*Inv_Cost+AP$3*Setup</f>
        <v>28159.497415852034</v>
      </c>
      <c r="AQ92" s="12">
        <f>(Sell_Price-Std_Cost)*(1-$D92)*Lost_Sale_Fact*Avg_Dmd*365+NORMSINV($D92)*SQRT(Dmd_StdDev^2*Leadtime+LT_StdDev^2*Avg_Dmd^2)*Std_Cost*Inv_Cost+IF(365/AQ$3+Safety_Stock/Avg_Dmd&gt;Plan_Shelf,(365/AQ$3+Safety_Stock/Avg_Dmd-Plan_Shelf)*Avg_Dmd*Std_Cost*AQ$3,0)+Avg_Dmd*365/AQ$3/2*Std_Cost*Inv_Cost+AQ$3*Setup</f>
        <v>28171.575688456622</v>
      </c>
      <c r="AR92" s="12">
        <f>(Sell_Price-Std_Cost)*(1-$D92)*Lost_Sale_Fact*Avg_Dmd*365+NORMSINV($D92)*SQRT(Dmd_StdDev^2*Leadtime+LT_StdDev^2*Avg_Dmd^2)*Std_Cost*Inv_Cost+IF(365/AR$3+Safety_Stock/Avg_Dmd&gt;Plan_Shelf,(365/AR$3+Safety_Stock/Avg_Dmd-Plan_Shelf)*Avg_Dmd*Std_Cost*AR$3,0)+Avg_Dmd*365/AR$3/2*Std_Cost*Inv_Cost+AR$3*Setup</f>
        <v>28190.550047430981</v>
      </c>
      <c r="AS92" s="12">
        <f>(Sell_Price-Std_Cost)*(1-$D92)*Lost_Sale_Fact*Avg_Dmd*365+NORMSINV($D92)*SQRT(Dmd_StdDev^2*Leadtime+LT_StdDev^2*Avg_Dmd^2)*Std_Cost*Inv_Cost+IF(365/AS$3+Safety_Stock/Avg_Dmd&gt;Plan_Shelf,(365/AS$3+Safety_Stock/Avg_Dmd-Plan_Shelf)*Avg_Dmd*Std_Cost*AS$3,0)+Avg_Dmd*365/AS$3/2*Std_Cost*Inv_Cost+AS$3*Setup</f>
        <v>28215.915901089516</v>
      </c>
      <c r="AT92" s="12">
        <f>(Sell_Price-Std_Cost)*(1-$D92)*Lost_Sale_Fact*Avg_Dmd*365+NORMSINV($D92)*SQRT(Dmd_StdDev^2*Leadtime+LT_StdDev^2*Avg_Dmd^2)*Std_Cost*Inv_Cost+IF(365/AT$3+Safety_Stock/Avg_Dmd&gt;Plan_Shelf,(365/AT$3+Safety_Stock/Avg_Dmd-Plan_Shelf)*Avg_Dmd*Std_Cost*AT$3,0)+Avg_Dmd*365/AT$3/2*Std_Cost*Inv_Cost+AT$3*Setup</f>
        <v>28247.216714097645</v>
      </c>
      <c r="AU92" s="12">
        <f>(Sell_Price-Std_Cost)*(1-$D92)*Lost_Sale_Fact*Avg_Dmd*365+NORMSINV($D92)*SQRT(Dmd_StdDev^2*Leadtime+LT_StdDev^2*Avg_Dmd^2)*Std_Cost*Inv_Cost+IF(365/AU$3+Safety_Stock/Avg_Dmd&gt;Plan_Shelf,(365/AU$3+Safety_Stock/Avg_Dmd-Plan_Shelf)*Avg_Dmd*Std_Cost*AU$3,0)+Avg_Dmd*365/AU$3/2*Std_Cost*Inv_Cost+AU$3*Setup</f>
        <v>28284.038419524004</v>
      </c>
      <c r="AV92" s="12">
        <f>(Sell_Price-Std_Cost)*(1-$D92)*Lost_Sale_Fact*Avg_Dmd*365+NORMSINV($D92)*SQRT(Dmd_StdDev^2*Leadtime+LT_StdDev^2*Avg_Dmd^2)*Std_Cost*Inv_Cost+IF(365/AV$3+Safety_Stock/Avg_Dmd&gt;Plan_Shelf,(365/AV$3+Safety_Stock/Avg_Dmd-Plan_Shelf)*Avg_Dmd*Std_Cost*AV$3,0)+Avg_Dmd*365/AV$3/2*Std_Cost*Inv_Cost+AV$3*Setup</f>
        <v>28326.004592885525</v>
      </c>
      <c r="AW92" s="12">
        <f>(Sell_Price-Std_Cost)*(1-$D92)*Lost_Sale_Fact*Avg_Dmd*365+NORMSINV($D92)*SQRT(Dmd_StdDev^2*Leadtime+LT_StdDev^2*Avg_Dmd^2)*Std_Cost*Inv_Cost+IF(365/AW$3+Safety_Stock/Avg_Dmd&gt;Plan_Shelf,(365/AW$3+Safety_Stock/Avg_Dmd-Plan_Shelf)*Avg_Dmd*Std_Cost*AW$3,0)+Avg_Dmd*365/AW$3/2*Std_Cost*Inv_Cost+AW$3*Setup</f>
        <v>28372.772269653204</v>
      </c>
      <c r="AX92" s="12">
        <f>(Sell_Price-Std_Cost)*(1-$D92)*Lost_Sale_Fact*Avg_Dmd*365+NORMSINV($D92)*SQRT(Dmd_StdDev^2*Leadtime+LT_StdDev^2*Avg_Dmd^2)*Std_Cost*Inv_Cost+IF(365/AX$3+Safety_Stock/Avg_Dmd&gt;Plan_Shelf,(365/AX$3+Safety_Stock/Avg_Dmd-Plan_Shelf)*Avg_Dmd*Std_Cost*AX$3,0)+Avg_Dmd*365/AX$3/2*Std_Cost*Inv_Cost+AX$3*Setup</f>
        <v>28424.028308300545</v>
      </c>
      <c r="AY92" s="12">
        <f>(Sell_Price-Std_Cost)*(1-$D92)*Lost_Sale_Fact*Avg_Dmd*365+NORMSINV($D92)*SQRT(Dmd_StdDev^2*Leadtime+LT_StdDev^2*Avg_Dmd^2)*Std_Cost*Inv_Cost+IF(365/AY$3+Safety_Stock/Avg_Dmd&gt;Plan_Shelf,(365/AY$3+Safety_Stock/Avg_Dmd-Plan_Shelf)*Avg_Dmd*Std_Cost*AY$3,0)+Avg_Dmd*365/AY$3/2*Std_Cost*Inv_Cost+AY$3*Setup</f>
        <v>28479.486217643745</v>
      </c>
      <c r="AZ92" s="12">
        <f>(Sell_Price-Std_Cost)*(1-$D92)*Lost_Sale_Fact*Avg_Dmd*365+NORMSINV($D92)*SQRT(Dmd_StdDev^2*Leadtime+LT_StdDev^2*Avg_Dmd^2)*Std_Cost*Inv_Cost+IF(365/AZ$3+Safety_Stock/Avg_Dmd&gt;Plan_Shelf,(365/AZ$3+Safety_Stock/Avg_Dmd-Plan_Shelf)*Avg_Dmd*Std_Cost*AZ$3,0)+Avg_Dmd*365/AZ$3/2*Std_Cost*Inv_Cost+AZ$3*Setup</f>
        <v>28538.883380764313</v>
      </c>
      <c r="BA92" s="12">
        <f>(Sell_Price-Std_Cost)*(1-$D92)*Lost_Sale_Fact*Avg_Dmd*365+NORMSINV($D92)*SQRT(Dmd_StdDev^2*Leadtime+LT_StdDev^2*Avg_Dmd^2)*Std_Cost*Inv_Cost+IF(365/BA$3+Safety_Stock/Avg_Dmd&gt;Plan_Shelf,(365/BA$3+Safety_Stock/Avg_Dmd-Plan_Shelf)*Avg_Dmd*Std_Cost*BA$3,0)+Avg_Dmd*365/BA$3/2*Std_Cost*Inv_Cost+BA$3*Setup</f>
        <v>28601.978618859554</v>
      </c>
      <c r="BB92" s="12">
        <f>(Sell_Price-Std_Cost)*(1-$D92)*Lost_Sale_Fact*Avg_Dmd*365+NORMSINV($D92)*SQRT(Dmd_StdDev^2*Leadtime+LT_StdDev^2*Avg_Dmd^2)*Std_Cost*Inv_Cost+IF(365/BB$3+Safety_Stock/Avg_Dmd&gt;Plan_Shelf,(365/BB$3+Safety_Stock/Avg_Dmd-Plan_Shelf)*Avg_Dmd*Std_Cost*BB$3,0)+Avg_Dmd*365/BB$3/2*Std_Cost*Inv_Cost+BB$3*Setup</f>
        <v>28668.550047430981</v>
      </c>
      <c r="BC92" s="12">
        <f>(Sell_Price-Std_Cost)*(1-$D92)*Lost_Sale_Fact*Avg_Dmd*365+NORMSINV($D92)*SQRT(Dmd_StdDev^2*Leadtime+LT_StdDev^2*Avg_Dmd^2)*Std_Cost*Inv_Cost+IF(365/BC$3+Safety_Stock/Avg_Dmd&gt;Plan_Shelf,(365/BC$3+Safety_Stock/Avg_Dmd-Plan_Shelf)*Avg_Dmd*Std_Cost*BC$3,0)+Avg_Dmd*365/BC$3/2*Std_Cost*Inv_Cost+BC$3*Setup</f>
        <v>28738.393184685883</v>
      </c>
      <c r="BD92" s="12">
        <f>(Sell_Price-Std_Cost)*(1-$D92)*Lost_Sale_Fact*Avg_Dmd*365+NORMSINV($D92)*SQRT(Dmd_StdDev^2*Leadtime+LT_StdDev^2*Avg_Dmd^2)*Std_Cost*Inv_Cost+IF(365/BD$3+Safety_Stock/Avg_Dmd&gt;Plan_Shelf,(365/BD$3+Safety_Stock/Avg_Dmd-Plan_Shelf)*Avg_Dmd*Std_Cost*BD$3,0)+Avg_Dmd*365/BD$3/2*Std_Cost*Inv_Cost+BD$3*Setup</f>
        <v>28811.319278200212</v>
      </c>
      <c r="BE92" s="12">
        <f>(Sell_Price-Std_Cost)*(1-$D92)*Lost_Sale_Fact*Avg_Dmd*365+NORMSINV($D92)*SQRT(Dmd_StdDev^2*Leadtime+LT_StdDev^2*Avg_Dmd^2)*Std_Cost*Inv_Cost+IF(365/BE$3+Safety_Stock/Avg_Dmd&gt;Plan_Shelf,(365/BE$3+Safety_Stock/Avg_Dmd-Plan_Shelf)*Avg_Dmd*Std_Cost*BE$3,0)+Avg_Dmd*365/BE$3/2*Std_Cost*Inv_Cost+BE$3*Setup</f>
        <v>28887.153821015887</v>
      </c>
      <c r="BF92" s="12">
        <f>(Sell_Price-Std_Cost)*(1-$D92)*Lost_Sale_Fact*Avg_Dmd*365+NORMSINV($D92)*SQRT(Dmd_StdDev^2*Leadtime+LT_StdDev^2*Avg_Dmd^2)*Std_Cost*Inv_Cost+IF(365/BF$3+Safety_Stock/Avg_Dmd&gt;Plan_Shelf,(365/BF$3+Safety_Stock/Avg_Dmd-Plan_Shelf)*Avg_Dmd*Std_Cost*BF$3,0)+Avg_Dmd*365/BF$3/2*Std_Cost*Inv_Cost+BF$3*Setup</f>
        <v>28965.735232616167</v>
      </c>
      <c r="BG92" s="12">
        <f>(Sell_Price-Std_Cost)*(1-$D92)*Lost_Sale_Fact*Avg_Dmd*365+NORMSINV($D92)*SQRT(Dmd_StdDev^2*Leadtime+LT_StdDev^2*Avg_Dmd^2)*Std_Cost*Inv_Cost+IF(365/BG$3+Safety_Stock/Avg_Dmd&gt;Plan_Shelf,(365/BG$3+Safety_Stock/Avg_Dmd-Plan_Shelf)*Avg_Dmd*Std_Cost*BG$3,0)+Avg_Dmd*365/BG$3/2*Std_Cost*Inv_Cost+BG$3*Setup</f>
        <v>29046.913683794617</v>
      </c>
      <c r="BH92" s="12">
        <f>(Sell_Price-Std_Cost)*(1-$D92)*Lost_Sale_Fact*Avg_Dmd*365+NORMSINV($D92)*SQRT(Dmd_StdDev^2*Leadtime+LT_StdDev^2*Avg_Dmd^2)*Std_Cost*Inv_Cost+IF(365/BH$3+Safety_Stock/Avg_Dmd&gt;Plan_Shelf,(365/BH$3+Safety_Stock/Avg_Dmd-Plan_Shelf)*Avg_Dmd*Std_Cost*BH$3,0)+Avg_Dmd*365/BH$3/2*Std_Cost*Inv_Cost+BH$3*Setup</f>
        <v>29130.550047430981</v>
      </c>
      <c r="BI92" s="12">
        <f>(Sell_Price-Std_Cost)*(1-$D92)*Lost_Sale_Fact*Avg_Dmd*365+NORMSINV($D92)*SQRT(Dmd_StdDev^2*Leadtime+LT_StdDev^2*Avg_Dmd^2)*Std_Cost*Inv_Cost+IF(365/BI$3+Safety_Stock/Avg_Dmd&gt;Plan_Shelf,(365/BI$3+Safety_Stock/Avg_Dmd-Plan_Shelf)*Avg_Dmd*Std_Cost*BI$3,0)+Avg_Dmd*365/BI$3/2*Std_Cost*Inv_Cost+BI$3*Setup</f>
        <v>29216.514959711683</v>
      </c>
      <c r="BJ92" s="12">
        <f>(Sell_Price-Std_Cost)*(1-$D92)*Lost_Sale_Fact*Avg_Dmd*365+NORMSINV($D92)*SQRT(Dmd_StdDev^2*Leadtime+LT_StdDev^2*Avg_Dmd^2)*Std_Cost*Inv_Cost+IF(365/BJ$3+Safety_Stock/Avg_Dmd&gt;Plan_Shelf,(365/BJ$3+Safety_Stock/Avg_Dmd-Plan_Shelf)*Avg_Dmd*Std_Cost*BJ$3,0)+Avg_Dmd*365/BJ$3/2*Std_Cost*Inv_Cost+BJ$3*Setup</f>
        <v>29304.687978465463</v>
      </c>
      <c r="BK92" s="12">
        <f>(Sell_Price-Std_Cost)*(1-$D92)*Lost_Sale_Fact*Avg_Dmd*365+NORMSINV($D92)*SQRT(Dmd_StdDev^2*Leadtime+LT_StdDev^2*Avg_Dmd^2)*Std_Cost*Inv_Cost+IF(365/BK$3+Safety_Stock/Avg_Dmd&gt;Plan_Shelf,(365/BK$3+Safety_Stock/Avg_Dmd-Plan_Shelf)*Avg_Dmd*Std_Cost*BK$3,0)+Avg_Dmd*365/BK$3/2*Std_Cost*Inv_Cost+BK$3*Setup</f>
        <v>29394.956827091999</v>
      </c>
      <c r="BL92" s="12">
        <f>(Sell_Price-Std_Cost)*(1-$D92)*Lost_Sale_Fact*Avg_Dmd*365+NORMSINV($D92)*SQRT(Dmd_StdDev^2*Leadtime+LT_StdDev^2*Avg_Dmd^2)*Std_Cost*Inv_Cost+IF(365/BL$3+Safety_Stock/Avg_Dmd&gt;Plan_Shelf,(365/BL$3+Safety_Stock/Avg_Dmd-Plan_Shelf)*Avg_Dmd*Std_Cost*BL$3,0)+Avg_Dmd*365/BL$3/2*Std_Cost*Inv_Cost+BL$3*Setup</f>
        <v>29487.216714097649</v>
      </c>
      <c r="BM92" s="12">
        <f>(Sell_Price-Std_Cost)*(1-$D92)*Lost_Sale_Fact*Avg_Dmd*365+NORMSINV($D92)*SQRT(Dmd_StdDev^2*Leadtime+LT_StdDev^2*Avg_Dmd^2)*Std_Cost*Inv_Cost+IF(365/BM$3+Safety_Stock/Avg_Dmd&gt;Plan_Shelf,(365/BM$3+Safety_Stock/Avg_Dmd-Plan_Shelf)*Avg_Dmd*Std_Cost*BM$3,0)+Avg_Dmd*365/BM$3/2*Std_Cost*Inv_Cost+BM$3*Setup</f>
        <v>29581.369719562128</v>
      </c>
      <c r="BN92" s="12">
        <f>(Sell_Price-Std_Cost)*(1-$D92)*Lost_Sale_Fact*Avg_Dmd*365+NORMSINV($D92)*SQRT(Dmd_StdDev^2*Leadtime+LT_StdDev^2*Avg_Dmd^2)*Std_Cost*Inv_Cost+IF(365/BN$3+Safety_Stock/Avg_Dmd&gt;Plan_Shelf,(365/BN$3+Safety_Stock/Avg_Dmd-Plan_Shelf)*Avg_Dmd*Std_Cost*BN$3,0)+Avg_Dmd*365/BN$3/2*Std_Cost*Inv_Cost+BN$3*Setup</f>
        <v>29677.324240979367</v>
      </c>
      <c r="BO92" s="12">
        <f>(Sell_Price-Std_Cost)*(1-$D92)*Lost_Sale_Fact*Avg_Dmd*365+NORMSINV($D92)*SQRT(Dmd_StdDev^2*Leadtime+LT_StdDev^2*Avg_Dmd^2)*Std_Cost*Inv_Cost+IF(365/BO$3+Safety_Stock/Avg_Dmd&gt;Plan_Shelf,(365/BO$3+Safety_Stock/Avg_Dmd-Plan_Shelf)*Avg_Dmd*Std_Cost*BO$3,0)+Avg_Dmd*365/BO$3/2*Std_Cost*Inv_Cost+BO$3*Setup</f>
        <v>29774.994491875426</v>
      </c>
      <c r="BP92" s="12">
        <f>(Sell_Price-Std_Cost)*(1-$D92)*Lost_Sale_Fact*Avg_Dmd*365+NORMSINV($D92)*SQRT(Dmd_StdDev^2*Leadtime+LT_StdDev^2*Avg_Dmd^2)*Std_Cost*Inv_Cost+IF(365/BP$3+Safety_Stock/Avg_Dmd&gt;Plan_Shelf,(365/BP$3+Safety_Stock/Avg_Dmd-Plan_Shelf)*Avg_Dmd*Std_Cost*BP$3,0)+Avg_Dmd*365/BP$3/2*Std_Cost*Inv_Cost+BP$3*Setup</f>
        <v>29874.300047430981</v>
      </c>
      <c r="BQ92" s="12">
        <f>(Sell_Price-Std_Cost)*(1-$D92)*Lost_Sale_Fact*Avg_Dmd*365+NORMSINV($D92)*SQRT(Dmd_StdDev^2*Leadtime+LT_StdDev^2*Avg_Dmd^2)*Std_Cost*Inv_Cost+IF(365/BQ$3+Safety_Stock/Avg_Dmd&gt;Plan_Shelf,(365/BQ$3+Safety_Stock/Avg_Dmd-Plan_Shelf)*Avg_Dmd*Std_Cost*BQ$3,0)+Avg_Dmd*365/BQ$3/2*Std_Cost*Inv_Cost+BQ$3*Setup</f>
        <v>29975.165432046364</v>
      </c>
      <c r="BR92" s="12">
        <f>(Sell_Price-Std_Cost)*(1-$D92)*Lost_Sale_Fact*Avg_Dmd*365+NORMSINV($D92)*SQRT(Dmd_StdDev^2*Leadtime+LT_StdDev^2*Avg_Dmd^2)*Std_Cost*Inv_Cost+IF(365/BR$3+Safety_Stock/Avg_Dmd&gt;Plan_Shelf,(365/BR$3+Safety_Stock/Avg_Dmd-Plan_Shelf)*Avg_Dmd*Std_Cost*BR$3,0)+Avg_Dmd*365/BR$3/2*Std_Cost*Inv_Cost+BR$3*Setup</f>
        <v>30077.519744400677</v>
      </c>
      <c r="BS92" s="12">
        <f>(Sell_Price-Std_Cost)*(1-$D92)*Lost_Sale_Fact*Avg_Dmd*365+NORMSINV($D92)*SQRT(Dmd_StdDev^2*Leadtime+LT_StdDev^2*Avg_Dmd^2)*Std_Cost*Inv_Cost+IF(365/BS$3+Safety_Stock/Avg_Dmd&gt;Plan_Shelf,(365/BS$3+Safety_Stock/Avg_Dmd-Plan_Shelf)*Avg_Dmd*Std_Cost*BS$3,0)+Avg_Dmd*365/BS$3/2*Std_Cost*Inv_Cost+BS$3*Setup</f>
        <v>30181.296316087697</v>
      </c>
      <c r="BT92" s="12">
        <f>(Sell_Price-Std_Cost)*(1-$D92)*Lost_Sale_Fact*Avg_Dmd*365+NORMSINV($D92)*SQRT(Dmd_StdDev^2*Leadtime+LT_StdDev^2*Avg_Dmd^2)*Std_Cost*Inv_Cost+IF(365/BT$3+Safety_Stock/Avg_Dmd&gt;Plan_Shelf,(365/BT$3+Safety_Stock/Avg_Dmd-Plan_Shelf)*Avg_Dmd*Std_Cost*BT$3,0)+Avg_Dmd*365/BT$3/2*Std_Cost*Inv_Cost+BT$3*Setup</f>
        <v>30286.432400372156</v>
      </c>
      <c r="BU92" s="12">
        <f>(Sell_Price-Std_Cost)*(1-$D92)*Lost_Sale_Fact*Avg_Dmd*365+NORMSINV($D92)*SQRT(Dmd_StdDev^2*Leadtime+LT_StdDev^2*Avg_Dmd^2)*Std_Cost*Inv_Cost+IF(365/BU$3+Safety_Stock/Avg_Dmd&gt;Plan_Shelf,(365/BU$3+Safety_Stock/Avg_Dmd-Plan_Shelf)*Avg_Dmd*Std_Cost*BU$3,0)+Avg_Dmd*365/BU$3/2*Std_Cost*Inv_Cost+BU$3*Setup</f>
        <v>30392.868888010689</v>
      </c>
      <c r="BV92" s="12">
        <f>(Sell_Price-Std_Cost)*(1-$D92)*Lost_Sale_Fact*Avg_Dmd*365+NORMSINV($D92)*SQRT(Dmd_StdDev^2*Leadtime+LT_StdDev^2*Avg_Dmd^2)*Std_Cost*Inv_Cost+IF(365/BV$3+Safety_Stock/Avg_Dmd&gt;Plan_Shelf,(365/BV$3+Safety_Stock/Avg_Dmd-Plan_Shelf)*Avg_Dmd*Std_Cost*BV$3,0)+Avg_Dmd*365/BV$3/2*Std_Cost*Inv_Cost+BV$3*Setup</f>
        <v>30500.550047430981</v>
      </c>
      <c r="BW92" s="12">
        <f>(Sell_Price-Std_Cost)*(1-$D92)*Lost_Sale_Fact*Avg_Dmd*365+NORMSINV($D92)*SQRT(Dmd_StdDev^2*Leadtime+LT_StdDev^2*Avg_Dmd^2)*Std_Cost*Inv_Cost+IF(365/BW$3+Safety_Stock/Avg_Dmd&gt;Plan_Shelf,(365/BW$3+Safety_Stock/Avg_Dmd-Plan_Shelf)*Avg_Dmd*Std_Cost*BW$3,0)+Avg_Dmd*365/BW$3/2*Std_Cost*Inv_Cost+BW$3*Setup</f>
        <v>30609.423286867601</v>
      </c>
      <c r="BX92" s="12">
        <f>(Sell_Price-Std_Cost)*(1-$D92)*Lost_Sale_Fact*Avg_Dmd*365+NORMSINV($D92)*SQRT(Dmd_StdDev^2*Leadtime+LT_StdDev^2*Avg_Dmd^2)*Std_Cost*Inv_Cost+IF(365/BX$3+Safety_Stock/Avg_Dmd&gt;Plan_Shelf,(365/BX$3+Safety_Stock/Avg_Dmd-Plan_Shelf)*Avg_Dmd*Std_Cost*BX$3,0)+Avg_Dmd*365/BX$3/2*Std_Cost*Inv_Cost+BX$3*Setup</f>
        <v>30719.438936319872</v>
      </c>
      <c r="BY92" s="12">
        <f>(Sell_Price-Std_Cost)*(1-$D92)*Lost_Sale_Fact*Avg_Dmd*365+NORMSINV($D92)*SQRT(Dmd_StdDev^2*Leadtime+LT_StdDev^2*Avg_Dmd^2)*Std_Cost*Inv_Cost+IF(365/BY$3+Safety_Stock/Avg_Dmd&gt;Plan_Shelf,(365/BY$3+Safety_Stock/Avg_Dmd-Plan_Shelf)*Avg_Dmd*Std_Cost*BY$3,0)+Avg_Dmd*365/BY$3/2*Std_Cost*Inv_Cost+BY$3*Setup</f>
        <v>30830.550047430981</v>
      </c>
      <c r="BZ92" s="12">
        <f>(Sell_Price-Std_Cost)*(1-$D92)*Lost_Sale_Fact*Avg_Dmd*365+NORMSINV($D92)*SQRT(Dmd_StdDev^2*Leadtime+LT_StdDev^2*Avg_Dmd^2)*Std_Cost*Inv_Cost+IF(365/BZ$3+Safety_Stock/Avg_Dmd&gt;Plan_Shelf,(365/BZ$3+Safety_Stock/Avg_Dmd-Plan_Shelf)*Avg_Dmd*Std_Cost*BZ$3,0)+Avg_Dmd*365/BZ$3/2*Std_Cost*Inv_Cost+BZ$3*Setup</f>
        <v>30942.712209593145</v>
      </c>
      <c r="CA92" s="12">
        <f>(Sell_Price-Std_Cost)*(1-$D92)*Lost_Sale_Fact*Avg_Dmd*365+NORMSINV($D92)*SQRT(Dmd_StdDev^2*Leadtime+LT_StdDev^2*Avg_Dmd^2)*Std_Cost*Inv_Cost+IF(365/CA$3+Safety_Stock/Avg_Dmd&gt;Plan_Shelf,(365/CA$3+Safety_Stock/Avg_Dmd-Plan_Shelf)*Avg_Dmd*Std_Cost*CA$3,0)+Avg_Dmd*365/CA$3/2*Std_Cost*Inv_Cost+CA$3*Setup</f>
        <v>31055.883380764313</v>
      </c>
      <c r="CB92" s="12">
        <f>(Sell_Price-Std_Cost)*(1-$D92)*Lost_Sale_Fact*Avg_Dmd*365+NORMSINV($D92)*SQRT(Dmd_StdDev^2*Leadtime+LT_StdDev^2*Avg_Dmd^2)*Std_Cost*Inv_Cost+IF(365/CB$3+Safety_Stock/Avg_Dmd&gt;Plan_Shelf,(365/CB$3+Safety_Stock/Avg_Dmd-Plan_Shelf)*Avg_Dmd*Std_Cost*CB$3,0)+Avg_Dmd*365/CB$3/2*Std_Cost*Inv_Cost+CB$3*Setup</f>
        <v>31170.023731641508</v>
      </c>
      <c r="CC92" s="12">
        <f>(Sell_Price-Std_Cost)*(1-$D92)*Lost_Sale_Fact*Avg_Dmd*365+NORMSINV($D92)*SQRT(Dmd_StdDev^2*Leadtime+LT_StdDev^2*Avg_Dmd^2)*Std_Cost*Inv_Cost+IF(365/CC$3+Safety_Stock/Avg_Dmd&gt;Plan_Shelf,(365/CC$3+Safety_Stock/Avg_Dmd-Plan_Shelf)*Avg_Dmd*Std_Cost*CC$3,0)+Avg_Dmd*365/CC$3/2*Std_Cost*Inv_Cost+CC$3*Setup</f>
        <v>31285.095501976437</v>
      </c>
      <c r="CD92" s="12">
        <f>(Sell_Price-Std_Cost)*(1-$D92)*Lost_Sale_Fact*Avg_Dmd*365+NORMSINV($D92)*SQRT(Dmd_StdDev^2*Leadtime+LT_StdDev^2*Avg_Dmd^2)*Std_Cost*Inv_Cost+IF(365/CD$3+Safety_Stock/Avg_Dmd&gt;Plan_Shelf,(365/CD$3+Safety_Stock/Avg_Dmd-Plan_Shelf)*Avg_Dmd*Std_Cost*CD$3,0)+Avg_Dmd*365/CD$3/2*Std_Cost*Inv_Cost+CD$3*Setup</f>
        <v>31401.062867943801</v>
      </c>
      <c r="CE92" s="12">
        <f>(Sell_Price-Std_Cost)*(1-$D92)*Lost_Sale_Fact*Avg_Dmd*365+NORMSINV($D92)*SQRT(Dmd_StdDev^2*Leadtime+LT_StdDev^2*Avg_Dmd^2)*Std_Cost*Inv_Cost+IF(365/CE$3+Safety_Stock/Avg_Dmd&gt;Plan_Shelf,(365/CE$3+Safety_Stock/Avg_Dmd-Plan_Shelf)*Avg_Dmd*Std_Cost*CE$3,0)+Avg_Dmd*365/CE$3/2*Std_Cost*Inv_Cost+CE$3*Setup</f>
        <v>31517.891819582881</v>
      </c>
      <c r="CF92" s="12">
        <f>(Sell_Price-Std_Cost)*(1-$D92)*Lost_Sale_Fact*Avg_Dmd*365+NORMSINV($D92)*SQRT(Dmd_StdDev^2*Leadtime+LT_StdDev^2*Avg_Dmd^2)*Std_Cost*Inv_Cost+IF(365/CF$3+Safety_Stock/Avg_Dmd&gt;Plan_Shelf,(365/CF$3+Safety_Stock/Avg_Dmd-Plan_Shelf)*Avg_Dmd*Std_Cost*CF$3,0)+Avg_Dmd*365/CF$3/2*Std_Cost*Inv_Cost+CF$3*Setup</f>
        <v>31635.550047430981</v>
      </c>
      <c r="CG92" s="12">
        <f>(Sell_Price-Std_Cost)*(1-$D92)*Lost_Sale_Fact*Avg_Dmd*365+NORMSINV($D92)*SQRT(Dmd_StdDev^2*Leadtime+LT_StdDev^2*Avg_Dmd^2)*Std_Cost*Inv_Cost+IF(365/CG$3+Safety_Stock/Avg_Dmd&gt;Plan_Shelf,(365/CG$3+Safety_Stock/Avg_Dmd-Plan_Shelf)*Avg_Dmd*Std_Cost*CG$3,0)+Avg_Dmd*365/CG$3/2*Std_Cost*Inv_Cost+CG$3*Setup</f>
        <v>31754.006837554436</v>
      </c>
      <c r="CH92" s="12">
        <f>(Sell_Price-Std_Cost)*(1-$D92)*Lost_Sale_Fact*Avg_Dmd*365+NORMSINV($D92)*SQRT(Dmd_StdDev^2*Leadtime+LT_StdDev^2*Avg_Dmd^2)*Std_Cost*Inv_Cost+IF(365/CH$3+Safety_Stock/Avg_Dmd&gt;Plan_Shelf,(365/CH$3+Safety_Stock/Avg_Dmd-Plan_Shelf)*Avg_Dmd*Std_Cost*CH$3,0)+Avg_Dmd*365/CH$3/2*Std_Cost*Inv_Cost+CH$3*Setup</f>
        <v>31873.232974260249</v>
      </c>
      <c r="CI92" s="12">
        <f>(Sell_Price-Std_Cost)*(1-$D92)*Lost_Sale_Fact*Avg_Dmd*365+NORMSINV($D92)*SQRT(Dmd_StdDev^2*Leadtime+LT_StdDev^2*Avg_Dmd^2)*Std_Cost*Inv_Cost+IF(365/CI$3+Safety_Stock/Avg_Dmd&gt;Plan_Shelf,(365/CI$3+Safety_Stock/Avg_Dmd-Plan_Shelf)*Avg_Dmd*Std_Cost*CI$3,0)+Avg_Dmd*365/CI$3/2*Std_Cost*Inv_Cost+CI$3*Setup</f>
        <v>31993.200649840619</v>
      </c>
      <c r="CJ92" s="12">
        <f>(Sell_Price-Std_Cost)*(1-$D92)*Lost_Sale_Fact*Avg_Dmd*365+NORMSINV($D92)*SQRT(Dmd_StdDev^2*Leadtime+LT_StdDev^2*Avg_Dmd^2)*Std_Cost*Inv_Cost+IF(365/CJ$3+Safety_Stock/Avg_Dmd&gt;Plan_Shelf,(365/CJ$3+Safety_Stock/Avg_Dmd-Plan_Shelf)*Avg_Dmd*Std_Cost*CJ$3,0)+Avg_Dmd*365/CJ$3/2*Std_Cost*Inv_Cost+CJ$3*Setup</f>
        <v>32113.883380764313</v>
      </c>
      <c r="CK92" s="12">
        <f>(Sell_Price-Std_Cost)*(1-$D92)*Lost_Sale_Fact*Avg_Dmd*365+NORMSINV($D92)*SQRT(Dmd_StdDev^2*Leadtime+LT_StdDev^2*Avg_Dmd^2)*Std_Cost*Inv_Cost+IF(365/CK$3+Safety_Stock/Avg_Dmd&gt;Plan_Shelf,(365/CK$3+Safety_Stock/Avg_Dmd-Plan_Shelf)*Avg_Dmd*Std_Cost*CK$3,0)+Avg_Dmd*365/CK$3/2*Std_Cost*Inv_Cost+CK$3*Setup</f>
        <v>32235.255929783922</v>
      </c>
      <c r="CL92" s="12">
        <f>(Sell_Price-Std_Cost)*(1-$D92)*Lost_Sale_Fact*Avg_Dmd*365+NORMSINV($D92)*SQRT(Dmd_StdDev^2*Leadtime+LT_StdDev^2*Avg_Dmd^2)*Std_Cost*Inv_Cost+IF(365/CL$3+Safety_Stock/Avg_Dmd&gt;Plan_Shelf,(365/CL$3+Safety_Stock/Avg_Dmd-Plan_Shelf)*Avg_Dmd*Std_Cost*CL$3,0)+Avg_Dmd*365/CL$3/2*Std_Cost*Inv_Cost+CL$3*Setup</f>
        <v>32357.294233477493</v>
      </c>
      <c r="CM92" s="12">
        <f>(Sell_Price-Std_Cost)*(1-$D92)*Lost_Sale_Fact*Avg_Dmd*365+NORMSINV($D92)*SQRT(Dmd_StdDev^2*Leadtime+LT_StdDev^2*Avg_Dmd^2)*Std_Cost*Inv_Cost+IF(365/CM$3+Safety_Stock/Avg_Dmd&gt;Plan_Shelf,(365/CM$3+Safety_Stock/Avg_Dmd-Plan_Shelf)*Avg_Dmd*Std_Cost*CM$3,0)+Avg_Dmd*365/CM$3/2*Std_Cost*Inv_Cost+CM$3*Setup</f>
        <v>32479.975334787305</v>
      </c>
      <c r="CN92" s="12">
        <f>(Sell_Price-Std_Cost)*(1-$D92)*Lost_Sale_Fact*Avg_Dmd*365+NORMSINV($D92)*SQRT(Dmd_StdDev^2*Leadtime+LT_StdDev^2*Avg_Dmd^2)*Std_Cost*Inv_Cost+IF(365/CN$3+Safety_Stock/Avg_Dmd&gt;Plan_Shelf,(365/CN$3+Safety_Stock/Avg_Dmd-Plan_Shelf)*Avg_Dmd*Std_Cost*CN$3,0)+Avg_Dmd*365/CN$3/2*Std_Cost*Inv_Cost+CN$3*Setup</f>
        <v>32603.277320158253</v>
      </c>
      <c r="CO92" s="12">
        <f>(Sell_Price-Std_Cost)*(1-$D92)*Lost_Sale_Fact*Avg_Dmd*365+NORMSINV($D92)*SQRT(Dmd_StdDev^2*Leadtime+LT_StdDev^2*Avg_Dmd^2)*Std_Cost*Inv_Cost+IF(365/CO$3+Safety_Stock/Avg_Dmd&gt;Plan_Shelf,(365/CO$3+Safety_Stock/Avg_Dmd-Plan_Shelf)*Avg_Dmd*Std_Cost*CO$3,0)+Avg_Dmd*365/CO$3/2*Std_Cost*Inv_Cost+CO$3*Setup</f>
        <v>32727.179260914127</v>
      </c>
      <c r="CP92" s="12">
        <f>(Sell_Price-Std_Cost)*(1-$D92)*Lost_Sale_Fact*Avg_Dmd*365+NORMSINV($D92)*SQRT(Dmd_StdDev^2*Leadtime+LT_StdDev^2*Avg_Dmd^2)*Std_Cost*Inv_Cost+IF(365/CP$3+Safety_Stock/Avg_Dmd&gt;Plan_Shelf,(365/CP$3+Safety_Stock/Avg_Dmd-Plan_Shelf)*Avg_Dmd*Std_Cost*CP$3,0)+Avg_Dmd*365/CP$3/2*Std_Cost*Inv_Cost+CP$3*Setup</f>
        <v>32851.661158542091</v>
      </c>
      <c r="CQ92" s="12">
        <f>(Sell_Price-Std_Cost)*(1-$D92)*Lost_Sale_Fact*Avg_Dmd*365+NORMSINV($D92)*SQRT(Dmd_StdDev^2*Leadtime+LT_StdDev^2*Avg_Dmd^2)*Std_Cost*Inv_Cost+IF(365/CQ$3+Safety_Stock/Avg_Dmd&gt;Plan_Shelf,(365/CQ$3+Safety_Stock/Avg_Dmd-Plan_Shelf)*Avg_Dmd*Std_Cost*CQ$3,0)+Avg_Dmd*365/CQ$3/2*Std_Cost*Inv_Cost+CQ$3*Setup</f>
        <v>32976.703893584825</v>
      </c>
      <c r="CR92" s="12">
        <f>(Sell_Price-Std_Cost)*(1-$D92)*Lost_Sale_Fact*Avg_Dmd*365+NORMSINV($D92)*SQRT(Dmd_StdDev^2*Leadtime+LT_StdDev^2*Avg_Dmd^2)*Std_Cost*Inv_Cost+IF(365/CR$3+Safety_Stock/Avg_Dmd&gt;Plan_Shelf,(365/CR$3+Safety_Stock/Avg_Dmd-Plan_Shelf)*Avg_Dmd*Std_Cost*CR$3,0)+Avg_Dmd*365/CR$3/2*Std_Cost*Inv_Cost+CR$3*Setup</f>
        <v>33102.289177865765</v>
      </c>
      <c r="CS92" s="12">
        <f>(Sell_Price-Std_Cost)*(1-$D92)*Lost_Sale_Fact*Avg_Dmd*365+NORMSINV($D92)*SQRT(Dmd_StdDev^2*Leadtime+LT_StdDev^2*Avg_Dmd^2)*Std_Cost*Inv_Cost+IF(365/CS$3+Safety_Stock/Avg_Dmd&gt;Plan_Shelf,(365/CS$3+Safety_Stock/Avg_Dmd-Plan_Shelf)*Avg_Dmd*Std_Cost*CS$3,0)+Avg_Dmd*365/CS$3/2*Std_Cost*Inv_Cost+CS$3*Setup</f>
        <v>33228.399509796574</v>
      </c>
      <c r="CT92" s="12">
        <f>(Sell_Price-Std_Cost)*(1-$D92)*Lost_Sale_Fact*Avg_Dmd*365+NORMSINV($D92)*SQRT(Dmd_StdDev^2*Leadtime+LT_StdDev^2*Avg_Dmd^2)*Std_Cost*Inv_Cost+IF(365/CT$3+Safety_Stock/Avg_Dmd&gt;Plan_Shelf,(365/CT$3+Safety_Stock/Avg_Dmd-Plan_Shelf)*Avg_Dmd*Std_Cost*CT$3,0)+Avg_Dmd*365/CT$3/2*Std_Cost*Inv_Cost+CT$3*Setup</f>
        <v>33355.018132537363</v>
      </c>
      <c r="CU92" s="12">
        <f>(Sell_Price-Std_Cost)*(1-$D92)*Lost_Sale_Fact*Avg_Dmd*365+NORMSINV($D92)*SQRT(Dmd_StdDev^2*Leadtime+LT_StdDev^2*Avg_Dmd^2)*Std_Cost*Inv_Cost+IF(365/CU$3+Safety_Stock/Avg_Dmd&gt;Plan_Shelf,(365/CU$3+Safety_Stock/Avg_Dmd-Plan_Shelf)*Avg_Dmd*Std_Cost*CU$3,0)+Avg_Dmd*365/CU$3/2*Std_Cost*Inv_Cost+CU$3*Setup</f>
        <v>33482.128994799401</v>
      </c>
      <c r="CV92" s="12">
        <f>(Sell_Price-Std_Cost)*(1-$D92)*Lost_Sale_Fact*Avg_Dmd*365+NORMSINV($D92)*SQRT(Dmd_StdDev^2*Leadtime+LT_StdDev^2*Avg_Dmd^2)*Std_Cost*Inv_Cost+IF(365/CV$3+Safety_Stock/Avg_Dmd&gt;Plan_Shelf,(365/CV$3+Safety_Stock/Avg_Dmd-Plan_Shelf)*Avg_Dmd*Std_Cost*CV$3,0)+Avg_Dmd*365/CV$3/2*Std_Cost*Inv_Cost+CV$3*Setup</f>
        <v>33609.716714097653</v>
      </c>
      <c r="CW92" s="12">
        <f>(Sell_Price-Std_Cost)*(1-$D92)*Lost_Sale_Fact*Avg_Dmd*365+NORMSINV($D92)*SQRT(Dmd_StdDev^2*Leadtime+LT_StdDev^2*Avg_Dmd^2)*Std_Cost*Inv_Cost+IF(365/CW$3+Safety_Stock/Avg_Dmd&gt;Plan_Shelf,(365/CW$3+Safety_Stock/Avg_Dmd-Plan_Shelf)*Avg_Dmd*Std_Cost*CW$3,0)+Avg_Dmd*365/CW$3/2*Std_Cost*Inv_Cost+CW$3*Setup</f>
        <v>33737.766542276338</v>
      </c>
      <c r="CX92" s="12">
        <f>(Sell_Price-Std_Cost)*(1-$D92)*Lost_Sale_Fact*Avg_Dmd*365+NORMSINV($D92)*SQRT(Dmd_StdDev^2*Leadtime+LT_StdDev^2*Avg_Dmd^2)*Std_Cost*Inv_Cost+IF(365/CX$3+Safety_Stock/Avg_Dmd&gt;Plan_Shelf,(365/CX$3+Safety_Stock/Avg_Dmd-Plan_Shelf)*Avg_Dmd*Std_Cost*CX$3,0)+Avg_Dmd*365/CX$3/2*Std_Cost*Inv_Cost+CX$3*Setup</f>
        <v>33866.264333145271</v>
      </c>
      <c r="CY92" s="12">
        <f>(Sell_Price-Std_Cost)*(1-$D92)*Lost_Sale_Fact*Avg_Dmd*365+NORMSINV($D92)*SQRT(Dmd_StdDev^2*Leadtime+LT_StdDev^2*Avg_Dmd^2)*Std_Cost*Inv_Cost+IF(365/CY$3+Safety_Stock/Avg_Dmd&gt;Plan_Shelf,(365/CY$3+Safety_Stock/Avg_Dmd-Plan_Shelf)*Avg_Dmd*Std_Cost*CY$3,0)+Avg_Dmd*365/CY$3/2*Std_Cost*Inv_Cost+CY$3*Setup</f>
        <v>33995.196512077448</v>
      </c>
      <c r="CZ92" s="12">
        <f>(Sell_Price-Std_Cost)*(1-$D92)*Lost_Sale_Fact*Avg_Dmd*365+NORMSINV($D92)*SQRT(Dmd_StdDev^2*Leadtime+LT_StdDev^2*Avg_Dmd^2)*Std_Cost*Inv_Cost+IF(365/CZ$3+Safety_Stock/Avg_Dmd&gt;Plan_Shelf,(365/CZ$3+Safety_Stock/Avg_Dmd-Plan_Shelf)*Avg_Dmd*Std_Cost*CZ$3,0)+Avg_Dmd*365/CZ$3/2*Std_Cost*Inv_Cost+CZ$3*Setup</f>
        <v>34124.550047430981</v>
      </c>
      <c r="DA92" s="28">
        <f t="shared" si="2"/>
        <v>28154.874371755304</v>
      </c>
      <c r="DB92" s="43">
        <f t="shared" si="3"/>
        <v>0.91100000000000003</v>
      </c>
    </row>
    <row r="93" spans="1:106" ht="14.1" customHeight="1" x14ac:dyDescent="0.25">
      <c r="A93" s="53"/>
      <c r="B93" s="51"/>
      <c r="C93" s="51"/>
      <c r="D93" s="9">
        <v>0.91</v>
      </c>
      <c r="E93" s="12">
        <f>(Sell_Price-Std_Cost)*(1-$D93)*Lost_Sale_Fact*Avg_Dmd*365+NORMSINV($D93)*SQRT(Dmd_StdDev^2*Leadtime+LT_StdDev^2*Avg_Dmd^2)*Std_Cost*Inv_Cost+IF(365/E$3+Safety_Stock/Avg_Dmd&gt;Plan_Shelf,(365/E$3+Safety_Stock/Avg_Dmd-Plan_Shelf)*Avg_Dmd*Std_Cost*E$3,0)+Avg_Dmd*365/E$3/2*Std_Cost*Inv_Cost+E$3*Setup</f>
        <v>1328571.6907464967</v>
      </c>
      <c r="F93" s="12">
        <f>(Sell_Price-Std_Cost)*(1-$D93)*Lost_Sale_Fact*Avg_Dmd*365+NORMSINV($D93)*SQRT(Dmd_StdDev^2*Leadtime+LT_StdDev^2*Avg_Dmd^2)*Std_Cost*Inv_Cost+IF(365/F$3+Safety_Stock/Avg_Dmd&gt;Plan_Shelf,(365/F$3+Safety_Stock/Avg_Dmd-Plan_Shelf)*Avg_Dmd*Std_Cost*F$3,0)+Avg_Dmd*365/F$3/2*Std_Cost*Inv_Cost+F$3*Setup</f>
        <v>1165417.8535804893</v>
      </c>
      <c r="G93" s="12">
        <f>(Sell_Price-Std_Cost)*(1-$D93)*Lost_Sale_Fact*Avg_Dmd*365+NORMSINV($D93)*SQRT(Dmd_StdDev^2*Leadtime+LT_StdDev^2*Avg_Dmd^2)*Std_Cost*Inv_Cost+IF(365/G$3+Safety_Stock/Avg_Dmd&gt;Plan_Shelf,(365/G$3+Safety_Stock/Avg_Dmd-Plan_Shelf)*Avg_Dmd*Std_Cost*G$3,0)+Avg_Dmd*365/G$3/2*Std_Cost*Inv_Cost+G$3*Setup</f>
        <v>1070397.3497478149</v>
      </c>
      <c r="H93" s="12">
        <f>(Sell_Price-Std_Cost)*(1-$D93)*Lost_Sale_Fact*Avg_Dmd*365+NORMSINV($D93)*SQRT(Dmd_StdDev^2*Leadtime+LT_StdDev^2*Avg_Dmd^2)*Std_Cost*Inv_Cost+IF(365/H$3+Safety_Stock/Avg_Dmd&gt;Plan_Shelf,(365/H$3+Safety_Stock/Avg_Dmd-Plan_Shelf)*Avg_Dmd*Std_Cost*H$3,0)+Avg_Dmd*365/H$3/2*Std_Cost*Inv_Cost+H$3*Setup</f>
        <v>992410.17924847407</v>
      </c>
      <c r="I93" s="12">
        <f>(Sell_Price-Std_Cost)*(1-$D93)*Lost_Sale_Fact*Avg_Dmd*365+NORMSINV($D93)*SQRT(Dmd_StdDev^2*Leadtime+LT_StdDev^2*Avg_Dmd^2)*Std_Cost*Inv_Cost+IF(365/I$3+Safety_Stock/Avg_Dmd&gt;Plan_Shelf,(365/I$3+Safety_Stock/Avg_Dmd-Plan_Shelf)*Avg_Dmd*Std_Cost*I$3,0)+Avg_Dmd*365/I$3/2*Std_Cost*Inv_Cost+I$3*Setup</f>
        <v>921236.34208246646</v>
      </c>
      <c r="J93" s="12">
        <f>(Sell_Price-Std_Cost)*(1-$D93)*Lost_Sale_Fact*Avg_Dmd*365+NORMSINV($D93)*SQRT(Dmd_StdDev^2*Leadtime+LT_StdDev^2*Avg_Dmd^2)*Std_Cost*Inv_Cost+IF(365/J$3+Safety_Stock/Avg_Dmd&gt;Plan_Shelf,(365/J$3+Safety_Stock/Avg_Dmd-Plan_Shelf)*Avg_Dmd*Std_Cost*J$3,0)+Avg_Dmd*365/J$3/2*Std_Cost*Inv_Cost+J$3*Setup</f>
        <v>853469.17158312548</v>
      </c>
      <c r="K93" s="12">
        <f>(Sell_Price-Std_Cost)*(1-$D93)*Lost_Sale_Fact*Avg_Dmd*365+NORMSINV($D93)*SQRT(Dmd_StdDev^2*Leadtime+LT_StdDev^2*Avg_Dmd^2)*Std_Cost*Inv_Cost+IF(365/K$3+Safety_Stock/Avg_Dmd&gt;Plan_Shelf,(365/K$3+Safety_Stock/Avg_Dmd-Plan_Shelf)*Avg_Dmd*Std_Cost*K$3,0)+Avg_Dmd*365/K$3/2*Std_Cost*Inv_Cost+K$3*Setup</f>
        <v>787648.66775045136</v>
      </c>
      <c r="L93" s="12">
        <f>(Sell_Price-Std_Cost)*(1-$D93)*Lost_Sale_Fact*Avg_Dmd*365+NORMSINV($D93)*SQRT(Dmd_StdDev^2*Leadtime+LT_StdDev^2*Avg_Dmd^2)*Std_Cost*Inv_Cost+IF(365/L$3+Safety_Stock/Avg_Dmd&gt;Plan_Shelf,(365/L$3+Safety_Stock/Avg_Dmd-Plan_Shelf)*Avg_Dmd*Std_Cost*L$3,0)+Avg_Dmd*365/L$3/2*Std_Cost*Inv_Cost+L$3*Setup</f>
        <v>723044.83058444376</v>
      </c>
      <c r="M93" s="12">
        <f>(Sell_Price-Std_Cost)*(1-$D93)*Lost_Sale_Fact*Avg_Dmd*365+NORMSINV($D93)*SQRT(Dmd_StdDev^2*Leadtime+LT_StdDev^2*Avg_Dmd^2)*Std_Cost*Inv_Cost+IF(365/M$3+Safety_Stock/Avg_Dmd&gt;Plan_Shelf,(365/M$3+Safety_Stock/Avg_Dmd-Plan_Shelf)*Avg_Dmd*Std_Cost*M$3,0)+Avg_Dmd*365/M$3/2*Std_Cost*Inv_Cost+M$3*Setup</f>
        <v>659252.10452954739</v>
      </c>
      <c r="N93" s="12">
        <f>(Sell_Price-Std_Cost)*(1-$D93)*Lost_Sale_Fact*Avg_Dmd*365+NORMSINV($D93)*SQRT(Dmd_StdDev^2*Leadtime+LT_StdDev^2*Avg_Dmd^2)*Std_Cost*Inv_Cost+IF(365/N$3+Safety_Stock/Avg_Dmd&gt;Plan_Shelf,(365/N$3+Safety_Stock/Avg_Dmd-Plan_Shelf)*Avg_Dmd*Std_Cost*N$3,0)+Avg_Dmd*365/N$3/2*Std_Cost*Inv_Cost+N$3*Setup</f>
        <v>596027.15625242866</v>
      </c>
      <c r="O93" s="12">
        <f>(Sell_Price-Std_Cost)*(1-$D93)*Lost_Sale_Fact*Avg_Dmd*365+NORMSINV($D93)*SQRT(Dmd_StdDev^2*Leadtime+LT_StdDev^2*Avg_Dmd^2)*Std_Cost*Inv_Cost+IF(365/O$3+Safety_Stock/Avg_Dmd&gt;Plan_Shelf,(365/O$3+Safety_Stock/Avg_Dmd-Plan_Shelf)*Avg_Dmd*Std_Cost*O$3,0)+Avg_Dmd*365/O$3/2*Std_Cost*Inv_Cost+O$3*Setup</f>
        <v>533215.13726823928</v>
      </c>
      <c r="P93" s="12">
        <f>(Sell_Price-Std_Cost)*(1-$D93)*Lost_Sale_Fact*Avg_Dmd*365+NORMSINV($D93)*SQRT(Dmd_StdDev^2*Leadtime+LT_StdDev^2*Avg_Dmd^2)*Std_Cost*Inv_Cost+IF(365/P$3+Safety_Stock/Avg_Dmd&gt;Plan_Shelf,(365/P$3+Safety_Stock/Avg_Dmd-Plan_Shelf)*Avg_Dmd*Std_Cost*P$3,0)+Avg_Dmd*365/P$3/2*Std_Cost*Inv_Cost+P$3*Setup</f>
        <v>470712.81525374705</v>
      </c>
      <c r="Q93" s="12">
        <f>(Sell_Price-Std_Cost)*(1-$D93)*Lost_Sale_Fact*Avg_Dmd*365+NORMSINV($D93)*SQRT(Dmd_StdDev^2*Leadtime+LT_StdDev^2*Avg_Dmd^2)*Std_Cost*Inv_Cost+IF(365/Q$3+Safety_Stock/Avg_Dmd&gt;Plan_Shelf,(365/Q$3+Safety_Stock/Avg_Dmd-Plan_Shelf)*Avg_Dmd*Std_Cost*Q$3,0)+Avg_Dmd*365/Q$3/2*Std_Cost*Inv_Cost+Q$3*Setup</f>
        <v>408448.72167748306</v>
      </c>
      <c r="R93" s="12">
        <f>(Sell_Price-Std_Cost)*(1-$D93)*Lost_Sale_Fact*Avg_Dmd*365+NORMSINV($D93)*SQRT(Dmd_StdDev^2*Leadtime+LT_StdDev^2*Avg_Dmd^2)*Std_Cost*Inv_Cost+IF(365/R$3+Safety_Stock/Avg_Dmd&gt;Plan_Shelf,(365/R$3+Safety_Stock/Avg_Dmd-Plan_Shelf)*Avg_Dmd*Std_Cost*R$3,0)+Avg_Dmd*365/R$3/2*Std_Cost*Inv_Cost+R$3*Setup</f>
        <v>346371.80758839863</v>
      </c>
      <c r="S93" s="12">
        <f>(Sell_Price-Std_Cost)*(1-$D93)*Lost_Sale_Fact*Avg_Dmd*365+NORMSINV($D93)*SQRT(Dmd_StdDev^2*Leadtime+LT_StdDev^2*Avg_Dmd^2)*Std_Cost*Inv_Cost+IF(365/S$3+Safety_Stock/Avg_Dmd&gt;Plan_Shelf,(365/S$3+Safety_Stock/Avg_Dmd-Plan_Shelf)*Avg_Dmd*Std_Cost*S$3,0)+Avg_Dmd*365/S$3/2*Std_Cost*Inv_Cost+S$3*Setup</f>
        <v>284444.63708905759</v>
      </c>
      <c r="T93" s="12">
        <f>(Sell_Price-Std_Cost)*(1-$D93)*Lost_Sale_Fact*Avg_Dmd*365+NORMSINV($D93)*SQRT(Dmd_StdDev^2*Leadtime+LT_StdDev^2*Avg_Dmd^2)*Std_Cost*Inv_Cost+IF(365/T$3+Safety_Stock/Avg_Dmd&gt;Plan_Shelf,(365/T$3+Safety_Stock/Avg_Dmd-Plan_Shelf)*Avg_Dmd*Std_Cost*T$3,0)+Avg_Dmd*365/T$3/2*Std_Cost*Inv_Cost+T$3*Setup</f>
        <v>222639.13325638327</v>
      </c>
      <c r="U93" s="12">
        <f>(Sell_Price-Std_Cost)*(1-$D93)*Lost_Sale_Fact*Avg_Dmd*365+NORMSINV($D93)*SQRT(Dmd_StdDev^2*Leadtime+LT_StdDev^2*Avg_Dmd^2)*Std_Cost*Inv_Cost+IF(365/U$3+Safety_Stock/Avg_Dmd&gt;Plan_Shelf,(365/U$3+Safety_Stock/Avg_Dmd-Plan_Shelf)*Avg_Dmd*Std_Cost*U$3,0)+Avg_Dmd*365/U$3/2*Std_Cost*Inv_Cost+U$3*Setup</f>
        <v>160933.8255021403</v>
      </c>
      <c r="V93" s="12">
        <f>(Sell_Price-Std_Cost)*(1-$D93)*Lost_Sale_Fact*Avg_Dmd*365+NORMSINV($D93)*SQRT(Dmd_StdDev^2*Leadtime+LT_StdDev^2*Avg_Dmd^2)*Std_Cost*Inv_Cost+IF(365/V$3+Safety_Stock/Avg_Dmd&gt;Plan_Shelf,(365/V$3+Safety_Stock/Avg_Dmd-Plan_Shelf)*Avg_Dmd*Std_Cost*V$3,0)+Avg_Dmd*365/V$3/2*Std_Cost*Inv_Cost+V$3*Setup</f>
        <v>99312.014479923731</v>
      </c>
      <c r="W93" s="12">
        <f>(Sell_Price-Std_Cost)*(1-$D93)*Lost_Sale_Fact*Avg_Dmd*365+NORMSINV($D93)*SQRT(Dmd_StdDev^2*Leadtime+LT_StdDev^2*Avg_Dmd^2)*Std_Cost*Inv_Cost+IF(365/W$3+Safety_Stock/Avg_Dmd&gt;Plan_Shelf,(365/W$3+Safety_Stock/Avg_Dmd-Plan_Shelf)*Avg_Dmd*Std_Cost*W$3,0)+Avg_Dmd*365/W$3/2*Std_Cost*Inv_Cost+W$3*Setup</f>
        <v>37760.516495202603</v>
      </c>
      <c r="X93" s="12">
        <f>(Sell_Price-Std_Cost)*(1-$D93)*Lost_Sale_Fact*Avg_Dmd*365+NORMSINV($D93)*SQRT(Dmd_StdDev^2*Leadtime+LT_StdDev^2*Avg_Dmd^2)*Std_Cost*Inv_Cost+IF(365/X$3+Safety_Stock/Avg_Dmd&gt;Plan_Shelf,(365/X$3+Safety_Stock/Avg_Dmd-Plan_Shelf)*Avg_Dmd*Std_Cost*X$3,0)+Avg_Dmd*365/X$3/2*Std_Cost*Inv_Cost+X$3*Setup</f>
        <v>30345.527912504305</v>
      </c>
      <c r="Y93" s="12">
        <f>(Sell_Price-Std_Cost)*(1-$D93)*Lost_Sale_Fact*Avg_Dmd*365+NORMSINV($D93)*SQRT(Dmd_StdDev^2*Leadtime+LT_StdDev^2*Avg_Dmd^2)*Std_Cost*Inv_Cost+IF(365/Y$3+Safety_Stock/Avg_Dmd&gt;Plan_Shelf,(365/Y$3+Safety_Stock/Avg_Dmd-Plan_Shelf)*Avg_Dmd*Std_Cost*Y$3,0)+Avg_Dmd*365/Y$3/2*Std_Cost*Inv_Cost+Y$3*Setup</f>
        <v>30008.861245837637</v>
      </c>
      <c r="Z93" s="12">
        <f>(Sell_Price-Std_Cost)*(1-$D93)*Lost_Sale_Fact*Avg_Dmd*365+NORMSINV($D93)*SQRT(Dmd_StdDev^2*Leadtime+LT_StdDev^2*Avg_Dmd^2)*Std_Cost*Inv_Cost+IF(365/Z$3+Safety_Stock/Avg_Dmd&gt;Plan_Shelf,(365/Z$3+Safety_Stock/Avg_Dmd-Plan_Shelf)*Avg_Dmd*Std_Cost*Z$3,0)+Avg_Dmd*365/Z$3/2*Std_Cost*Inv_Cost+Z$3*Setup</f>
        <v>29716.437003413397</v>
      </c>
      <c r="AA93" s="12">
        <f>(Sell_Price-Std_Cost)*(1-$D93)*Lost_Sale_Fact*Avg_Dmd*365+NORMSINV($D93)*SQRT(Dmd_StdDev^2*Leadtime+LT_StdDev^2*Avg_Dmd^2)*Std_Cost*Inv_Cost+IF(365/AA$3+Safety_Stock/Avg_Dmd&gt;Plan_Shelf,(365/AA$3+Safety_Stock/Avg_Dmd-Plan_Shelf)*Avg_Dmd*Std_Cost*AA$3,0)+Avg_Dmd*365/AA$3/2*Std_Cost*Inv_Cost+AA$3*Setup</f>
        <v>29462.484434243437</v>
      </c>
      <c r="AB93" s="12">
        <f>(Sell_Price-Std_Cost)*(1-$D93)*Lost_Sale_Fact*Avg_Dmd*365+NORMSINV($D93)*SQRT(Dmd_StdDev^2*Leadtime+LT_StdDev^2*Avg_Dmd^2)*Std_Cost*Inv_Cost+IF(365/AB$3+Safety_Stock/Avg_Dmd&gt;Plan_Shelf,(365/AB$3+Safety_Stock/Avg_Dmd-Plan_Shelf)*Avg_Dmd*Std_Cost*AB$3,0)+Avg_Dmd*365/AB$3/2*Std_Cost*Inv_Cost+AB$3*Setup</f>
        <v>29242.194579170973</v>
      </c>
      <c r="AC93" s="12">
        <f>(Sell_Price-Std_Cost)*(1-$D93)*Lost_Sale_Fact*Avg_Dmd*365+NORMSINV($D93)*SQRT(Dmd_StdDev^2*Leadtime+LT_StdDev^2*Avg_Dmd^2)*Std_Cost*Inv_Cost+IF(365/AC$3+Safety_Stock/Avg_Dmd&gt;Plan_Shelf,(365/AC$3+Safety_Stock/Avg_Dmd-Plan_Shelf)*Avg_Dmd*Std_Cost*AC$3,0)+Avg_Dmd*365/AC$3/2*Std_Cost*Inv_Cost+AC$3*Setup</f>
        <v>29051.527912504305</v>
      </c>
      <c r="AD93" s="12">
        <f>(Sell_Price-Std_Cost)*(1-$D93)*Lost_Sale_Fact*Avg_Dmd*365+NORMSINV($D93)*SQRT(Dmd_StdDev^2*Leadtime+LT_StdDev^2*Avg_Dmd^2)*Std_Cost*Inv_Cost+IF(365/AD$3+Safety_Stock/Avg_Dmd&gt;Plan_Shelf,(365/AD$3+Safety_Stock/Avg_Dmd-Plan_Shelf)*Avg_Dmd*Std_Cost*AD$3,0)+Avg_Dmd*365/AD$3/2*Std_Cost*Inv_Cost+AD$3*Setup</f>
        <v>28887.066374042766</v>
      </c>
      <c r="AE93" s="12">
        <f>(Sell_Price-Std_Cost)*(1-$D93)*Lost_Sale_Fact*Avg_Dmd*365+NORMSINV($D93)*SQRT(Dmd_StdDev^2*Leadtime+LT_StdDev^2*Avg_Dmd^2)*Std_Cost*Inv_Cost+IF(365/AE$3+Safety_Stock/Avg_Dmd&gt;Plan_Shelf,(365/AE$3+Safety_Stock/Avg_Dmd-Plan_Shelf)*Avg_Dmd*Std_Cost*AE$3,0)+Avg_Dmd*365/AE$3/2*Std_Cost*Inv_Cost+AE$3*Setup</f>
        <v>28745.898282874674</v>
      </c>
      <c r="AF93" s="12">
        <f>(Sell_Price-Std_Cost)*(1-$D93)*Lost_Sale_Fact*Avg_Dmd*365+NORMSINV($D93)*SQRT(Dmd_StdDev^2*Leadtime+LT_StdDev^2*Avg_Dmd^2)*Std_Cost*Inv_Cost+IF(365/AF$3+Safety_Stock/Avg_Dmd&gt;Plan_Shelf,(365/AF$3+Safety_Stock/Avg_Dmd-Plan_Shelf)*Avg_Dmd*Std_Cost*AF$3,0)+Avg_Dmd*365/AF$3/2*Std_Cost*Inv_Cost+AF$3*Setup</f>
        <v>28625.527912504305</v>
      </c>
      <c r="AG93" s="12">
        <f>(Sell_Price-Std_Cost)*(1-$D93)*Lost_Sale_Fact*Avg_Dmd*365+NORMSINV($D93)*SQRT(Dmd_StdDev^2*Leadtime+LT_StdDev^2*Avg_Dmd^2)*Std_Cost*Inv_Cost+IF(365/AG$3+Safety_Stock/Avg_Dmd&gt;Plan_Shelf,(365/AG$3+Safety_Stock/Avg_Dmd-Plan_Shelf)*Avg_Dmd*Std_Cost*AG$3,0)+Avg_Dmd*365/AG$3/2*Std_Cost*Inv_Cost+AG$3*Setup</f>
        <v>28523.803774573269</v>
      </c>
      <c r="AH93" s="12">
        <f>(Sell_Price-Std_Cost)*(1-$D93)*Lost_Sale_Fact*Avg_Dmd*365+NORMSINV($D93)*SQRT(Dmd_StdDev^2*Leadtime+LT_StdDev^2*Avg_Dmd^2)*Std_Cost*Inv_Cost+IF(365/AH$3+Safety_Stock/Avg_Dmd&gt;Plan_Shelf,(365/AH$3+Safety_Stock/Avg_Dmd-Plan_Shelf)*Avg_Dmd*Std_Cost*AH$3,0)+Avg_Dmd*365/AH$3/2*Std_Cost*Inv_Cost+AH$3*Setup</f>
        <v>28438.861245837637</v>
      </c>
      <c r="AI93" s="12">
        <f>(Sell_Price-Std_Cost)*(1-$D93)*Lost_Sale_Fact*Avg_Dmd*365+NORMSINV($D93)*SQRT(Dmd_StdDev^2*Leadtime+LT_StdDev^2*Avg_Dmd^2)*Std_Cost*Inv_Cost+IF(365/AI$3+Safety_Stock/Avg_Dmd&gt;Plan_Shelf,(365/AI$3+Safety_Stock/Avg_Dmd-Plan_Shelf)*Avg_Dmd*Std_Cost*AI$3,0)+Avg_Dmd*365/AI$3/2*Std_Cost*Inv_Cost+AI$3*Setup</f>
        <v>28369.076299601082</v>
      </c>
      <c r="AJ93" s="12">
        <f>(Sell_Price-Std_Cost)*(1-$D93)*Lost_Sale_Fact*Avg_Dmd*365+NORMSINV($D93)*SQRT(Dmd_StdDev^2*Leadtime+LT_StdDev^2*Avg_Dmd^2)*Std_Cost*Inv_Cost+IF(365/AJ$3+Safety_Stock/Avg_Dmd&gt;Plan_Shelf,(365/AJ$3+Safety_Stock/Avg_Dmd-Plan_Shelf)*Avg_Dmd*Std_Cost*AJ$3,0)+Avg_Dmd*365/AJ$3/2*Std_Cost*Inv_Cost+AJ$3*Setup</f>
        <v>28313.027912504305</v>
      </c>
      <c r="AK93" s="12">
        <f>(Sell_Price-Std_Cost)*(1-$D93)*Lost_Sale_Fact*Avg_Dmd*365+NORMSINV($D93)*SQRT(Dmd_StdDev^2*Leadtime+LT_StdDev^2*Avg_Dmd^2)*Std_Cost*Inv_Cost+IF(365/AK$3+Safety_Stock/Avg_Dmd&gt;Plan_Shelf,(365/AK$3+Safety_Stock/Avg_Dmd-Plan_Shelf)*Avg_Dmd*Std_Cost*AK$3,0)+Avg_Dmd*365/AK$3/2*Std_Cost*Inv_Cost+AK$3*Setup</f>
        <v>28269.467306443697</v>
      </c>
      <c r="AL93" s="12">
        <f>(Sell_Price-Std_Cost)*(1-$D93)*Lost_Sale_Fact*Avg_Dmd*365+NORMSINV($D93)*SQRT(Dmd_StdDev^2*Leadtime+LT_StdDev^2*Avg_Dmd^2)*Std_Cost*Inv_Cost+IF(365/AL$3+Safety_Stock/Avg_Dmd&gt;Plan_Shelf,(365/AL$3+Safety_Stock/Avg_Dmd-Plan_Shelf)*Avg_Dmd*Std_Cost*AL$3,0)+Avg_Dmd*365/AL$3/2*Std_Cost*Inv_Cost+AL$3*Setup</f>
        <v>28237.292618386658</v>
      </c>
      <c r="AM93" s="12">
        <f>(Sell_Price-Std_Cost)*(1-$D93)*Lost_Sale_Fact*Avg_Dmd*365+NORMSINV($D93)*SQRT(Dmd_StdDev^2*Leadtime+LT_StdDev^2*Avg_Dmd^2)*Std_Cost*Inv_Cost+IF(365/AM$3+Safety_Stock/Avg_Dmd&gt;Plan_Shelf,(365/AM$3+Safety_Stock/Avg_Dmd-Plan_Shelf)*Avg_Dmd*Std_Cost*AM$3,0)+Avg_Dmd*365/AM$3/2*Std_Cost*Inv_Cost+AM$3*Setup</f>
        <v>28215.527912504305</v>
      </c>
      <c r="AN93" s="12">
        <f>(Sell_Price-Std_Cost)*(1-$D93)*Lost_Sale_Fact*Avg_Dmd*365+NORMSINV($D93)*SQRT(Dmd_StdDev^2*Leadtime+LT_StdDev^2*Avg_Dmd^2)*Std_Cost*Inv_Cost+IF(365/AN$3+Safety_Stock/Avg_Dmd&gt;Plan_Shelf,(365/AN$3+Safety_Stock/Avg_Dmd-Plan_Shelf)*Avg_Dmd*Std_Cost*AN$3,0)+Avg_Dmd*365/AN$3/2*Std_Cost*Inv_Cost+AN$3*Setup</f>
        <v>28203.305690282083</v>
      </c>
      <c r="AO93" s="12">
        <f>(Sell_Price-Std_Cost)*(1-$D93)*Lost_Sale_Fact*Avg_Dmd*365+NORMSINV($D93)*SQRT(Dmd_StdDev^2*Leadtime+LT_StdDev^2*Avg_Dmd^2)*Std_Cost*Inv_Cost+IF(365/AO$3+Safety_Stock/Avg_Dmd&gt;Plan_Shelf,(365/AO$3+Safety_Stock/Avg_Dmd-Plan_Shelf)*Avg_Dmd*Std_Cost*AO$3,0)+Avg_Dmd*365/AO$3/2*Std_Cost*Inv_Cost+AO$3*Setup</f>
        <v>28199.852236828629</v>
      </c>
      <c r="AP93" s="12">
        <f>(Sell_Price-Std_Cost)*(1-$D93)*Lost_Sale_Fact*Avg_Dmd*365+NORMSINV($D93)*SQRT(Dmd_StdDev^2*Leadtime+LT_StdDev^2*Avg_Dmd^2)*Std_Cost*Inv_Cost+IF(365/AP$3+Safety_Stock/Avg_Dmd&gt;Plan_Shelf,(365/AP$3+Safety_Stock/Avg_Dmd-Plan_Shelf)*Avg_Dmd*Std_Cost*AP$3,0)+Avg_Dmd*365/AP$3/2*Std_Cost*Inv_Cost+AP$3*Setup</f>
        <v>28204.475280925359</v>
      </c>
      <c r="AQ93" s="12">
        <f>(Sell_Price-Std_Cost)*(1-$D93)*Lost_Sale_Fact*Avg_Dmd*365+NORMSINV($D93)*SQRT(Dmd_StdDev^2*Leadtime+LT_StdDev^2*Avg_Dmd^2)*Std_Cost*Inv_Cost+IF(365/AQ$3+Safety_Stock/Avg_Dmd&gt;Plan_Shelf,(365/AQ$3+Safety_Stock/Avg_Dmd-Plan_Shelf)*Avg_Dmd*Std_Cost*AQ$3,0)+Avg_Dmd*365/AQ$3/2*Std_Cost*Inv_Cost+AQ$3*Setup</f>
        <v>28216.553553529946</v>
      </c>
      <c r="AR93" s="12">
        <f>(Sell_Price-Std_Cost)*(1-$D93)*Lost_Sale_Fact*Avg_Dmd*365+NORMSINV($D93)*SQRT(Dmd_StdDev^2*Leadtime+LT_StdDev^2*Avg_Dmd^2)*Std_Cost*Inv_Cost+IF(365/AR$3+Safety_Stock/Avg_Dmd&gt;Plan_Shelf,(365/AR$3+Safety_Stock/Avg_Dmd-Plan_Shelf)*Avg_Dmd*Std_Cost*AR$3,0)+Avg_Dmd*365/AR$3/2*Std_Cost*Inv_Cost+AR$3*Setup</f>
        <v>28235.527912504305</v>
      </c>
      <c r="AS93" s="12">
        <f>(Sell_Price-Std_Cost)*(1-$D93)*Lost_Sale_Fact*Avg_Dmd*365+NORMSINV($D93)*SQRT(Dmd_StdDev^2*Leadtime+LT_StdDev^2*Avg_Dmd^2)*Std_Cost*Inv_Cost+IF(365/AS$3+Safety_Stock/Avg_Dmd&gt;Plan_Shelf,(365/AS$3+Safety_Stock/Avg_Dmd-Plan_Shelf)*Avg_Dmd*Std_Cost*AS$3,0)+Avg_Dmd*365/AS$3/2*Std_Cost*Inv_Cost+AS$3*Setup</f>
        <v>28260.893766162841</v>
      </c>
      <c r="AT93" s="12">
        <f>(Sell_Price-Std_Cost)*(1-$D93)*Lost_Sale_Fact*Avg_Dmd*365+NORMSINV($D93)*SQRT(Dmd_StdDev^2*Leadtime+LT_StdDev^2*Avg_Dmd^2)*Std_Cost*Inv_Cost+IF(365/AT$3+Safety_Stock/Avg_Dmd&gt;Plan_Shelf,(365/AT$3+Safety_Stock/Avg_Dmd-Plan_Shelf)*Avg_Dmd*Std_Cost*AT$3,0)+Avg_Dmd*365/AT$3/2*Std_Cost*Inv_Cost+AT$3*Setup</f>
        <v>28292.194579170973</v>
      </c>
      <c r="AU93" s="12">
        <f>(Sell_Price-Std_Cost)*(1-$D93)*Lost_Sale_Fact*Avg_Dmd*365+NORMSINV($D93)*SQRT(Dmd_StdDev^2*Leadtime+LT_StdDev^2*Avg_Dmd^2)*Std_Cost*Inv_Cost+IF(365/AU$3+Safety_Stock/Avg_Dmd&gt;Plan_Shelf,(365/AU$3+Safety_Stock/Avg_Dmd-Plan_Shelf)*Avg_Dmd*Std_Cost*AU$3,0)+Avg_Dmd*365/AU$3/2*Std_Cost*Inv_Cost+AU$3*Setup</f>
        <v>28329.016284597328</v>
      </c>
      <c r="AV93" s="12">
        <f>(Sell_Price-Std_Cost)*(1-$D93)*Lost_Sale_Fact*Avg_Dmd*365+NORMSINV($D93)*SQRT(Dmd_StdDev^2*Leadtime+LT_StdDev^2*Avg_Dmd^2)*Std_Cost*Inv_Cost+IF(365/AV$3+Safety_Stock/Avg_Dmd&gt;Plan_Shelf,(365/AV$3+Safety_Stock/Avg_Dmd-Plan_Shelf)*Avg_Dmd*Std_Cost*AV$3,0)+Avg_Dmd*365/AV$3/2*Std_Cost*Inv_Cost+AV$3*Setup</f>
        <v>28370.982457958849</v>
      </c>
      <c r="AW93" s="12">
        <f>(Sell_Price-Std_Cost)*(1-$D93)*Lost_Sale_Fact*Avg_Dmd*365+NORMSINV($D93)*SQRT(Dmd_StdDev^2*Leadtime+LT_StdDev^2*Avg_Dmd^2)*Std_Cost*Inv_Cost+IF(365/AW$3+Safety_Stock/Avg_Dmd&gt;Plan_Shelf,(365/AW$3+Safety_Stock/Avg_Dmd-Plan_Shelf)*Avg_Dmd*Std_Cost*AW$3,0)+Avg_Dmd*365/AW$3/2*Std_Cost*Inv_Cost+AW$3*Setup</f>
        <v>28417.750134726528</v>
      </c>
      <c r="AX93" s="12">
        <f>(Sell_Price-Std_Cost)*(1-$D93)*Lost_Sale_Fact*Avg_Dmd*365+NORMSINV($D93)*SQRT(Dmd_StdDev^2*Leadtime+LT_StdDev^2*Avg_Dmd^2)*Std_Cost*Inv_Cost+IF(365/AX$3+Safety_Stock/Avg_Dmd&gt;Plan_Shelf,(365/AX$3+Safety_Stock/Avg_Dmd-Plan_Shelf)*Avg_Dmd*Std_Cost*AX$3,0)+Avg_Dmd*365/AX$3/2*Std_Cost*Inv_Cost+AX$3*Setup</f>
        <v>28469.006173373869</v>
      </c>
      <c r="AY93" s="12">
        <f>(Sell_Price-Std_Cost)*(1-$D93)*Lost_Sale_Fact*Avg_Dmd*365+NORMSINV($D93)*SQRT(Dmd_StdDev^2*Leadtime+LT_StdDev^2*Avg_Dmd^2)*Std_Cost*Inv_Cost+IF(365/AY$3+Safety_Stock/Avg_Dmd&gt;Plan_Shelf,(365/AY$3+Safety_Stock/Avg_Dmd-Plan_Shelf)*Avg_Dmd*Std_Cost*AY$3,0)+Avg_Dmd*365/AY$3/2*Std_Cost*Inv_Cost+AY$3*Setup</f>
        <v>28524.464082717073</v>
      </c>
      <c r="AZ93" s="12">
        <f>(Sell_Price-Std_Cost)*(1-$D93)*Lost_Sale_Fact*Avg_Dmd*365+NORMSINV($D93)*SQRT(Dmd_StdDev^2*Leadtime+LT_StdDev^2*Avg_Dmd^2)*Std_Cost*Inv_Cost+IF(365/AZ$3+Safety_Stock/Avg_Dmd&gt;Plan_Shelf,(365/AZ$3+Safety_Stock/Avg_Dmd-Plan_Shelf)*Avg_Dmd*Std_Cost*AZ$3,0)+Avg_Dmd*365/AZ$3/2*Std_Cost*Inv_Cost+AZ$3*Setup</f>
        <v>28583.861245837637</v>
      </c>
      <c r="BA93" s="12">
        <f>(Sell_Price-Std_Cost)*(1-$D93)*Lost_Sale_Fact*Avg_Dmd*365+NORMSINV($D93)*SQRT(Dmd_StdDev^2*Leadtime+LT_StdDev^2*Avg_Dmd^2)*Std_Cost*Inv_Cost+IF(365/BA$3+Safety_Stock/Avg_Dmd&gt;Plan_Shelf,(365/BA$3+Safety_Stock/Avg_Dmd-Plan_Shelf)*Avg_Dmd*Std_Cost*BA$3,0)+Avg_Dmd*365/BA$3/2*Std_Cost*Inv_Cost+BA$3*Setup</f>
        <v>28646.956483932878</v>
      </c>
      <c r="BB93" s="12">
        <f>(Sell_Price-Std_Cost)*(1-$D93)*Lost_Sale_Fact*Avg_Dmd*365+NORMSINV($D93)*SQRT(Dmd_StdDev^2*Leadtime+LT_StdDev^2*Avg_Dmd^2)*Std_Cost*Inv_Cost+IF(365/BB$3+Safety_Stock/Avg_Dmd&gt;Plan_Shelf,(365/BB$3+Safety_Stock/Avg_Dmd-Plan_Shelf)*Avg_Dmd*Std_Cost*BB$3,0)+Avg_Dmd*365/BB$3/2*Std_Cost*Inv_Cost+BB$3*Setup</f>
        <v>28713.527912504305</v>
      </c>
      <c r="BC93" s="12">
        <f>(Sell_Price-Std_Cost)*(1-$D93)*Lost_Sale_Fact*Avg_Dmd*365+NORMSINV($D93)*SQRT(Dmd_StdDev^2*Leadtime+LT_StdDev^2*Avg_Dmd^2)*Std_Cost*Inv_Cost+IF(365/BC$3+Safety_Stock/Avg_Dmd&gt;Plan_Shelf,(365/BC$3+Safety_Stock/Avg_Dmd-Plan_Shelf)*Avg_Dmd*Std_Cost*BC$3,0)+Avg_Dmd*365/BC$3/2*Std_Cost*Inv_Cost+BC$3*Setup</f>
        <v>28783.371049759207</v>
      </c>
      <c r="BD93" s="12">
        <f>(Sell_Price-Std_Cost)*(1-$D93)*Lost_Sale_Fact*Avg_Dmd*365+NORMSINV($D93)*SQRT(Dmd_StdDev^2*Leadtime+LT_StdDev^2*Avg_Dmd^2)*Std_Cost*Inv_Cost+IF(365/BD$3+Safety_Stock/Avg_Dmd&gt;Plan_Shelf,(365/BD$3+Safety_Stock/Avg_Dmd-Plan_Shelf)*Avg_Dmd*Std_Cost*BD$3,0)+Avg_Dmd*365/BD$3/2*Std_Cost*Inv_Cost+BD$3*Setup</f>
        <v>28856.297143273536</v>
      </c>
      <c r="BE93" s="12">
        <f>(Sell_Price-Std_Cost)*(1-$D93)*Lost_Sale_Fact*Avg_Dmd*365+NORMSINV($D93)*SQRT(Dmd_StdDev^2*Leadtime+LT_StdDev^2*Avg_Dmd^2)*Std_Cost*Inv_Cost+IF(365/BE$3+Safety_Stock/Avg_Dmd&gt;Plan_Shelf,(365/BE$3+Safety_Stock/Avg_Dmd-Plan_Shelf)*Avg_Dmd*Std_Cost*BE$3,0)+Avg_Dmd*365/BE$3/2*Std_Cost*Inv_Cost+BE$3*Setup</f>
        <v>28932.131686089211</v>
      </c>
      <c r="BF93" s="12">
        <f>(Sell_Price-Std_Cost)*(1-$D93)*Lost_Sale_Fact*Avg_Dmd*365+NORMSINV($D93)*SQRT(Dmd_StdDev^2*Leadtime+LT_StdDev^2*Avg_Dmd^2)*Std_Cost*Inv_Cost+IF(365/BF$3+Safety_Stock/Avg_Dmd&gt;Plan_Shelf,(365/BF$3+Safety_Stock/Avg_Dmd-Plan_Shelf)*Avg_Dmd*Std_Cost*BF$3,0)+Avg_Dmd*365/BF$3/2*Std_Cost*Inv_Cost+BF$3*Setup</f>
        <v>29010.713097689491</v>
      </c>
      <c r="BG93" s="12">
        <f>(Sell_Price-Std_Cost)*(1-$D93)*Lost_Sale_Fact*Avg_Dmd*365+NORMSINV($D93)*SQRT(Dmd_StdDev^2*Leadtime+LT_StdDev^2*Avg_Dmd^2)*Std_Cost*Inv_Cost+IF(365/BG$3+Safety_Stock/Avg_Dmd&gt;Plan_Shelf,(365/BG$3+Safety_Stock/Avg_Dmd-Plan_Shelf)*Avg_Dmd*Std_Cost*BG$3,0)+Avg_Dmd*365/BG$3/2*Std_Cost*Inv_Cost+BG$3*Setup</f>
        <v>29091.891548867941</v>
      </c>
      <c r="BH93" s="12">
        <f>(Sell_Price-Std_Cost)*(1-$D93)*Lost_Sale_Fact*Avg_Dmd*365+NORMSINV($D93)*SQRT(Dmd_StdDev^2*Leadtime+LT_StdDev^2*Avg_Dmd^2)*Std_Cost*Inv_Cost+IF(365/BH$3+Safety_Stock/Avg_Dmd&gt;Plan_Shelf,(365/BH$3+Safety_Stock/Avg_Dmd-Plan_Shelf)*Avg_Dmd*Std_Cost*BH$3,0)+Avg_Dmd*365/BH$3/2*Std_Cost*Inv_Cost+BH$3*Setup</f>
        <v>29175.527912504305</v>
      </c>
      <c r="BI93" s="12">
        <f>(Sell_Price-Std_Cost)*(1-$D93)*Lost_Sale_Fact*Avg_Dmd*365+NORMSINV($D93)*SQRT(Dmd_StdDev^2*Leadtime+LT_StdDev^2*Avg_Dmd^2)*Std_Cost*Inv_Cost+IF(365/BI$3+Safety_Stock/Avg_Dmd&gt;Plan_Shelf,(365/BI$3+Safety_Stock/Avg_Dmd-Plan_Shelf)*Avg_Dmd*Std_Cost*BI$3,0)+Avg_Dmd*365/BI$3/2*Std_Cost*Inv_Cost+BI$3*Setup</f>
        <v>29261.492824785008</v>
      </c>
      <c r="BJ93" s="12">
        <f>(Sell_Price-Std_Cost)*(1-$D93)*Lost_Sale_Fact*Avg_Dmd*365+NORMSINV($D93)*SQRT(Dmd_StdDev^2*Leadtime+LT_StdDev^2*Avg_Dmd^2)*Std_Cost*Inv_Cost+IF(365/BJ$3+Safety_Stock/Avg_Dmd&gt;Plan_Shelf,(365/BJ$3+Safety_Stock/Avg_Dmd-Plan_Shelf)*Avg_Dmd*Std_Cost*BJ$3,0)+Avg_Dmd*365/BJ$3/2*Std_Cost*Inv_Cost+BJ$3*Setup</f>
        <v>29349.665843538787</v>
      </c>
      <c r="BK93" s="12">
        <f>(Sell_Price-Std_Cost)*(1-$D93)*Lost_Sale_Fact*Avg_Dmd*365+NORMSINV($D93)*SQRT(Dmd_StdDev^2*Leadtime+LT_StdDev^2*Avg_Dmd^2)*Std_Cost*Inv_Cost+IF(365/BK$3+Safety_Stock/Avg_Dmd&gt;Plan_Shelf,(365/BK$3+Safety_Stock/Avg_Dmd-Plan_Shelf)*Avg_Dmd*Std_Cost*BK$3,0)+Avg_Dmd*365/BK$3/2*Std_Cost*Inv_Cost+BK$3*Setup</f>
        <v>29439.934692165323</v>
      </c>
      <c r="BL93" s="12">
        <f>(Sell_Price-Std_Cost)*(1-$D93)*Lost_Sale_Fact*Avg_Dmd*365+NORMSINV($D93)*SQRT(Dmd_StdDev^2*Leadtime+LT_StdDev^2*Avg_Dmd^2)*Std_Cost*Inv_Cost+IF(365/BL$3+Safety_Stock/Avg_Dmd&gt;Plan_Shelf,(365/BL$3+Safety_Stock/Avg_Dmd-Plan_Shelf)*Avg_Dmd*Std_Cost*BL$3,0)+Avg_Dmd*365/BL$3/2*Std_Cost*Inv_Cost+BL$3*Setup</f>
        <v>29532.194579170973</v>
      </c>
      <c r="BM93" s="12">
        <f>(Sell_Price-Std_Cost)*(1-$D93)*Lost_Sale_Fact*Avg_Dmd*365+NORMSINV($D93)*SQRT(Dmd_StdDev^2*Leadtime+LT_StdDev^2*Avg_Dmd^2)*Std_Cost*Inv_Cost+IF(365/BM$3+Safety_Stock/Avg_Dmd&gt;Plan_Shelf,(365/BM$3+Safety_Stock/Avg_Dmd-Plan_Shelf)*Avg_Dmd*Std_Cost*BM$3,0)+Avg_Dmd*365/BM$3/2*Std_Cost*Inv_Cost+BM$3*Setup</f>
        <v>29626.347584635452</v>
      </c>
      <c r="BN93" s="12">
        <f>(Sell_Price-Std_Cost)*(1-$D93)*Lost_Sale_Fact*Avg_Dmd*365+NORMSINV($D93)*SQRT(Dmd_StdDev^2*Leadtime+LT_StdDev^2*Avg_Dmd^2)*Std_Cost*Inv_Cost+IF(365/BN$3+Safety_Stock/Avg_Dmd&gt;Plan_Shelf,(365/BN$3+Safety_Stock/Avg_Dmd-Plan_Shelf)*Avg_Dmd*Std_Cost*BN$3,0)+Avg_Dmd*365/BN$3/2*Std_Cost*Inv_Cost+BN$3*Setup</f>
        <v>29722.302106052692</v>
      </c>
      <c r="BO93" s="12">
        <f>(Sell_Price-Std_Cost)*(1-$D93)*Lost_Sale_Fact*Avg_Dmd*365+NORMSINV($D93)*SQRT(Dmd_StdDev^2*Leadtime+LT_StdDev^2*Avg_Dmd^2)*Std_Cost*Inv_Cost+IF(365/BO$3+Safety_Stock/Avg_Dmd&gt;Plan_Shelf,(365/BO$3+Safety_Stock/Avg_Dmd-Plan_Shelf)*Avg_Dmd*Std_Cost*BO$3,0)+Avg_Dmd*365/BO$3/2*Std_Cost*Inv_Cost+BO$3*Setup</f>
        <v>29819.972356948751</v>
      </c>
      <c r="BP93" s="12">
        <f>(Sell_Price-Std_Cost)*(1-$D93)*Lost_Sale_Fact*Avg_Dmd*365+NORMSINV($D93)*SQRT(Dmd_StdDev^2*Leadtime+LT_StdDev^2*Avg_Dmd^2)*Std_Cost*Inv_Cost+IF(365/BP$3+Safety_Stock/Avg_Dmd&gt;Plan_Shelf,(365/BP$3+Safety_Stock/Avg_Dmd-Plan_Shelf)*Avg_Dmd*Std_Cost*BP$3,0)+Avg_Dmd*365/BP$3/2*Std_Cost*Inv_Cost+BP$3*Setup</f>
        <v>29919.277912504305</v>
      </c>
      <c r="BQ93" s="12">
        <f>(Sell_Price-Std_Cost)*(1-$D93)*Lost_Sale_Fact*Avg_Dmd*365+NORMSINV($D93)*SQRT(Dmd_StdDev^2*Leadtime+LT_StdDev^2*Avg_Dmd^2)*Std_Cost*Inv_Cost+IF(365/BQ$3+Safety_Stock/Avg_Dmd&gt;Plan_Shelf,(365/BQ$3+Safety_Stock/Avg_Dmd-Plan_Shelf)*Avg_Dmd*Std_Cost*BQ$3,0)+Avg_Dmd*365/BQ$3/2*Std_Cost*Inv_Cost+BQ$3*Setup</f>
        <v>30020.143297119688</v>
      </c>
      <c r="BR93" s="12">
        <f>(Sell_Price-Std_Cost)*(1-$D93)*Lost_Sale_Fact*Avg_Dmd*365+NORMSINV($D93)*SQRT(Dmd_StdDev^2*Leadtime+LT_StdDev^2*Avg_Dmd^2)*Std_Cost*Inv_Cost+IF(365/BR$3+Safety_Stock/Avg_Dmd&gt;Plan_Shelf,(365/BR$3+Safety_Stock/Avg_Dmd-Plan_Shelf)*Avg_Dmd*Std_Cost*BR$3,0)+Avg_Dmd*365/BR$3/2*Std_Cost*Inv_Cost+BR$3*Setup</f>
        <v>30122.497609474001</v>
      </c>
      <c r="BS93" s="12">
        <f>(Sell_Price-Std_Cost)*(1-$D93)*Lost_Sale_Fact*Avg_Dmd*365+NORMSINV($D93)*SQRT(Dmd_StdDev^2*Leadtime+LT_StdDev^2*Avg_Dmd^2)*Std_Cost*Inv_Cost+IF(365/BS$3+Safety_Stock/Avg_Dmd&gt;Plan_Shelf,(365/BS$3+Safety_Stock/Avg_Dmd-Plan_Shelf)*Avg_Dmd*Std_Cost*BS$3,0)+Avg_Dmd*365/BS$3/2*Std_Cost*Inv_Cost+BS$3*Setup</f>
        <v>30226.274181161021</v>
      </c>
      <c r="BT93" s="12">
        <f>(Sell_Price-Std_Cost)*(1-$D93)*Lost_Sale_Fact*Avg_Dmd*365+NORMSINV($D93)*SQRT(Dmd_StdDev^2*Leadtime+LT_StdDev^2*Avg_Dmd^2)*Std_Cost*Inv_Cost+IF(365/BT$3+Safety_Stock/Avg_Dmd&gt;Plan_Shelf,(365/BT$3+Safety_Stock/Avg_Dmd-Plan_Shelf)*Avg_Dmd*Std_Cost*BT$3,0)+Avg_Dmd*365/BT$3/2*Std_Cost*Inv_Cost+BT$3*Setup</f>
        <v>30331.41026544548</v>
      </c>
      <c r="BU93" s="12">
        <f>(Sell_Price-Std_Cost)*(1-$D93)*Lost_Sale_Fact*Avg_Dmd*365+NORMSINV($D93)*SQRT(Dmd_StdDev^2*Leadtime+LT_StdDev^2*Avg_Dmd^2)*Std_Cost*Inv_Cost+IF(365/BU$3+Safety_Stock/Avg_Dmd&gt;Plan_Shelf,(365/BU$3+Safety_Stock/Avg_Dmd-Plan_Shelf)*Avg_Dmd*Std_Cost*BU$3,0)+Avg_Dmd*365/BU$3/2*Std_Cost*Inv_Cost+BU$3*Setup</f>
        <v>30437.846753084013</v>
      </c>
      <c r="BV93" s="12">
        <f>(Sell_Price-Std_Cost)*(1-$D93)*Lost_Sale_Fact*Avg_Dmd*365+NORMSINV($D93)*SQRT(Dmd_StdDev^2*Leadtime+LT_StdDev^2*Avg_Dmd^2)*Std_Cost*Inv_Cost+IF(365/BV$3+Safety_Stock/Avg_Dmd&gt;Plan_Shelf,(365/BV$3+Safety_Stock/Avg_Dmd-Plan_Shelf)*Avg_Dmd*Std_Cost*BV$3,0)+Avg_Dmd*365/BV$3/2*Std_Cost*Inv_Cost+BV$3*Setup</f>
        <v>30545.527912504305</v>
      </c>
      <c r="BW93" s="12">
        <f>(Sell_Price-Std_Cost)*(1-$D93)*Lost_Sale_Fact*Avg_Dmd*365+NORMSINV($D93)*SQRT(Dmd_StdDev^2*Leadtime+LT_StdDev^2*Avg_Dmd^2)*Std_Cost*Inv_Cost+IF(365/BW$3+Safety_Stock/Avg_Dmd&gt;Plan_Shelf,(365/BW$3+Safety_Stock/Avg_Dmd-Plan_Shelf)*Avg_Dmd*Std_Cost*BW$3,0)+Avg_Dmd*365/BW$3/2*Std_Cost*Inv_Cost+BW$3*Setup</f>
        <v>30654.401151940925</v>
      </c>
      <c r="BX93" s="12">
        <f>(Sell_Price-Std_Cost)*(1-$D93)*Lost_Sale_Fact*Avg_Dmd*365+NORMSINV($D93)*SQRT(Dmd_StdDev^2*Leadtime+LT_StdDev^2*Avg_Dmd^2)*Std_Cost*Inv_Cost+IF(365/BX$3+Safety_Stock/Avg_Dmd&gt;Plan_Shelf,(365/BX$3+Safety_Stock/Avg_Dmd-Plan_Shelf)*Avg_Dmd*Std_Cost*BX$3,0)+Avg_Dmd*365/BX$3/2*Std_Cost*Inv_Cost+BX$3*Setup</f>
        <v>30764.416801393192</v>
      </c>
      <c r="BY93" s="12">
        <f>(Sell_Price-Std_Cost)*(1-$D93)*Lost_Sale_Fact*Avg_Dmd*365+NORMSINV($D93)*SQRT(Dmd_StdDev^2*Leadtime+LT_StdDev^2*Avg_Dmd^2)*Std_Cost*Inv_Cost+IF(365/BY$3+Safety_Stock/Avg_Dmd&gt;Plan_Shelf,(365/BY$3+Safety_Stock/Avg_Dmd-Plan_Shelf)*Avg_Dmd*Std_Cost*BY$3,0)+Avg_Dmd*365/BY$3/2*Std_Cost*Inv_Cost+BY$3*Setup</f>
        <v>30875.527912504305</v>
      </c>
      <c r="BZ93" s="12">
        <f>(Sell_Price-Std_Cost)*(1-$D93)*Lost_Sale_Fact*Avg_Dmd*365+NORMSINV($D93)*SQRT(Dmd_StdDev^2*Leadtime+LT_StdDev^2*Avg_Dmd^2)*Std_Cost*Inv_Cost+IF(365/BZ$3+Safety_Stock/Avg_Dmd&gt;Plan_Shelf,(365/BZ$3+Safety_Stock/Avg_Dmd-Plan_Shelf)*Avg_Dmd*Std_Cost*BZ$3,0)+Avg_Dmd*365/BZ$3/2*Std_Cost*Inv_Cost+BZ$3*Setup</f>
        <v>30987.690074666469</v>
      </c>
      <c r="CA93" s="12">
        <f>(Sell_Price-Std_Cost)*(1-$D93)*Lost_Sale_Fact*Avg_Dmd*365+NORMSINV($D93)*SQRT(Dmd_StdDev^2*Leadtime+LT_StdDev^2*Avg_Dmd^2)*Std_Cost*Inv_Cost+IF(365/CA$3+Safety_Stock/Avg_Dmd&gt;Plan_Shelf,(365/CA$3+Safety_Stock/Avg_Dmd-Plan_Shelf)*Avg_Dmd*Std_Cost*CA$3,0)+Avg_Dmd*365/CA$3/2*Std_Cost*Inv_Cost+CA$3*Setup</f>
        <v>31100.861245837637</v>
      </c>
      <c r="CB93" s="12">
        <f>(Sell_Price-Std_Cost)*(1-$D93)*Lost_Sale_Fact*Avg_Dmd*365+NORMSINV($D93)*SQRT(Dmd_StdDev^2*Leadtime+LT_StdDev^2*Avg_Dmd^2)*Std_Cost*Inv_Cost+IF(365/CB$3+Safety_Stock/Avg_Dmd&gt;Plan_Shelf,(365/CB$3+Safety_Stock/Avg_Dmd-Plan_Shelf)*Avg_Dmd*Std_Cost*CB$3,0)+Avg_Dmd*365/CB$3/2*Std_Cost*Inv_Cost+CB$3*Setup</f>
        <v>31215.001596714832</v>
      </c>
      <c r="CC93" s="12">
        <f>(Sell_Price-Std_Cost)*(1-$D93)*Lost_Sale_Fact*Avg_Dmd*365+NORMSINV($D93)*SQRT(Dmd_StdDev^2*Leadtime+LT_StdDev^2*Avg_Dmd^2)*Std_Cost*Inv_Cost+IF(365/CC$3+Safety_Stock/Avg_Dmd&gt;Plan_Shelf,(365/CC$3+Safety_Stock/Avg_Dmd-Plan_Shelf)*Avg_Dmd*Std_Cost*CC$3,0)+Avg_Dmd*365/CC$3/2*Std_Cost*Inv_Cost+CC$3*Setup</f>
        <v>31330.073367049761</v>
      </c>
      <c r="CD93" s="12">
        <f>(Sell_Price-Std_Cost)*(1-$D93)*Lost_Sale_Fact*Avg_Dmd*365+NORMSINV($D93)*SQRT(Dmd_StdDev^2*Leadtime+LT_StdDev^2*Avg_Dmd^2)*Std_Cost*Inv_Cost+IF(365/CD$3+Safety_Stock/Avg_Dmd&gt;Plan_Shelf,(365/CD$3+Safety_Stock/Avg_Dmd-Plan_Shelf)*Avg_Dmd*Std_Cost*CD$3,0)+Avg_Dmd*365/CD$3/2*Std_Cost*Inv_Cost+CD$3*Setup</f>
        <v>31446.040733017126</v>
      </c>
      <c r="CE93" s="12">
        <f>(Sell_Price-Std_Cost)*(1-$D93)*Lost_Sale_Fact*Avg_Dmd*365+NORMSINV($D93)*SQRT(Dmd_StdDev^2*Leadtime+LT_StdDev^2*Avg_Dmd^2)*Std_Cost*Inv_Cost+IF(365/CE$3+Safety_Stock/Avg_Dmd&gt;Plan_Shelf,(365/CE$3+Safety_Stock/Avg_Dmd-Plan_Shelf)*Avg_Dmd*Std_Cost*CE$3,0)+Avg_Dmd*365/CE$3/2*Std_Cost*Inv_Cost+CE$3*Setup</f>
        <v>31562.869684656205</v>
      </c>
      <c r="CF93" s="12">
        <f>(Sell_Price-Std_Cost)*(1-$D93)*Lost_Sale_Fact*Avg_Dmd*365+NORMSINV($D93)*SQRT(Dmd_StdDev^2*Leadtime+LT_StdDev^2*Avg_Dmd^2)*Std_Cost*Inv_Cost+IF(365/CF$3+Safety_Stock/Avg_Dmd&gt;Plan_Shelf,(365/CF$3+Safety_Stock/Avg_Dmd-Plan_Shelf)*Avg_Dmd*Std_Cost*CF$3,0)+Avg_Dmd*365/CF$3/2*Std_Cost*Inv_Cost+CF$3*Setup</f>
        <v>31680.527912504305</v>
      </c>
      <c r="CG93" s="12">
        <f>(Sell_Price-Std_Cost)*(1-$D93)*Lost_Sale_Fact*Avg_Dmd*365+NORMSINV($D93)*SQRT(Dmd_StdDev^2*Leadtime+LT_StdDev^2*Avg_Dmd^2)*Std_Cost*Inv_Cost+IF(365/CG$3+Safety_Stock/Avg_Dmd&gt;Plan_Shelf,(365/CG$3+Safety_Stock/Avg_Dmd-Plan_Shelf)*Avg_Dmd*Std_Cost*CG$3,0)+Avg_Dmd*365/CG$3/2*Std_Cost*Inv_Cost+CG$3*Setup</f>
        <v>31798.98470262776</v>
      </c>
      <c r="CH93" s="12">
        <f>(Sell_Price-Std_Cost)*(1-$D93)*Lost_Sale_Fact*Avg_Dmd*365+NORMSINV($D93)*SQRT(Dmd_StdDev^2*Leadtime+LT_StdDev^2*Avg_Dmd^2)*Std_Cost*Inv_Cost+IF(365/CH$3+Safety_Stock/Avg_Dmd&gt;Plan_Shelf,(365/CH$3+Safety_Stock/Avg_Dmd-Plan_Shelf)*Avg_Dmd*Std_Cost*CH$3,0)+Avg_Dmd*365/CH$3/2*Std_Cost*Inv_Cost+CH$3*Setup</f>
        <v>31918.210839333573</v>
      </c>
      <c r="CI93" s="12">
        <f>(Sell_Price-Std_Cost)*(1-$D93)*Lost_Sale_Fact*Avg_Dmd*365+NORMSINV($D93)*SQRT(Dmd_StdDev^2*Leadtime+LT_StdDev^2*Avg_Dmd^2)*Std_Cost*Inv_Cost+IF(365/CI$3+Safety_Stock/Avg_Dmd&gt;Plan_Shelf,(365/CI$3+Safety_Stock/Avg_Dmd-Plan_Shelf)*Avg_Dmd*Std_Cost*CI$3,0)+Avg_Dmd*365/CI$3/2*Std_Cost*Inv_Cost+CI$3*Setup</f>
        <v>32038.178514913943</v>
      </c>
      <c r="CJ93" s="12">
        <f>(Sell_Price-Std_Cost)*(1-$D93)*Lost_Sale_Fact*Avg_Dmd*365+NORMSINV($D93)*SQRT(Dmd_StdDev^2*Leadtime+LT_StdDev^2*Avg_Dmd^2)*Std_Cost*Inv_Cost+IF(365/CJ$3+Safety_Stock/Avg_Dmd&gt;Plan_Shelf,(365/CJ$3+Safety_Stock/Avg_Dmd-Plan_Shelf)*Avg_Dmd*Std_Cost*CJ$3,0)+Avg_Dmd*365/CJ$3/2*Std_Cost*Inv_Cost+CJ$3*Setup</f>
        <v>32158.861245837637</v>
      </c>
      <c r="CK93" s="12">
        <f>(Sell_Price-Std_Cost)*(1-$D93)*Lost_Sale_Fact*Avg_Dmd*365+NORMSINV($D93)*SQRT(Dmd_StdDev^2*Leadtime+LT_StdDev^2*Avg_Dmd^2)*Std_Cost*Inv_Cost+IF(365/CK$3+Safety_Stock/Avg_Dmd&gt;Plan_Shelf,(365/CK$3+Safety_Stock/Avg_Dmd-Plan_Shelf)*Avg_Dmd*Std_Cost*CK$3,0)+Avg_Dmd*365/CK$3/2*Std_Cost*Inv_Cost+CK$3*Setup</f>
        <v>32280.233794857246</v>
      </c>
      <c r="CL93" s="12">
        <f>(Sell_Price-Std_Cost)*(1-$D93)*Lost_Sale_Fact*Avg_Dmd*365+NORMSINV($D93)*SQRT(Dmd_StdDev^2*Leadtime+LT_StdDev^2*Avg_Dmd^2)*Std_Cost*Inv_Cost+IF(365/CL$3+Safety_Stock/Avg_Dmd&gt;Plan_Shelf,(365/CL$3+Safety_Stock/Avg_Dmd-Plan_Shelf)*Avg_Dmd*Std_Cost*CL$3,0)+Avg_Dmd*365/CL$3/2*Std_Cost*Inv_Cost+CL$3*Setup</f>
        <v>32402.272098550817</v>
      </c>
      <c r="CM93" s="12">
        <f>(Sell_Price-Std_Cost)*(1-$D93)*Lost_Sale_Fact*Avg_Dmd*365+NORMSINV($D93)*SQRT(Dmd_StdDev^2*Leadtime+LT_StdDev^2*Avg_Dmd^2)*Std_Cost*Inv_Cost+IF(365/CM$3+Safety_Stock/Avg_Dmd&gt;Plan_Shelf,(365/CM$3+Safety_Stock/Avg_Dmd-Plan_Shelf)*Avg_Dmd*Std_Cost*CM$3,0)+Avg_Dmd*365/CM$3/2*Std_Cost*Inv_Cost+CM$3*Setup</f>
        <v>32524.953199860625</v>
      </c>
      <c r="CN93" s="12">
        <f>(Sell_Price-Std_Cost)*(1-$D93)*Lost_Sale_Fact*Avg_Dmd*365+NORMSINV($D93)*SQRT(Dmd_StdDev^2*Leadtime+LT_StdDev^2*Avg_Dmd^2)*Std_Cost*Inv_Cost+IF(365/CN$3+Safety_Stock/Avg_Dmd&gt;Plan_Shelf,(365/CN$3+Safety_Stock/Avg_Dmd-Plan_Shelf)*Avg_Dmd*Std_Cost*CN$3,0)+Avg_Dmd*365/CN$3/2*Std_Cost*Inv_Cost+CN$3*Setup</f>
        <v>32648.255185231577</v>
      </c>
      <c r="CO93" s="12">
        <f>(Sell_Price-Std_Cost)*(1-$D93)*Lost_Sale_Fact*Avg_Dmd*365+NORMSINV($D93)*SQRT(Dmd_StdDev^2*Leadtime+LT_StdDev^2*Avg_Dmd^2)*Std_Cost*Inv_Cost+IF(365/CO$3+Safety_Stock/Avg_Dmd&gt;Plan_Shelf,(365/CO$3+Safety_Stock/Avg_Dmd-Plan_Shelf)*Avg_Dmd*Std_Cost*CO$3,0)+Avg_Dmd*365/CO$3/2*Std_Cost*Inv_Cost+CO$3*Setup</f>
        <v>32772.157125987447</v>
      </c>
      <c r="CP93" s="12">
        <f>(Sell_Price-Std_Cost)*(1-$D93)*Lost_Sale_Fact*Avg_Dmd*365+NORMSINV($D93)*SQRT(Dmd_StdDev^2*Leadtime+LT_StdDev^2*Avg_Dmd^2)*Std_Cost*Inv_Cost+IF(365/CP$3+Safety_Stock/Avg_Dmd&gt;Plan_Shelf,(365/CP$3+Safety_Stock/Avg_Dmd-Plan_Shelf)*Avg_Dmd*Std_Cost*CP$3,0)+Avg_Dmd*365/CP$3/2*Std_Cost*Inv_Cost+CP$3*Setup</f>
        <v>32896.639023615411</v>
      </c>
      <c r="CQ93" s="12">
        <f>(Sell_Price-Std_Cost)*(1-$D93)*Lost_Sale_Fact*Avg_Dmd*365+NORMSINV($D93)*SQRT(Dmd_StdDev^2*Leadtime+LT_StdDev^2*Avg_Dmd^2)*Std_Cost*Inv_Cost+IF(365/CQ$3+Safety_Stock/Avg_Dmd&gt;Plan_Shelf,(365/CQ$3+Safety_Stock/Avg_Dmd-Plan_Shelf)*Avg_Dmd*Std_Cost*CQ$3,0)+Avg_Dmd*365/CQ$3/2*Std_Cost*Inv_Cost+CQ$3*Setup</f>
        <v>33021.681758658153</v>
      </c>
      <c r="CR93" s="12">
        <f>(Sell_Price-Std_Cost)*(1-$D93)*Lost_Sale_Fact*Avg_Dmd*365+NORMSINV($D93)*SQRT(Dmd_StdDev^2*Leadtime+LT_StdDev^2*Avg_Dmd^2)*Std_Cost*Inv_Cost+IF(365/CR$3+Safety_Stock/Avg_Dmd&gt;Plan_Shelf,(365/CR$3+Safety_Stock/Avg_Dmd-Plan_Shelf)*Avg_Dmd*Std_Cost*CR$3,0)+Avg_Dmd*365/CR$3/2*Std_Cost*Inv_Cost+CR$3*Setup</f>
        <v>33147.267042939086</v>
      </c>
      <c r="CS93" s="12">
        <f>(Sell_Price-Std_Cost)*(1-$D93)*Lost_Sale_Fact*Avg_Dmd*365+NORMSINV($D93)*SQRT(Dmd_StdDev^2*Leadtime+LT_StdDev^2*Avg_Dmd^2)*Std_Cost*Inv_Cost+IF(365/CS$3+Safety_Stock/Avg_Dmd&gt;Plan_Shelf,(365/CS$3+Safety_Stock/Avg_Dmd-Plan_Shelf)*Avg_Dmd*Std_Cost*CS$3,0)+Avg_Dmd*365/CS$3/2*Std_Cost*Inv_Cost+CS$3*Setup</f>
        <v>33273.377374869895</v>
      </c>
      <c r="CT93" s="12">
        <f>(Sell_Price-Std_Cost)*(1-$D93)*Lost_Sale_Fact*Avg_Dmd*365+NORMSINV($D93)*SQRT(Dmd_StdDev^2*Leadtime+LT_StdDev^2*Avg_Dmd^2)*Std_Cost*Inv_Cost+IF(365/CT$3+Safety_Stock/Avg_Dmd&gt;Plan_Shelf,(365/CT$3+Safety_Stock/Avg_Dmd-Plan_Shelf)*Avg_Dmd*Std_Cost*CT$3,0)+Avg_Dmd*365/CT$3/2*Std_Cost*Inv_Cost+CT$3*Setup</f>
        <v>33399.995997610691</v>
      </c>
      <c r="CU93" s="12">
        <f>(Sell_Price-Std_Cost)*(1-$D93)*Lost_Sale_Fact*Avg_Dmd*365+NORMSINV($D93)*SQRT(Dmd_StdDev^2*Leadtime+LT_StdDev^2*Avg_Dmd^2)*Std_Cost*Inv_Cost+IF(365/CU$3+Safety_Stock/Avg_Dmd&gt;Plan_Shelf,(365/CU$3+Safety_Stock/Avg_Dmd-Plan_Shelf)*Avg_Dmd*Std_Cost*CU$3,0)+Avg_Dmd*365/CU$3/2*Std_Cost*Inv_Cost+CU$3*Setup</f>
        <v>33527.106859872729</v>
      </c>
      <c r="CV93" s="12">
        <f>(Sell_Price-Std_Cost)*(1-$D93)*Lost_Sale_Fact*Avg_Dmd*365+NORMSINV($D93)*SQRT(Dmd_StdDev^2*Leadtime+LT_StdDev^2*Avg_Dmd^2)*Std_Cost*Inv_Cost+IF(365/CV$3+Safety_Stock/Avg_Dmd&gt;Plan_Shelf,(365/CV$3+Safety_Stock/Avg_Dmd-Plan_Shelf)*Avg_Dmd*Std_Cost*CV$3,0)+Avg_Dmd*365/CV$3/2*Std_Cost*Inv_Cost+CV$3*Setup</f>
        <v>33654.694579170973</v>
      </c>
      <c r="CW93" s="12">
        <f>(Sell_Price-Std_Cost)*(1-$D93)*Lost_Sale_Fact*Avg_Dmd*365+NORMSINV($D93)*SQRT(Dmd_StdDev^2*Leadtime+LT_StdDev^2*Avg_Dmd^2)*Std_Cost*Inv_Cost+IF(365/CW$3+Safety_Stock/Avg_Dmd&gt;Plan_Shelf,(365/CW$3+Safety_Stock/Avg_Dmd-Plan_Shelf)*Avg_Dmd*Std_Cost*CW$3,0)+Avg_Dmd*365/CW$3/2*Std_Cost*Inv_Cost+CW$3*Setup</f>
        <v>33782.744407349666</v>
      </c>
      <c r="CX93" s="12">
        <f>(Sell_Price-Std_Cost)*(1-$D93)*Lost_Sale_Fact*Avg_Dmd*365+NORMSINV($D93)*SQRT(Dmd_StdDev^2*Leadtime+LT_StdDev^2*Avg_Dmd^2)*Std_Cost*Inv_Cost+IF(365/CX$3+Safety_Stock/Avg_Dmd&gt;Plan_Shelf,(365/CX$3+Safety_Stock/Avg_Dmd-Plan_Shelf)*Avg_Dmd*Std_Cost*CX$3,0)+Avg_Dmd*365/CX$3/2*Std_Cost*Inv_Cost+CX$3*Setup</f>
        <v>33911.242198218592</v>
      </c>
      <c r="CY93" s="12">
        <f>(Sell_Price-Std_Cost)*(1-$D93)*Lost_Sale_Fact*Avg_Dmd*365+NORMSINV($D93)*SQRT(Dmd_StdDev^2*Leadtime+LT_StdDev^2*Avg_Dmd^2)*Std_Cost*Inv_Cost+IF(365/CY$3+Safety_Stock/Avg_Dmd&gt;Plan_Shelf,(365/CY$3+Safety_Stock/Avg_Dmd-Plan_Shelf)*Avg_Dmd*Std_Cost*CY$3,0)+Avg_Dmd*365/CY$3/2*Std_Cost*Inv_Cost+CY$3*Setup</f>
        <v>34040.174377150768</v>
      </c>
      <c r="CZ93" s="12">
        <f>(Sell_Price-Std_Cost)*(1-$D93)*Lost_Sale_Fact*Avg_Dmd*365+NORMSINV($D93)*SQRT(Dmd_StdDev^2*Leadtime+LT_StdDev^2*Avg_Dmd^2)*Std_Cost*Inv_Cost+IF(365/CZ$3+Safety_Stock/Avg_Dmd&gt;Plan_Shelf,(365/CZ$3+Safety_Stock/Avg_Dmd-Plan_Shelf)*Avg_Dmd*Std_Cost*CZ$3,0)+Avg_Dmd*365/CZ$3/2*Std_Cost*Inv_Cost+CZ$3*Setup</f>
        <v>34169.527912504302</v>
      </c>
      <c r="DA93" s="28">
        <f t="shared" si="2"/>
        <v>28199.852236828629</v>
      </c>
      <c r="DB93" s="43">
        <f t="shared" si="3"/>
        <v>0.91</v>
      </c>
    </row>
    <row r="94" spans="1:106" ht="14.1" customHeight="1" x14ac:dyDescent="0.25">
      <c r="A94" s="53"/>
      <c r="B94" s="52">
        <v>0.9</v>
      </c>
      <c r="C94" s="52"/>
      <c r="D94" s="9">
        <v>0.90900000000000003</v>
      </c>
      <c r="E94" s="12">
        <f>(Sell_Price-Std_Cost)*(1-$D94)*Lost_Sale_Fact*Avg_Dmd*365+NORMSINV($D94)*SQRT(Dmd_StdDev^2*Leadtime+LT_StdDev^2*Avg_Dmd^2)*Std_Cost*Inv_Cost+IF(365/E$3+Safety_Stock/Avg_Dmd&gt;Plan_Shelf,(365/E$3+Safety_Stock/Avg_Dmd-Plan_Shelf)*Avg_Dmd*Std_Cost*E$3,0)+Avg_Dmd*365/E$3/2*Std_Cost*Inv_Cost+E$3*Setup</f>
        <v>1328617.0190778738</v>
      </c>
      <c r="F94" s="12">
        <f>(Sell_Price-Std_Cost)*(1-$D94)*Lost_Sale_Fact*Avg_Dmd*365+NORMSINV($D94)*SQRT(Dmd_StdDev^2*Leadtime+LT_StdDev^2*Avg_Dmd^2)*Std_Cost*Inv_Cost+IF(365/F$3+Safety_Stock/Avg_Dmd&gt;Plan_Shelf,(365/F$3+Safety_Stock/Avg_Dmd-Plan_Shelf)*Avg_Dmd*Std_Cost*F$3,0)+Avg_Dmd*365/F$3/2*Std_Cost*Inv_Cost+F$3*Setup</f>
        <v>1165463.1819118664</v>
      </c>
      <c r="G94" s="12">
        <f>(Sell_Price-Std_Cost)*(1-$D94)*Lost_Sale_Fact*Avg_Dmd*365+NORMSINV($D94)*SQRT(Dmd_StdDev^2*Leadtime+LT_StdDev^2*Avg_Dmd^2)*Std_Cost*Inv_Cost+IF(365/G$3+Safety_Stock/Avg_Dmd&gt;Plan_Shelf,(365/G$3+Safety_Stock/Avg_Dmd-Plan_Shelf)*Avg_Dmd*Std_Cost*G$3,0)+Avg_Dmd*365/G$3/2*Std_Cost*Inv_Cost+G$3*Setup</f>
        <v>1070442.6780791921</v>
      </c>
      <c r="H94" s="12">
        <f>(Sell_Price-Std_Cost)*(1-$D94)*Lost_Sale_Fact*Avg_Dmd*365+NORMSINV($D94)*SQRT(Dmd_StdDev^2*Leadtime+LT_StdDev^2*Avg_Dmd^2)*Std_Cost*Inv_Cost+IF(365/H$3+Safety_Stock/Avg_Dmd&gt;Plan_Shelf,(365/H$3+Safety_Stock/Avg_Dmd-Plan_Shelf)*Avg_Dmd*Std_Cost*H$3,0)+Avg_Dmd*365/H$3/2*Std_Cost*Inv_Cost+H$3*Setup</f>
        <v>992455.5075798512</v>
      </c>
      <c r="I94" s="12">
        <f>(Sell_Price-Std_Cost)*(1-$D94)*Lost_Sale_Fact*Avg_Dmd*365+NORMSINV($D94)*SQRT(Dmd_StdDev^2*Leadtime+LT_StdDev^2*Avg_Dmd^2)*Std_Cost*Inv_Cost+IF(365/I$3+Safety_Stock/Avg_Dmd&gt;Plan_Shelf,(365/I$3+Safety_Stock/Avg_Dmd-Plan_Shelf)*Avg_Dmd*Std_Cost*I$3,0)+Avg_Dmd*365/I$3/2*Std_Cost*Inv_Cost+I$3*Setup</f>
        <v>921281.67041384359</v>
      </c>
      <c r="J94" s="12">
        <f>(Sell_Price-Std_Cost)*(1-$D94)*Lost_Sale_Fact*Avg_Dmd*365+NORMSINV($D94)*SQRT(Dmd_StdDev^2*Leadtime+LT_StdDev^2*Avg_Dmd^2)*Std_Cost*Inv_Cost+IF(365/J$3+Safety_Stock/Avg_Dmd&gt;Plan_Shelf,(365/J$3+Safety_Stock/Avg_Dmd-Plan_Shelf)*Avg_Dmd*Std_Cost*J$3,0)+Avg_Dmd*365/J$3/2*Std_Cost*Inv_Cost+J$3*Setup</f>
        <v>853514.49991450261</v>
      </c>
      <c r="K94" s="12">
        <f>(Sell_Price-Std_Cost)*(1-$D94)*Lost_Sale_Fact*Avg_Dmd*365+NORMSINV($D94)*SQRT(Dmd_StdDev^2*Leadtime+LT_StdDev^2*Avg_Dmd^2)*Std_Cost*Inv_Cost+IF(365/K$3+Safety_Stock/Avg_Dmd&gt;Plan_Shelf,(365/K$3+Safety_Stock/Avg_Dmd-Plan_Shelf)*Avg_Dmd*Std_Cost*K$3,0)+Avg_Dmd*365/K$3/2*Std_Cost*Inv_Cost+K$3*Setup</f>
        <v>787693.99608182849</v>
      </c>
      <c r="L94" s="12">
        <f>(Sell_Price-Std_Cost)*(1-$D94)*Lost_Sale_Fact*Avg_Dmd*365+NORMSINV($D94)*SQRT(Dmd_StdDev^2*Leadtime+LT_StdDev^2*Avg_Dmd^2)*Std_Cost*Inv_Cost+IF(365/L$3+Safety_Stock/Avg_Dmd&gt;Plan_Shelf,(365/L$3+Safety_Stock/Avg_Dmd-Plan_Shelf)*Avg_Dmd*Std_Cost*L$3,0)+Avg_Dmd*365/L$3/2*Std_Cost*Inv_Cost+L$3*Setup</f>
        <v>723090.15891582088</v>
      </c>
      <c r="M94" s="12">
        <f>(Sell_Price-Std_Cost)*(1-$D94)*Lost_Sale_Fact*Avg_Dmd*365+NORMSINV($D94)*SQRT(Dmd_StdDev^2*Leadtime+LT_StdDev^2*Avg_Dmd^2)*Std_Cost*Inv_Cost+IF(365/M$3+Safety_Stock/Avg_Dmd&gt;Plan_Shelf,(365/M$3+Safety_Stock/Avg_Dmd-Plan_Shelf)*Avg_Dmd*Std_Cost*M$3,0)+Avg_Dmd*365/M$3/2*Std_Cost*Inv_Cost+M$3*Setup</f>
        <v>659297.43286092451</v>
      </c>
      <c r="N94" s="12">
        <f>(Sell_Price-Std_Cost)*(1-$D94)*Lost_Sale_Fact*Avg_Dmd*365+NORMSINV($D94)*SQRT(Dmd_StdDev^2*Leadtime+LT_StdDev^2*Avg_Dmd^2)*Std_Cost*Inv_Cost+IF(365/N$3+Safety_Stock/Avg_Dmd&gt;Plan_Shelf,(365/N$3+Safety_Stock/Avg_Dmd-Plan_Shelf)*Avg_Dmd*Std_Cost*N$3,0)+Avg_Dmd*365/N$3/2*Std_Cost*Inv_Cost+N$3*Setup</f>
        <v>596072.48458380578</v>
      </c>
      <c r="O94" s="12">
        <f>(Sell_Price-Std_Cost)*(1-$D94)*Lost_Sale_Fact*Avg_Dmd*365+NORMSINV($D94)*SQRT(Dmd_StdDev^2*Leadtime+LT_StdDev^2*Avg_Dmd^2)*Std_Cost*Inv_Cost+IF(365/O$3+Safety_Stock/Avg_Dmd&gt;Plan_Shelf,(365/O$3+Safety_Stock/Avg_Dmd-Plan_Shelf)*Avg_Dmd*Std_Cost*O$3,0)+Avg_Dmd*365/O$3/2*Std_Cost*Inv_Cost+O$3*Setup</f>
        <v>533260.46559961629</v>
      </c>
      <c r="P94" s="12">
        <f>(Sell_Price-Std_Cost)*(1-$D94)*Lost_Sale_Fact*Avg_Dmd*365+NORMSINV($D94)*SQRT(Dmd_StdDev^2*Leadtime+LT_StdDev^2*Avg_Dmd^2)*Std_Cost*Inv_Cost+IF(365/P$3+Safety_Stock/Avg_Dmd&gt;Plan_Shelf,(365/P$3+Safety_Stock/Avg_Dmd-Plan_Shelf)*Avg_Dmd*Std_Cost*P$3,0)+Avg_Dmd*365/P$3/2*Std_Cost*Inv_Cost+P$3*Setup</f>
        <v>470758.14358512411</v>
      </c>
      <c r="Q94" s="12">
        <f>(Sell_Price-Std_Cost)*(1-$D94)*Lost_Sale_Fact*Avg_Dmd*365+NORMSINV($D94)*SQRT(Dmd_StdDev^2*Leadtime+LT_StdDev^2*Avg_Dmd^2)*Std_Cost*Inv_Cost+IF(365/Q$3+Safety_Stock/Avg_Dmd&gt;Plan_Shelf,(365/Q$3+Safety_Stock/Avg_Dmd-Plan_Shelf)*Avg_Dmd*Std_Cost*Q$3,0)+Avg_Dmd*365/Q$3/2*Std_Cost*Inv_Cost+Q$3*Setup</f>
        <v>408494.05000886013</v>
      </c>
      <c r="R94" s="12">
        <f>(Sell_Price-Std_Cost)*(1-$D94)*Lost_Sale_Fact*Avg_Dmd*365+NORMSINV($D94)*SQRT(Dmd_StdDev^2*Leadtime+LT_StdDev^2*Avg_Dmd^2)*Std_Cost*Inv_Cost+IF(365/R$3+Safety_Stock/Avg_Dmd&gt;Plan_Shelf,(365/R$3+Safety_Stock/Avg_Dmd-Plan_Shelf)*Avg_Dmd*Std_Cost*R$3,0)+Avg_Dmd*365/R$3/2*Std_Cost*Inv_Cost+R$3*Setup</f>
        <v>346417.1359197757</v>
      </c>
      <c r="S94" s="12">
        <f>(Sell_Price-Std_Cost)*(1-$D94)*Lost_Sale_Fact*Avg_Dmd*365+NORMSINV($D94)*SQRT(Dmd_StdDev^2*Leadtime+LT_StdDev^2*Avg_Dmd^2)*Std_Cost*Inv_Cost+IF(365/S$3+Safety_Stock/Avg_Dmd&gt;Plan_Shelf,(365/S$3+Safety_Stock/Avg_Dmd-Plan_Shelf)*Avg_Dmd*Std_Cost*S$3,0)+Avg_Dmd*365/S$3/2*Std_Cost*Inv_Cost+S$3*Setup</f>
        <v>284489.96542043472</v>
      </c>
      <c r="T94" s="12">
        <f>(Sell_Price-Std_Cost)*(1-$D94)*Lost_Sale_Fact*Avg_Dmd*365+NORMSINV($D94)*SQRT(Dmd_StdDev^2*Leadtime+LT_StdDev^2*Avg_Dmd^2)*Std_Cost*Inv_Cost+IF(365/T$3+Safety_Stock/Avg_Dmd&gt;Plan_Shelf,(365/T$3+Safety_Stock/Avg_Dmd-Plan_Shelf)*Avg_Dmd*Std_Cost*T$3,0)+Avg_Dmd*365/T$3/2*Std_Cost*Inv_Cost+T$3*Setup</f>
        <v>222684.46158776039</v>
      </c>
      <c r="U94" s="12">
        <f>(Sell_Price-Std_Cost)*(1-$D94)*Lost_Sale_Fact*Avg_Dmd*365+NORMSINV($D94)*SQRT(Dmd_StdDev^2*Leadtime+LT_StdDev^2*Avg_Dmd^2)*Std_Cost*Inv_Cost+IF(365/U$3+Safety_Stock/Avg_Dmd&gt;Plan_Shelf,(365/U$3+Safety_Stock/Avg_Dmd-Plan_Shelf)*Avg_Dmd*Std_Cost*U$3,0)+Avg_Dmd*365/U$3/2*Std_Cost*Inv_Cost+U$3*Setup</f>
        <v>160979.15383351743</v>
      </c>
      <c r="V94" s="12">
        <f>(Sell_Price-Std_Cost)*(1-$D94)*Lost_Sale_Fact*Avg_Dmd*365+NORMSINV($D94)*SQRT(Dmd_StdDev^2*Leadtime+LT_StdDev^2*Avg_Dmd^2)*Std_Cost*Inv_Cost+IF(365/V$3+Safety_Stock/Avg_Dmd&gt;Plan_Shelf,(365/V$3+Safety_Stock/Avg_Dmd-Plan_Shelf)*Avg_Dmd*Std_Cost*V$3,0)+Avg_Dmd*365/V$3/2*Std_Cost*Inv_Cost+V$3*Setup</f>
        <v>99357.342811300856</v>
      </c>
      <c r="W94" s="12">
        <f>(Sell_Price-Std_Cost)*(1-$D94)*Lost_Sale_Fact*Avg_Dmd*365+NORMSINV($D94)*SQRT(Dmd_StdDev^2*Leadtime+LT_StdDev^2*Avg_Dmd^2)*Std_Cost*Inv_Cost+IF(365/W$3+Safety_Stock/Avg_Dmd&gt;Plan_Shelf,(365/W$3+Safety_Stock/Avg_Dmd-Plan_Shelf)*Avg_Dmd*Std_Cost*W$3,0)+Avg_Dmd*365/W$3/2*Std_Cost*Inv_Cost+W$3*Setup</f>
        <v>37805.84482657972</v>
      </c>
      <c r="X94" s="12">
        <f>(Sell_Price-Std_Cost)*(1-$D94)*Lost_Sale_Fact*Avg_Dmd*365+NORMSINV($D94)*SQRT(Dmd_StdDev^2*Leadtime+LT_StdDev^2*Avg_Dmd^2)*Std_Cost*Inv_Cost+IF(365/X$3+Safety_Stock/Avg_Dmd&gt;Plan_Shelf,(365/X$3+Safety_Stock/Avg_Dmd-Plan_Shelf)*Avg_Dmd*Std_Cost*X$3,0)+Avg_Dmd*365/X$3/2*Std_Cost*Inv_Cost+X$3*Setup</f>
        <v>30390.856243881422</v>
      </c>
      <c r="Y94" s="12">
        <f>(Sell_Price-Std_Cost)*(1-$D94)*Lost_Sale_Fact*Avg_Dmd*365+NORMSINV($D94)*SQRT(Dmd_StdDev^2*Leadtime+LT_StdDev^2*Avg_Dmd^2)*Std_Cost*Inv_Cost+IF(365/Y$3+Safety_Stock/Avg_Dmd&gt;Plan_Shelf,(365/Y$3+Safety_Stock/Avg_Dmd-Plan_Shelf)*Avg_Dmd*Std_Cost*Y$3,0)+Avg_Dmd*365/Y$3/2*Std_Cost*Inv_Cost+Y$3*Setup</f>
        <v>30054.189577214755</v>
      </c>
      <c r="Z94" s="12">
        <f>(Sell_Price-Std_Cost)*(1-$D94)*Lost_Sale_Fact*Avg_Dmd*365+NORMSINV($D94)*SQRT(Dmd_StdDev^2*Leadtime+LT_StdDev^2*Avg_Dmd^2)*Std_Cost*Inv_Cost+IF(365/Z$3+Safety_Stock/Avg_Dmd&gt;Plan_Shelf,(365/Z$3+Safety_Stock/Avg_Dmd-Plan_Shelf)*Avg_Dmd*Std_Cost*Z$3,0)+Avg_Dmd*365/Z$3/2*Std_Cost*Inv_Cost+Z$3*Setup</f>
        <v>29761.765334790514</v>
      </c>
      <c r="AA94" s="12">
        <f>(Sell_Price-Std_Cost)*(1-$D94)*Lost_Sale_Fact*Avg_Dmd*365+NORMSINV($D94)*SQRT(Dmd_StdDev^2*Leadtime+LT_StdDev^2*Avg_Dmd^2)*Std_Cost*Inv_Cost+IF(365/AA$3+Safety_Stock/Avg_Dmd&gt;Plan_Shelf,(365/AA$3+Safety_Stock/Avg_Dmd-Plan_Shelf)*Avg_Dmd*Std_Cost*AA$3,0)+Avg_Dmd*365/AA$3/2*Std_Cost*Inv_Cost+AA$3*Setup</f>
        <v>29507.812765620554</v>
      </c>
      <c r="AB94" s="12">
        <f>(Sell_Price-Std_Cost)*(1-$D94)*Lost_Sale_Fact*Avg_Dmd*365+NORMSINV($D94)*SQRT(Dmd_StdDev^2*Leadtime+LT_StdDev^2*Avg_Dmd^2)*Std_Cost*Inv_Cost+IF(365/AB$3+Safety_Stock/Avg_Dmd&gt;Plan_Shelf,(365/AB$3+Safety_Stock/Avg_Dmd-Plan_Shelf)*Avg_Dmd*Std_Cost*AB$3,0)+Avg_Dmd*365/AB$3/2*Std_Cost*Inv_Cost+AB$3*Setup</f>
        <v>29287.52291054809</v>
      </c>
      <c r="AC94" s="12">
        <f>(Sell_Price-Std_Cost)*(1-$D94)*Lost_Sale_Fact*Avg_Dmd*365+NORMSINV($D94)*SQRT(Dmd_StdDev^2*Leadtime+LT_StdDev^2*Avg_Dmd^2)*Std_Cost*Inv_Cost+IF(365/AC$3+Safety_Stock/Avg_Dmd&gt;Plan_Shelf,(365/AC$3+Safety_Stock/Avg_Dmd-Plan_Shelf)*Avg_Dmd*Std_Cost*AC$3,0)+Avg_Dmd*365/AC$3/2*Std_Cost*Inv_Cost+AC$3*Setup</f>
        <v>29096.856243881422</v>
      </c>
      <c r="AD94" s="12">
        <f>(Sell_Price-Std_Cost)*(1-$D94)*Lost_Sale_Fact*Avg_Dmd*365+NORMSINV($D94)*SQRT(Dmd_StdDev^2*Leadtime+LT_StdDev^2*Avg_Dmd^2)*Std_Cost*Inv_Cost+IF(365/AD$3+Safety_Stock/Avg_Dmd&gt;Plan_Shelf,(365/AD$3+Safety_Stock/Avg_Dmd-Plan_Shelf)*Avg_Dmd*Std_Cost*AD$3,0)+Avg_Dmd*365/AD$3/2*Std_Cost*Inv_Cost+AD$3*Setup</f>
        <v>28932.394705419883</v>
      </c>
      <c r="AE94" s="12">
        <f>(Sell_Price-Std_Cost)*(1-$D94)*Lost_Sale_Fact*Avg_Dmd*365+NORMSINV($D94)*SQRT(Dmd_StdDev^2*Leadtime+LT_StdDev^2*Avg_Dmd^2)*Std_Cost*Inv_Cost+IF(365/AE$3+Safety_Stock/Avg_Dmd&gt;Plan_Shelf,(365/AE$3+Safety_Stock/Avg_Dmd-Plan_Shelf)*Avg_Dmd*Std_Cost*AE$3,0)+Avg_Dmd*365/AE$3/2*Std_Cost*Inv_Cost+AE$3*Setup</f>
        <v>28791.226614251791</v>
      </c>
      <c r="AF94" s="12">
        <f>(Sell_Price-Std_Cost)*(1-$D94)*Lost_Sale_Fact*Avg_Dmd*365+NORMSINV($D94)*SQRT(Dmd_StdDev^2*Leadtime+LT_StdDev^2*Avg_Dmd^2)*Std_Cost*Inv_Cost+IF(365/AF$3+Safety_Stock/Avg_Dmd&gt;Plan_Shelf,(365/AF$3+Safety_Stock/Avg_Dmd-Plan_Shelf)*Avg_Dmd*Std_Cost*AF$3,0)+Avg_Dmd*365/AF$3/2*Std_Cost*Inv_Cost+AF$3*Setup</f>
        <v>28670.856243881422</v>
      </c>
      <c r="AG94" s="12">
        <f>(Sell_Price-Std_Cost)*(1-$D94)*Lost_Sale_Fact*Avg_Dmd*365+NORMSINV($D94)*SQRT(Dmd_StdDev^2*Leadtime+LT_StdDev^2*Avg_Dmd^2)*Std_Cost*Inv_Cost+IF(365/AG$3+Safety_Stock/Avg_Dmd&gt;Plan_Shelf,(365/AG$3+Safety_Stock/Avg_Dmd-Plan_Shelf)*Avg_Dmd*Std_Cost*AG$3,0)+Avg_Dmd*365/AG$3/2*Std_Cost*Inv_Cost+AG$3*Setup</f>
        <v>28569.132105950386</v>
      </c>
      <c r="AH94" s="12">
        <f>(Sell_Price-Std_Cost)*(1-$D94)*Lost_Sale_Fact*Avg_Dmd*365+NORMSINV($D94)*SQRT(Dmd_StdDev^2*Leadtime+LT_StdDev^2*Avg_Dmd^2)*Std_Cost*Inv_Cost+IF(365/AH$3+Safety_Stock/Avg_Dmd&gt;Plan_Shelf,(365/AH$3+Safety_Stock/Avg_Dmd-Plan_Shelf)*Avg_Dmd*Std_Cost*AH$3,0)+Avg_Dmd*365/AH$3/2*Std_Cost*Inv_Cost+AH$3*Setup</f>
        <v>28484.189577214755</v>
      </c>
      <c r="AI94" s="12">
        <f>(Sell_Price-Std_Cost)*(1-$D94)*Lost_Sale_Fact*Avg_Dmd*365+NORMSINV($D94)*SQRT(Dmd_StdDev^2*Leadtime+LT_StdDev^2*Avg_Dmd^2)*Std_Cost*Inv_Cost+IF(365/AI$3+Safety_Stock/Avg_Dmd&gt;Plan_Shelf,(365/AI$3+Safety_Stock/Avg_Dmd-Plan_Shelf)*Avg_Dmd*Std_Cost*AI$3,0)+Avg_Dmd*365/AI$3/2*Std_Cost*Inv_Cost+AI$3*Setup</f>
        <v>28414.404630978199</v>
      </c>
      <c r="AJ94" s="12">
        <f>(Sell_Price-Std_Cost)*(1-$D94)*Lost_Sale_Fact*Avg_Dmd*365+NORMSINV($D94)*SQRT(Dmd_StdDev^2*Leadtime+LT_StdDev^2*Avg_Dmd^2)*Std_Cost*Inv_Cost+IF(365/AJ$3+Safety_Stock/Avg_Dmd&gt;Plan_Shelf,(365/AJ$3+Safety_Stock/Avg_Dmd-Plan_Shelf)*Avg_Dmd*Std_Cost*AJ$3,0)+Avg_Dmd*365/AJ$3/2*Std_Cost*Inv_Cost+AJ$3*Setup</f>
        <v>28358.356243881422</v>
      </c>
      <c r="AK94" s="12">
        <f>(Sell_Price-Std_Cost)*(1-$D94)*Lost_Sale_Fact*Avg_Dmd*365+NORMSINV($D94)*SQRT(Dmd_StdDev^2*Leadtime+LT_StdDev^2*Avg_Dmd^2)*Std_Cost*Inv_Cost+IF(365/AK$3+Safety_Stock/Avg_Dmd&gt;Plan_Shelf,(365/AK$3+Safety_Stock/Avg_Dmd-Plan_Shelf)*Avg_Dmd*Std_Cost*AK$3,0)+Avg_Dmd*365/AK$3/2*Std_Cost*Inv_Cost+AK$3*Setup</f>
        <v>28314.795637820815</v>
      </c>
      <c r="AL94" s="12">
        <f>(Sell_Price-Std_Cost)*(1-$D94)*Lost_Sale_Fact*Avg_Dmd*365+NORMSINV($D94)*SQRT(Dmd_StdDev^2*Leadtime+LT_StdDev^2*Avg_Dmd^2)*Std_Cost*Inv_Cost+IF(365/AL$3+Safety_Stock/Avg_Dmd&gt;Plan_Shelf,(365/AL$3+Safety_Stock/Avg_Dmd-Plan_Shelf)*Avg_Dmd*Std_Cost*AL$3,0)+Avg_Dmd*365/AL$3/2*Std_Cost*Inv_Cost+AL$3*Setup</f>
        <v>28282.620949763776</v>
      </c>
      <c r="AM94" s="12">
        <f>(Sell_Price-Std_Cost)*(1-$D94)*Lost_Sale_Fact*Avg_Dmd*365+NORMSINV($D94)*SQRT(Dmd_StdDev^2*Leadtime+LT_StdDev^2*Avg_Dmd^2)*Std_Cost*Inv_Cost+IF(365/AM$3+Safety_Stock/Avg_Dmd&gt;Plan_Shelf,(365/AM$3+Safety_Stock/Avg_Dmd-Plan_Shelf)*Avg_Dmd*Std_Cost*AM$3,0)+Avg_Dmd*365/AM$3/2*Std_Cost*Inv_Cost+AM$3*Setup</f>
        <v>28260.856243881422</v>
      </c>
      <c r="AN94" s="12">
        <f>(Sell_Price-Std_Cost)*(1-$D94)*Lost_Sale_Fact*Avg_Dmd*365+NORMSINV($D94)*SQRT(Dmd_StdDev^2*Leadtime+LT_StdDev^2*Avg_Dmd^2)*Std_Cost*Inv_Cost+IF(365/AN$3+Safety_Stock/Avg_Dmd&gt;Plan_Shelf,(365/AN$3+Safety_Stock/Avg_Dmd-Plan_Shelf)*Avg_Dmd*Std_Cost*AN$3,0)+Avg_Dmd*365/AN$3/2*Std_Cost*Inv_Cost+AN$3*Setup</f>
        <v>28248.6340216592</v>
      </c>
      <c r="AO94" s="12">
        <f>(Sell_Price-Std_Cost)*(1-$D94)*Lost_Sale_Fact*Avg_Dmd*365+NORMSINV($D94)*SQRT(Dmd_StdDev^2*Leadtime+LT_StdDev^2*Avg_Dmd^2)*Std_Cost*Inv_Cost+IF(365/AO$3+Safety_Stock/Avg_Dmd&gt;Plan_Shelf,(365/AO$3+Safety_Stock/Avg_Dmd-Plan_Shelf)*Avg_Dmd*Std_Cost*AO$3,0)+Avg_Dmd*365/AO$3/2*Std_Cost*Inv_Cost+AO$3*Setup</f>
        <v>28245.180568205746</v>
      </c>
      <c r="AP94" s="12">
        <f>(Sell_Price-Std_Cost)*(1-$D94)*Lost_Sale_Fact*Avg_Dmd*365+NORMSINV($D94)*SQRT(Dmd_StdDev^2*Leadtime+LT_StdDev^2*Avg_Dmd^2)*Std_Cost*Inv_Cost+IF(365/AP$3+Safety_Stock/Avg_Dmd&gt;Plan_Shelf,(365/AP$3+Safety_Stock/Avg_Dmd-Plan_Shelf)*Avg_Dmd*Std_Cost*AP$3,0)+Avg_Dmd*365/AP$3/2*Std_Cost*Inv_Cost+AP$3*Setup</f>
        <v>28249.803612302476</v>
      </c>
      <c r="AQ94" s="12">
        <f>(Sell_Price-Std_Cost)*(1-$D94)*Lost_Sale_Fact*Avg_Dmd*365+NORMSINV($D94)*SQRT(Dmd_StdDev^2*Leadtime+LT_StdDev^2*Avg_Dmd^2)*Std_Cost*Inv_Cost+IF(365/AQ$3+Safety_Stock/Avg_Dmd&gt;Plan_Shelf,(365/AQ$3+Safety_Stock/Avg_Dmd-Plan_Shelf)*Avg_Dmd*Std_Cost*AQ$3,0)+Avg_Dmd*365/AQ$3/2*Std_Cost*Inv_Cost+AQ$3*Setup</f>
        <v>28261.881884907063</v>
      </c>
      <c r="AR94" s="12">
        <f>(Sell_Price-Std_Cost)*(1-$D94)*Lost_Sale_Fact*Avg_Dmd*365+NORMSINV($D94)*SQRT(Dmd_StdDev^2*Leadtime+LT_StdDev^2*Avg_Dmd^2)*Std_Cost*Inv_Cost+IF(365/AR$3+Safety_Stock/Avg_Dmd&gt;Plan_Shelf,(365/AR$3+Safety_Stock/Avg_Dmd-Plan_Shelf)*Avg_Dmd*Std_Cost*AR$3,0)+Avg_Dmd*365/AR$3/2*Std_Cost*Inv_Cost+AR$3*Setup</f>
        <v>28280.856243881422</v>
      </c>
      <c r="AS94" s="12">
        <f>(Sell_Price-Std_Cost)*(1-$D94)*Lost_Sale_Fact*Avg_Dmd*365+NORMSINV($D94)*SQRT(Dmd_StdDev^2*Leadtime+LT_StdDev^2*Avg_Dmd^2)*Std_Cost*Inv_Cost+IF(365/AS$3+Safety_Stock/Avg_Dmd&gt;Plan_Shelf,(365/AS$3+Safety_Stock/Avg_Dmd-Plan_Shelf)*Avg_Dmd*Std_Cost*AS$3,0)+Avg_Dmd*365/AS$3/2*Std_Cost*Inv_Cost+AS$3*Setup</f>
        <v>28306.222097539958</v>
      </c>
      <c r="AT94" s="12">
        <f>(Sell_Price-Std_Cost)*(1-$D94)*Lost_Sale_Fact*Avg_Dmd*365+NORMSINV($D94)*SQRT(Dmd_StdDev^2*Leadtime+LT_StdDev^2*Avg_Dmd^2)*Std_Cost*Inv_Cost+IF(365/AT$3+Safety_Stock/Avg_Dmd&gt;Plan_Shelf,(365/AT$3+Safety_Stock/Avg_Dmd-Plan_Shelf)*Avg_Dmd*Std_Cost*AT$3,0)+Avg_Dmd*365/AT$3/2*Std_Cost*Inv_Cost+AT$3*Setup</f>
        <v>28337.52291054809</v>
      </c>
      <c r="AU94" s="12">
        <f>(Sell_Price-Std_Cost)*(1-$D94)*Lost_Sale_Fact*Avg_Dmd*365+NORMSINV($D94)*SQRT(Dmd_StdDev^2*Leadtime+LT_StdDev^2*Avg_Dmd^2)*Std_Cost*Inv_Cost+IF(365/AU$3+Safety_Stock/Avg_Dmd&gt;Plan_Shelf,(365/AU$3+Safety_Stock/Avg_Dmd-Plan_Shelf)*Avg_Dmd*Std_Cost*AU$3,0)+Avg_Dmd*365/AU$3/2*Std_Cost*Inv_Cost+AU$3*Setup</f>
        <v>28374.344615974445</v>
      </c>
      <c r="AV94" s="12">
        <f>(Sell_Price-Std_Cost)*(1-$D94)*Lost_Sale_Fact*Avg_Dmd*365+NORMSINV($D94)*SQRT(Dmd_StdDev^2*Leadtime+LT_StdDev^2*Avg_Dmd^2)*Std_Cost*Inv_Cost+IF(365/AV$3+Safety_Stock/Avg_Dmd&gt;Plan_Shelf,(365/AV$3+Safety_Stock/Avg_Dmd-Plan_Shelf)*Avg_Dmd*Std_Cost*AV$3,0)+Avg_Dmd*365/AV$3/2*Std_Cost*Inv_Cost+AV$3*Setup</f>
        <v>28416.310789335967</v>
      </c>
      <c r="AW94" s="12">
        <f>(Sell_Price-Std_Cost)*(1-$D94)*Lost_Sale_Fact*Avg_Dmd*365+NORMSINV($D94)*SQRT(Dmd_StdDev^2*Leadtime+LT_StdDev^2*Avg_Dmd^2)*Std_Cost*Inv_Cost+IF(365/AW$3+Safety_Stock/Avg_Dmd&gt;Plan_Shelf,(365/AW$3+Safety_Stock/Avg_Dmd-Plan_Shelf)*Avg_Dmd*Std_Cost*AW$3,0)+Avg_Dmd*365/AW$3/2*Std_Cost*Inv_Cost+AW$3*Setup</f>
        <v>28463.078466103645</v>
      </c>
      <c r="AX94" s="12">
        <f>(Sell_Price-Std_Cost)*(1-$D94)*Lost_Sale_Fact*Avg_Dmd*365+NORMSINV($D94)*SQRT(Dmd_StdDev^2*Leadtime+LT_StdDev^2*Avg_Dmd^2)*Std_Cost*Inv_Cost+IF(365/AX$3+Safety_Stock/Avg_Dmd&gt;Plan_Shelf,(365/AX$3+Safety_Stock/Avg_Dmd-Plan_Shelf)*Avg_Dmd*Std_Cost*AX$3,0)+Avg_Dmd*365/AX$3/2*Std_Cost*Inv_Cost+AX$3*Setup</f>
        <v>28514.334504750987</v>
      </c>
      <c r="AY94" s="12">
        <f>(Sell_Price-Std_Cost)*(1-$D94)*Lost_Sale_Fact*Avg_Dmd*365+NORMSINV($D94)*SQRT(Dmd_StdDev^2*Leadtime+LT_StdDev^2*Avg_Dmd^2)*Std_Cost*Inv_Cost+IF(365/AY$3+Safety_Stock/Avg_Dmd&gt;Plan_Shelf,(365/AY$3+Safety_Stock/Avg_Dmd-Plan_Shelf)*Avg_Dmd*Std_Cost*AY$3,0)+Avg_Dmd*365/AY$3/2*Std_Cost*Inv_Cost+AY$3*Setup</f>
        <v>28569.79241409419</v>
      </c>
      <c r="AZ94" s="12">
        <f>(Sell_Price-Std_Cost)*(1-$D94)*Lost_Sale_Fact*Avg_Dmd*365+NORMSINV($D94)*SQRT(Dmd_StdDev^2*Leadtime+LT_StdDev^2*Avg_Dmd^2)*Std_Cost*Inv_Cost+IF(365/AZ$3+Safety_Stock/Avg_Dmd&gt;Plan_Shelf,(365/AZ$3+Safety_Stock/Avg_Dmd-Plan_Shelf)*Avg_Dmd*Std_Cost*AZ$3,0)+Avg_Dmd*365/AZ$3/2*Std_Cost*Inv_Cost+AZ$3*Setup</f>
        <v>28629.189577214755</v>
      </c>
      <c r="BA94" s="12">
        <f>(Sell_Price-Std_Cost)*(1-$D94)*Lost_Sale_Fact*Avg_Dmd*365+NORMSINV($D94)*SQRT(Dmd_StdDev^2*Leadtime+LT_StdDev^2*Avg_Dmd^2)*Std_Cost*Inv_Cost+IF(365/BA$3+Safety_Stock/Avg_Dmd&gt;Plan_Shelf,(365/BA$3+Safety_Stock/Avg_Dmd-Plan_Shelf)*Avg_Dmd*Std_Cost*BA$3,0)+Avg_Dmd*365/BA$3/2*Std_Cost*Inv_Cost+BA$3*Setup</f>
        <v>28692.284815309995</v>
      </c>
      <c r="BB94" s="12">
        <f>(Sell_Price-Std_Cost)*(1-$D94)*Lost_Sale_Fact*Avg_Dmd*365+NORMSINV($D94)*SQRT(Dmd_StdDev^2*Leadtime+LT_StdDev^2*Avg_Dmd^2)*Std_Cost*Inv_Cost+IF(365/BB$3+Safety_Stock/Avg_Dmd&gt;Plan_Shelf,(365/BB$3+Safety_Stock/Avg_Dmd-Plan_Shelf)*Avg_Dmd*Std_Cost*BB$3,0)+Avg_Dmd*365/BB$3/2*Std_Cost*Inv_Cost+BB$3*Setup</f>
        <v>28758.856243881422</v>
      </c>
      <c r="BC94" s="12">
        <f>(Sell_Price-Std_Cost)*(1-$D94)*Lost_Sale_Fact*Avg_Dmd*365+NORMSINV($D94)*SQRT(Dmd_StdDev^2*Leadtime+LT_StdDev^2*Avg_Dmd^2)*Std_Cost*Inv_Cost+IF(365/BC$3+Safety_Stock/Avg_Dmd&gt;Plan_Shelf,(365/BC$3+Safety_Stock/Avg_Dmd-Plan_Shelf)*Avg_Dmd*Std_Cost*BC$3,0)+Avg_Dmd*365/BC$3/2*Std_Cost*Inv_Cost+BC$3*Setup</f>
        <v>28828.699381136325</v>
      </c>
      <c r="BD94" s="12">
        <f>(Sell_Price-Std_Cost)*(1-$D94)*Lost_Sale_Fact*Avg_Dmd*365+NORMSINV($D94)*SQRT(Dmd_StdDev^2*Leadtime+LT_StdDev^2*Avg_Dmd^2)*Std_Cost*Inv_Cost+IF(365/BD$3+Safety_Stock/Avg_Dmd&gt;Plan_Shelf,(365/BD$3+Safety_Stock/Avg_Dmd-Plan_Shelf)*Avg_Dmd*Std_Cost*BD$3,0)+Avg_Dmd*365/BD$3/2*Std_Cost*Inv_Cost+BD$3*Setup</f>
        <v>28901.625474650653</v>
      </c>
      <c r="BE94" s="12">
        <f>(Sell_Price-Std_Cost)*(1-$D94)*Lost_Sale_Fact*Avg_Dmd*365+NORMSINV($D94)*SQRT(Dmd_StdDev^2*Leadtime+LT_StdDev^2*Avg_Dmd^2)*Std_Cost*Inv_Cost+IF(365/BE$3+Safety_Stock/Avg_Dmd&gt;Plan_Shelf,(365/BE$3+Safety_Stock/Avg_Dmd-Plan_Shelf)*Avg_Dmd*Std_Cost*BE$3,0)+Avg_Dmd*365/BE$3/2*Std_Cost*Inv_Cost+BE$3*Setup</f>
        <v>28977.460017466328</v>
      </c>
      <c r="BF94" s="12">
        <f>(Sell_Price-Std_Cost)*(1-$D94)*Lost_Sale_Fact*Avg_Dmd*365+NORMSINV($D94)*SQRT(Dmd_StdDev^2*Leadtime+LT_StdDev^2*Avg_Dmd^2)*Std_Cost*Inv_Cost+IF(365/BF$3+Safety_Stock/Avg_Dmd&gt;Plan_Shelf,(365/BF$3+Safety_Stock/Avg_Dmd-Plan_Shelf)*Avg_Dmd*Std_Cost*BF$3,0)+Avg_Dmd*365/BF$3/2*Std_Cost*Inv_Cost+BF$3*Setup</f>
        <v>29056.041429066609</v>
      </c>
      <c r="BG94" s="12">
        <f>(Sell_Price-Std_Cost)*(1-$D94)*Lost_Sale_Fact*Avg_Dmd*365+NORMSINV($D94)*SQRT(Dmd_StdDev^2*Leadtime+LT_StdDev^2*Avg_Dmd^2)*Std_Cost*Inv_Cost+IF(365/BG$3+Safety_Stock/Avg_Dmd&gt;Plan_Shelf,(365/BG$3+Safety_Stock/Avg_Dmd-Plan_Shelf)*Avg_Dmd*Std_Cost*BG$3,0)+Avg_Dmd*365/BG$3/2*Std_Cost*Inv_Cost+BG$3*Setup</f>
        <v>29137.219880245058</v>
      </c>
      <c r="BH94" s="12">
        <f>(Sell_Price-Std_Cost)*(1-$D94)*Lost_Sale_Fact*Avg_Dmd*365+NORMSINV($D94)*SQRT(Dmd_StdDev^2*Leadtime+LT_StdDev^2*Avg_Dmd^2)*Std_Cost*Inv_Cost+IF(365/BH$3+Safety_Stock/Avg_Dmd&gt;Plan_Shelf,(365/BH$3+Safety_Stock/Avg_Dmd-Plan_Shelf)*Avg_Dmd*Std_Cost*BH$3,0)+Avg_Dmd*365/BH$3/2*Std_Cost*Inv_Cost+BH$3*Setup</f>
        <v>29220.856243881422</v>
      </c>
      <c r="BI94" s="12">
        <f>(Sell_Price-Std_Cost)*(1-$D94)*Lost_Sale_Fact*Avg_Dmd*365+NORMSINV($D94)*SQRT(Dmd_StdDev^2*Leadtime+LT_StdDev^2*Avg_Dmd^2)*Std_Cost*Inv_Cost+IF(365/BI$3+Safety_Stock/Avg_Dmd&gt;Plan_Shelf,(365/BI$3+Safety_Stock/Avg_Dmd-Plan_Shelf)*Avg_Dmd*Std_Cost*BI$3,0)+Avg_Dmd*365/BI$3/2*Std_Cost*Inv_Cost+BI$3*Setup</f>
        <v>29306.821156162125</v>
      </c>
      <c r="BJ94" s="12">
        <f>(Sell_Price-Std_Cost)*(1-$D94)*Lost_Sale_Fact*Avg_Dmd*365+NORMSINV($D94)*SQRT(Dmd_StdDev^2*Leadtime+LT_StdDev^2*Avg_Dmd^2)*Std_Cost*Inv_Cost+IF(365/BJ$3+Safety_Stock/Avg_Dmd&gt;Plan_Shelf,(365/BJ$3+Safety_Stock/Avg_Dmd-Plan_Shelf)*Avg_Dmd*Std_Cost*BJ$3,0)+Avg_Dmd*365/BJ$3/2*Std_Cost*Inv_Cost+BJ$3*Setup</f>
        <v>29394.994174915904</v>
      </c>
      <c r="BK94" s="12">
        <f>(Sell_Price-Std_Cost)*(1-$D94)*Lost_Sale_Fact*Avg_Dmd*365+NORMSINV($D94)*SQRT(Dmd_StdDev^2*Leadtime+LT_StdDev^2*Avg_Dmd^2)*Std_Cost*Inv_Cost+IF(365/BK$3+Safety_Stock/Avg_Dmd&gt;Plan_Shelf,(365/BK$3+Safety_Stock/Avg_Dmd-Plan_Shelf)*Avg_Dmd*Std_Cost*BK$3,0)+Avg_Dmd*365/BK$3/2*Std_Cost*Inv_Cost+BK$3*Setup</f>
        <v>29485.26302354244</v>
      </c>
      <c r="BL94" s="12">
        <f>(Sell_Price-Std_Cost)*(1-$D94)*Lost_Sale_Fact*Avg_Dmd*365+NORMSINV($D94)*SQRT(Dmd_StdDev^2*Leadtime+LT_StdDev^2*Avg_Dmd^2)*Std_Cost*Inv_Cost+IF(365/BL$3+Safety_Stock/Avg_Dmd&gt;Plan_Shelf,(365/BL$3+Safety_Stock/Avg_Dmd-Plan_Shelf)*Avg_Dmd*Std_Cost*BL$3,0)+Avg_Dmd*365/BL$3/2*Std_Cost*Inv_Cost+BL$3*Setup</f>
        <v>29577.52291054809</v>
      </c>
      <c r="BM94" s="12">
        <f>(Sell_Price-Std_Cost)*(1-$D94)*Lost_Sale_Fact*Avg_Dmd*365+NORMSINV($D94)*SQRT(Dmd_StdDev^2*Leadtime+LT_StdDev^2*Avg_Dmd^2)*Std_Cost*Inv_Cost+IF(365/BM$3+Safety_Stock/Avg_Dmd&gt;Plan_Shelf,(365/BM$3+Safety_Stock/Avg_Dmd-Plan_Shelf)*Avg_Dmd*Std_Cost*BM$3,0)+Avg_Dmd*365/BM$3/2*Std_Cost*Inv_Cost+BM$3*Setup</f>
        <v>29671.675916012569</v>
      </c>
      <c r="BN94" s="12">
        <f>(Sell_Price-Std_Cost)*(1-$D94)*Lost_Sale_Fact*Avg_Dmd*365+NORMSINV($D94)*SQRT(Dmd_StdDev^2*Leadtime+LT_StdDev^2*Avg_Dmd^2)*Std_Cost*Inv_Cost+IF(365/BN$3+Safety_Stock/Avg_Dmd&gt;Plan_Shelf,(365/BN$3+Safety_Stock/Avg_Dmd-Plan_Shelf)*Avg_Dmd*Std_Cost*BN$3,0)+Avg_Dmd*365/BN$3/2*Std_Cost*Inv_Cost+BN$3*Setup</f>
        <v>29767.630437429809</v>
      </c>
      <c r="BO94" s="12">
        <f>(Sell_Price-Std_Cost)*(1-$D94)*Lost_Sale_Fact*Avg_Dmd*365+NORMSINV($D94)*SQRT(Dmd_StdDev^2*Leadtime+LT_StdDev^2*Avg_Dmd^2)*Std_Cost*Inv_Cost+IF(365/BO$3+Safety_Stock/Avg_Dmd&gt;Plan_Shelf,(365/BO$3+Safety_Stock/Avg_Dmd-Plan_Shelf)*Avg_Dmd*Std_Cost*BO$3,0)+Avg_Dmd*365/BO$3/2*Std_Cost*Inv_Cost+BO$3*Setup</f>
        <v>29865.300688325868</v>
      </c>
      <c r="BP94" s="12">
        <f>(Sell_Price-Std_Cost)*(1-$D94)*Lost_Sale_Fact*Avg_Dmd*365+NORMSINV($D94)*SQRT(Dmd_StdDev^2*Leadtime+LT_StdDev^2*Avg_Dmd^2)*Std_Cost*Inv_Cost+IF(365/BP$3+Safety_Stock/Avg_Dmd&gt;Plan_Shelf,(365/BP$3+Safety_Stock/Avg_Dmd-Plan_Shelf)*Avg_Dmd*Std_Cost*BP$3,0)+Avg_Dmd*365/BP$3/2*Std_Cost*Inv_Cost+BP$3*Setup</f>
        <v>29964.606243881422</v>
      </c>
      <c r="BQ94" s="12">
        <f>(Sell_Price-Std_Cost)*(1-$D94)*Lost_Sale_Fact*Avg_Dmd*365+NORMSINV($D94)*SQRT(Dmd_StdDev^2*Leadtime+LT_StdDev^2*Avg_Dmd^2)*Std_Cost*Inv_Cost+IF(365/BQ$3+Safety_Stock/Avg_Dmd&gt;Plan_Shelf,(365/BQ$3+Safety_Stock/Avg_Dmd-Plan_Shelf)*Avg_Dmd*Std_Cost*BQ$3,0)+Avg_Dmd*365/BQ$3/2*Std_Cost*Inv_Cost+BQ$3*Setup</f>
        <v>30065.471628496805</v>
      </c>
      <c r="BR94" s="12">
        <f>(Sell_Price-Std_Cost)*(1-$D94)*Lost_Sale_Fact*Avg_Dmd*365+NORMSINV($D94)*SQRT(Dmd_StdDev^2*Leadtime+LT_StdDev^2*Avg_Dmd^2)*Std_Cost*Inv_Cost+IF(365/BR$3+Safety_Stock/Avg_Dmd&gt;Plan_Shelf,(365/BR$3+Safety_Stock/Avg_Dmd-Plan_Shelf)*Avg_Dmd*Std_Cost*BR$3,0)+Avg_Dmd*365/BR$3/2*Std_Cost*Inv_Cost+BR$3*Setup</f>
        <v>30167.825940851119</v>
      </c>
      <c r="BS94" s="12">
        <f>(Sell_Price-Std_Cost)*(1-$D94)*Lost_Sale_Fact*Avg_Dmd*365+NORMSINV($D94)*SQRT(Dmd_StdDev^2*Leadtime+LT_StdDev^2*Avg_Dmd^2)*Std_Cost*Inv_Cost+IF(365/BS$3+Safety_Stock/Avg_Dmd&gt;Plan_Shelf,(365/BS$3+Safety_Stock/Avg_Dmd-Plan_Shelf)*Avg_Dmd*Std_Cost*BS$3,0)+Avg_Dmd*365/BS$3/2*Std_Cost*Inv_Cost+BS$3*Setup</f>
        <v>30271.602512538138</v>
      </c>
      <c r="BT94" s="12">
        <f>(Sell_Price-Std_Cost)*(1-$D94)*Lost_Sale_Fact*Avg_Dmd*365+NORMSINV($D94)*SQRT(Dmd_StdDev^2*Leadtime+LT_StdDev^2*Avg_Dmd^2)*Std_Cost*Inv_Cost+IF(365/BT$3+Safety_Stock/Avg_Dmd&gt;Plan_Shelf,(365/BT$3+Safety_Stock/Avg_Dmd-Plan_Shelf)*Avg_Dmd*Std_Cost*BT$3,0)+Avg_Dmd*365/BT$3/2*Std_Cost*Inv_Cost+BT$3*Setup</f>
        <v>30376.738596822597</v>
      </c>
      <c r="BU94" s="12">
        <f>(Sell_Price-Std_Cost)*(1-$D94)*Lost_Sale_Fact*Avg_Dmd*365+NORMSINV($D94)*SQRT(Dmd_StdDev^2*Leadtime+LT_StdDev^2*Avg_Dmd^2)*Std_Cost*Inv_Cost+IF(365/BU$3+Safety_Stock/Avg_Dmd&gt;Plan_Shelf,(365/BU$3+Safety_Stock/Avg_Dmd-Plan_Shelf)*Avg_Dmd*Std_Cost*BU$3,0)+Avg_Dmd*365/BU$3/2*Std_Cost*Inv_Cost+BU$3*Setup</f>
        <v>30483.175084461131</v>
      </c>
      <c r="BV94" s="12">
        <f>(Sell_Price-Std_Cost)*(1-$D94)*Lost_Sale_Fact*Avg_Dmd*365+NORMSINV($D94)*SQRT(Dmd_StdDev^2*Leadtime+LT_StdDev^2*Avg_Dmd^2)*Std_Cost*Inv_Cost+IF(365/BV$3+Safety_Stock/Avg_Dmd&gt;Plan_Shelf,(365/BV$3+Safety_Stock/Avg_Dmd-Plan_Shelf)*Avg_Dmd*Std_Cost*BV$3,0)+Avg_Dmd*365/BV$3/2*Std_Cost*Inv_Cost+BV$3*Setup</f>
        <v>30590.856243881422</v>
      </c>
      <c r="BW94" s="12">
        <f>(Sell_Price-Std_Cost)*(1-$D94)*Lost_Sale_Fact*Avg_Dmd*365+NORMSINV($D94)*SQRT(Dmd_StdDev^2*Leadtime+LT_StdDev^2*Avg_Dmd^2)*Std_Cost*Inv_Cost+IF(365/BW$3+Safety_Stock/Avg_Dmd&gt;Plan_Shelf,(365/BW$3+Safety_Stock/Avg_Dmd-Plan_Shelf)*Avg_Dmd*Std_Cost*BW$3,0)+Avg_Dmd*365/BW$3/2*Std_Cost*Inv_Cost+BW$3*Setup</f>
        <v>30699.729483318042</v>
      </c>
      <c r="BX94" s="12">
        <f>(Sell_Price-Std_Cost)*(1-$D94)*Lost_Sale_Fact*Avg_Dmd*365+NORMSINV($D94)*SQRT(Dmd_StdDev^2*Leadtime+LT_StdDev^2*Avg_Dmd^2)*Std_Cost*Inv_Cost+IF(365/BX$3+Safety_Stock/Avg_Dmd&gt;Plan_Shelf,(365/BX$3+Safety_Stock/Avg_Dmd-Plan_Shelf)*Avg_Dmd*Std_Cost*BX$3,0)+Avg_Dmd*365/BX$3/2*Std_Cost*Inv_Cost+BX$3*Setup</f>
        <v>30809.745132770309</v>
      </c>
      <c r="BY94" s="12">
        <f>(Sell_Price-Std_Cost)*(1-$D94)*Lost_Sale_Fact*Avg_Dmd*365+NORMSINV($D94)*SQRT(Dmd_StdDev^2*Leadtime+LT_StdDev^2*Avg_Dmd^2)*Std_Cost*Inv_Cost+IF(365/BY$3+Safety_Stock/Avg_Dmd&gt;Plan_Shelf,(365/BY$3+Safety_Stock/Avg_Dmd-Plan_Shelf)*Avg_Dmd*Std_Cost*BY$3,0)+Avg_Dmd*365/BY$3/2*Std_Cost*Inv_Cost+BY$3*Setup</f>
        <v>30920.856243881422</v>
      </c>
      <c r="BZ94" s="12">
        <f>(Sell_Price-Std_Cost)*(1-$D94)*Lost_Sale_Fact*Avg_Dmd*365+NORMSINV($D94)*SQRT(Dmd_StdDev^2*Leadtime+LT_StdDev^2*Avg_Dmd^2)*Std_Cost*Inv_Cost+IF(365/BZ$3+Safety_Stock/Avg_Dmd&gt;Plan_Shelf,(365/BZ$3+Safety_Stock/Avg_Dmd-Plan_Shelf)*Avg_Dmd*Std_Cost*BZ$3,0)+Avg_Dmd*365/BZ$3/2*Std_Cost*Inv_Cost+BZ$3*Setup</f>
        <v>31033.018406043586</v>
      </c>
      <c r="CA94" s="12">
        <f>(Sell_Price-Std_Cost)*(1-$D94)*Lost_Sale_Fact*Avg_Dmd*365+NORMSINV($D94)*SQRT(Dmd_StdDev^2*Leadtime+LT_StdDev^2*Avg_Dmd^2)*Std_Cost*Inv_Cost+IF(365/CA$3+Safety_Stock/Avg_Dmd&gt;Plan_Shelf,(365/CA$3+Safety_Stock/Avg_Dmd-Plan_Shelf)*Avg_Dmd*Std_Cost*CA$3,0)+Avg_Dmd*365/CA$3/2*Std_Cost*Inv_Cost+CA$3*Setup</f>
        <v>31146.189577214755</v>
      </c>
      <c r="CB94" s="12">
        <f>(Sell_Price-Std_Cost)*(1-$D94)*Lost_Sale_Fact*Avg_Dmd*365+NORMSINV($D94)*SQRT(Dmd_StdDev^2*Leadtime+LT_StdDev^2*Avg_Dmd^2)*Std_Cost*Inv_Cost+IF(365/CB$3+Safety_Stock/Avg_Dmd&gt;Plan_Shelf,(365/CB$3+Safety_Stock/Avg_Dmd-Plan_Shelf)*Avg_Dmd*Std_Cost*CB$3,0)+Avg_Dmd*365/CB$3/2*Std_Cost*Inv_Cost+CB$3*Setup</f>
        <v>31260.329928091949</v>
      </c>
      <c r="CC94" s="12">
        <f>(Sell_Price-Std_Cost)*(1-$D94)*Lost_Sale_Fact*Avg_Dmd*365+NORMSINV($D94)*SQRT(Dmd_StdDev^2*Leadtime+LT_StdDev^2*Avg_Dmd^2)*Std_Cost*Inv_Cost+IF(365/CC$3+Safety_Stock/Avg_Dmd&gt;Plan_Shelf,(365/CC$3+Safety_Stock/Avg_Dmd-Plan_Shelf)*Avg_Dmd*Std_Cost*CC$3,0)+Avg_Dmd*365/CC$3/2*Std_Cost*Inv_Cost+CC$3*Setup</f>
        <v>31375.401698426878</v>
      </c>
      <c r="CD94" s="12">
        <f>(Sell_Price-Std_Cost)*(1-$D94)*Lost_Sale_Fact*Avg_Dmd*365+NORMSINV($D94)*SQRT(Dmd_StdDev^2*Leadtime+LT_StdDev^2*Avg_Dmd^2)*Std_Cost*Inv_Cost+IF(365/CD$3+Safety_Stock/Avg_Dmd&gt;Plan_Shelf,(365/CD$3+Safety_Stock/Avg_Dmd-Plan_Shelf)*Avg_Dmd*Std_Cost*CD$3,0)+Avg_Dmd*365/CD$3/2*Std_Cost*Inv_Cost+CD$3*Setup</f>
        <v>31491.369064394243</v>
      </c>
      <c r="CE94" s="12">
        <f>(Sell_Price-Std_Cost)*(1-$D94)*Lost_Sale_Fact*Avg_Dmd*365+NORMSINV($D94)*SQRT(Dmd_StdDev^2*Leadtime+LT_StdDev^2*Avg_Dmd^2)*Std_Cost*Inv_Cost+IF(365/CE$3+Safety_Stock/Avg_Dmd&gt;Plan_Shelf,(365/CE$3+Safety_Stock/Avg_Dmd-Plan_Shelf)*Avg_Dmd*Std_Cost*CE$3,0)+Avg_Dmd*365/CE$3/2*Std_Cost*Inv_Cost+CE$3*Setup</f>
        <v>31608.198016033322</v>
      </c>
      <c r="CF94" s="12">
        <f>(Sell_Price-Std_Cost)*(1-$D94)*Lost_Sale_Fact*Avg_Dmd*365+NORMSINV($D94)*SQRT(Dmd_StdDev^2*Leadtime+LT_StdDev^2*Avg_Dmd^2)*Std_Cost*Inv_Cost+IF(365/CF$3+Safety_Stock/Avg_Dmd&gt;Plan_Shelf,(365/CF$3+Safety_Stock/Avg_Dmd-Plan_Shelf)*Avg_Dmd*Std_Cost*CF$3,0)+Avg_Dmd*365/CF$3/2*Std_Cost*Inv_Cost+CF$3*Setup</f>
        <v>31725.856243881422</v>
      </c>
      <c r="CG94" s="12">
        <f>(Sell_Price-Std_Cost)*(1-$D94)*Lost_Sale_Fact*Avg_Dmd*365+NORMSINV($D94)*SQRT(Dmd_StdDev^2*Leadtime+LT_StdDev^2*Avg_Dmd^2)*Std_Cost*Inv_Cost+IF(365/CG$3+Safety_Stock/Avg_Dmd&gt;Plan_Shelf,(365/CG$3+Safety_Stock/Avg_Dmd-Plan_Shelf)*Avg_Dmd*Std_Cost*CG$3,0)+Avg_Dmd*365/CG$3/2*Std_Cost*Inv_Cost+CG$3*Setup</f>
        <v>31844.313034004877</v>
      </c>
      <c r="CH94" s="12">
        <f>(Sell_Price-Std_Cost)*(1-$D94)*Lost_Sale_Fact*Avg_Dmd*365+NORMSINV($D94)*SQRT(Dmd_StdDev^2*Leadtime+LT_StdDev^2*Avg_Dmd^2)*Std_Cost*Inv_Cost+IF(365/CH$3+Safety_Stock/Avg_Dmd&gt;Plan_Shelf,(365/CH$3+Safety_Stock/Avg_Dmd-Plan_Shelf)*Avg_Dmd*Std_Cost*CH$3,0)+Avg_Dmd*365/CH$3/2*Std_Cost*Inv_Cost+CH$3*Setup</f>
        <v>31963.53917071069</v>
      </c>
      <c r="CI94" s="12">
        <f>(Sell_Price-Std_Cost)*(1-$D94)*Lost_Sale_Fact*Avg_Dmd*365+NORMSINV($D94)*SQRT(Dmd_StdDev^2*Leadtime+LT_StdDev^2*Avg_Dmd^2)*Std_Cost*Inv_Cost+IF(365/CI$3+Safety_Stock/Avg_Dmd&gt;Plan_Shelf,(365/CI$3+Safety_Stock/Avg_Dmd-Plan_Shelf)*Avg_Dmd*Std_Cost*CI$3,0)+Avg_Dmd*365/CI$3/2*Std_Cost*Inv_Cost+CI$3*Setup</f>
        <v>32083.50684629106</v>
      </c>
      <c r="CJ94" s="12">
        <f>(Sell_Price-Std_Cost)*(1-$D94)*Lost_Sale_Fact*Avg_Dmd*365+NORMSINV($D94)*SQRT(Dmd_StdDev^2*Leadtime+LT_StdDev^2*Avg_Dmd^2)*Std_Cost*Inv_Cost+IF(365/CJ$3+Safety_Stock/Avg_Dmd&gt;Plan_Shelf,(365/CJ$3+Safety_Stock/Avg_Dmd-Plan_Shelf)*Avg_Dmd*Std_Cost*CJ$3,0)+Avg_Dmd*365/CJ$3/2*Std_Cost*Inv_Cost+CJ$3*Setup</f>
        <v>32204.189577214755</v>
      </c>
      <c r="CK94" s="12">
        <f>(Sell_Price-Std_Cost)*(1-$D94)*Lost_Sale_Fact*Avg_Dmd*365+NORMSINV($D94)*SQRT(Dmd_StdDev^2*Leadtime+LT_StdDev^2*Avg_Dmd^2)*Std_Cost*Inv_Cost+IF(365/CK$3+Safety_Stock/Avg_Dmd&gt;Plan_Shelf,(365/CK$3+Safety_Stock/Avg_Dmd-Plan_Shelf)*Avg_Dmd*Std_Cost*CK$3,0)+Avg_Dmd*365/CK$3/2*Std_Cost*Inv_Cost+CK$3*Setup</f>
        <v>32325.562126234363</v>
      </c>
      <c r="CL94" s="12">
        <f>(Sell_Price-Std_Cost)*(1-$D94)*Lost_Sale_Fact*Avg_Dmd*365+NORMSINV($D94)*SQRT(Dmd_StdDev^2*Leadtime+LT_StdDev^2*Avg_Dmd^2)*Std_Cost*Inv_Cost+IF(365/CL$3+Safety_Stock/Avg_Dmd&gt;Plan_Shelf,(365/CL$3+Safety_Stock/Avg_Dmd-Plan_Shelf)*Avg_Dmd*Std_Cost*CL$3,0)+Avg_Dmd*365/CL$3/2*Std_Cost*Inv_Cost+CL$3*Setup</f>
        <v>32447.600429927934</v>
      </c>
      <c r="CM94" s="12">
        <f>(Sell_Price-Std_Cost)*(1-$D94)*Lost_Sale_Fact*Avg_Dmd*365+NORMSINV($D94)*SQRT(Dmd_StdDev^2*Leadtime+LT_StdDev^2*Avg_Dmd^2)*Std_Cost*Inv_Cost+IF(365/CM$3+Safety_Stock/Avg_Dmd&gt;Plan_Shelf,(365/CM$3+Safety_Stock/Avg_Dmd-Plan_Shelf)*Avg_Dmd*Std_Cost*CM$3,0)+Avg_Dmd*365/CM$3/2*Std_Cost*Inv_Cost+CM$3*Setup</f>
        <v>32570.281531237742</v>
      </c>
      <c r="CN94" s="12">
        <f>(Sell_Price-Std_Cost)*(1-$D94)*Lost_Sale_Fact*Avg_Dmd*365+NORMSINV($D94)*SQRT(Dmd_StdDev^2*Leadtime+LT_StdDev^2*Avg_Dmd^2)*Std_Cost*Inv_Cost+IF(365/CN$3+Safety_Stock/Avg_Dmd&gt;Plan_Shelf,(365/CN$3+Safety_Stock/Avg_Dmd-Plan_Shelf)*Avg_Dmd*Std_Cost*CN$3,0)+Avg_Dmd*365/CN$3/2*Std_Cost*Inv_Cost+CN$3*Setup</f>
        <v>32693.583516608694</v>
      </c>
      <c r="CO94" s="12">
        <f>(Sell_Price-Std_Cost)*(1-$D94)*Lost_Sale_Fact*Avg_Dmd*365+NORMSINV($D94)*SQRT(Dmd_StdDev^2*Leadtime+LT_StdDev^2*Avg_Dmd^2)*Std_Cost*Inv_Cost+IF(365/CO$3+Safety_Stock/Avg_Dmd&gt;Plan_Shelf,(365/CO$3+Safety_Stock/Avg_Dmd-Plan_Shelf)*Avg_Dmd*Std_Cost*CO$3,0)+Avg_Dmd*365/CO$3/2*Std_Cost*Inv_Cost+CO$3*Setup</f>
        <v>32817.485457364572</v>
      </c>
      <c r="CP94" s="12">
        <f>(Sell_Price-Std_Cost)*(1-$D94)*Lost_Sale_Fact*Avg_Dmd*365+NORMSINV($D94)*SQRT(Dmd_StdDev^2*Leadtime+LT_StdDev^2*Avg_Dmd^2)*Std_Cost*Inv_Cost+IF(365/CP$3+Safety_Stock/Avg_Dmd&gt;Plan_Shelf,(365/CP$3+Safety_Stock/Avg_Dmd-Plan_Shelf)*Avg_Dmd*Std_Cost*CP$3,0)+Avg_Dmd*365/CP$3/2*Std_Cost*Inv_Cost+CP$3*Setup</f>
        <v>32941.967354992536</v>
      </c>
      <c r="CQ94" s="12">
        <f>(Sell_Price-Std_Cost)*(1-$D94)*Lost_Sale_Fact*Avg_Dmd*365+NORMSINV($D94)*SQRT(Dmd_StdDev^2*Leadtime+LT_StdDev^2*Avg_Dmd^2)*Std_Cost*Inv_Cost+IF(365/CQ$3+Safety_Stock/Avg_Dmd&gt;Plan_Shelf,(365/CQ$3+Safety_Stock/Avg_Dmd-Plan_Shelf)*Avg_Dmd*Std_Cost*CQ$3,0)+Avg_Dmd*365/CQ$3/2*Std_Cost*Inv_Cost+CQ$3*Setup</f>
        <v>33067.01009003527</v>
      </c>
      <c r="CR94" s="12">
        <f>(Sell_Price-Std_Cost)*(1-$D94)*Lost_Sale_Fact*Avg_Dmd*365+NORMSINV($D94)*SQRT(Dmd_StdDev^2*Leadtime+LT_StdDev^2*Avg_Dmd^2)*Std_Cost*Inv_Cost+IF(365/CR$3+Safety_Stock/Avg_Dmd&gt;Plan_Shelf,(365/CR$3+Safety_Stock/Avg_Dmd-Plan_Shelf)*Avg_Dmd*Std_Cost*CR$3,0)+Avg_Dmd*365/CR$3/2*Std_Cost*Inv_Cost+CR$3*Setup</f>
        <v>33192.59537431621</v>
      </c>
      <c r="CS94" s="12">
        <f>(Sell_Price-Std_Cost)*(1-$D94)*Lost_Sale_Fact*Avg_Dmd*365+NORMSINV($D94)*SQRT(Dmd_StdDev^2*Leadtime+LT_StdDev^2*Avg_Dmd^2)*Std_Cost*Inv_Cost+IF(365/CS$3+Safety_Stock/Avg_Dmd&gt;Plan_Shelf,(365/CS$3+Safety_Stock/Avg_Dmd-Plan_Shelf)*Avg_Dmd*Std_Cost*CS$3,0)+Avg_Dmd*365/CS$3/2*Std_Cost*Inv_Cost+CS$3*Setup</f>
        <v>33318.705706247012</v>
      </c>
      <c r="CT94" s="12">
        <f>(Sell_Price-Std_Cost)*(1-$D94)*Lost_Sale_Fact*Avg_Dmd*365+NORMSINV($D94)*SQRT(Dmd_StdDev^2*Leadtime+LT_StdDev^2*Avg_Dmd^2)*Std_Cost*Inv_Cost+IF(365/CT$3+Safety_Stock/Avg_Dmd&gt;Plan_Shelf,(365/CT$3+Safety_Stock/Avg_Dmd-Plan_Shelf)*Avg_Dmd*Std_Cost*CT$3,0)+Avg_Dmd*365/CT$3/2*Std_Cost*Inv_Cost+CT$3*Setup</f>
        <v>33445.324328987801</v>
      </c>
      <c r="CU94" s="12">
        <f>(Sell_Price-Std_Cost)*(1-$D94)*Lost_Sale_Fact*Avg_Dmd*365+NORMSINV($D94)*SQRT(Dmd_StdDev^2*Leadtime+LT_StdDev^2*Avg_Dmd^2)*Std_Cost*Inv_Cost+IF(365/CU$3+Safety_Stock/Avg_Dmd&gt;Plan_Shelf,(365/CU$3+Safety_Stock/Avg_Dmd-Plan_Shelf)*Avg_Dmd*Std_Cost*CU$3,0)+Avg_Dmd*365/CU$3/2*Std_Cost*Inv_Cost+CU$3*Setup</f>
        <v>33572.435191249839</v>
      </c>
      <c r="CV94" s="12">
        <f>(Sell_Price-Std_Cost)*(1-$D94)*Lost_Sale_Fact*Avg_Dmd*365+NORMSINV($D94)*SQRT(Dmd_StdDev^2*Leadtime+LT_StdDev^2*Avg_Dmd^2)*Std_Cost*Inv_Cost+IF(365/CV$3+Safety_Stock/Avg_Dmd&gt;Plan_Shelf,(365/CV$3+Safety_Stock/Avg_Dmd-Plan_Shelf)*Avg_Dmd*Std_Cost*CV$3,0)+Avg_Dmd*365/CV$3/2*Std_Cost*Inv_Cost+CV$3*Setup</f>
        <v>33700.02291054809</v>
      </c>
      <c r="CW94" s="12">
        <f>(Sell_Price-Std_Cost)*(1-$D94)*Lost_Sale_Fact*Avg_Dmd*365+NORMSINV($D94)*SQRT(Dmd_StdDev^2*Leadtime+LT_StdDev^2*Avg_Dmd^2)*Std_Cost*Inv_Cost+IF(365/CW$3+Safety_Stock/Avg_Dmd&gt;Plan_Shelf,(365/CW$3+Safety_Stock/Avg_Dmd-Plan_Shelf)*Avg_Dmd*Std_Cost*CW$3,0)+Avg_Dmd*365/CW$3/2*Std_Cost*Inv_Cost+CW$3*Setup</f>
        <v>33828.072738726783</v>
      </c>
      <c r="CX94" s="12">
        <f>(Sell_Price-Std_Cost)*(1-$D94)*Lost_Sale_Fact*Avg_Dmd*365+NORMSINV($D94)*SQRT(Dmd_StdDev^2*Leadtime+LT_StdDev^2*Avg_Dmd^2)*Std_Cost*Inv_Cost+IF(365/CX$3+Safety_Stock/Avg_Dmd&gt;Plan_Shelf,(365/CX$3+Safety_Stock/Avg_Dmd-Plan_Shelf)*Avg_Dmd*Std_Cost*CX$3,0)+Avg_Dmd*365/CX$3/2*Std_Cost*Inv_Cost+CX$3*Setup</f>
        <v>33956.570529595709</v>
      </c>
      <c r="CY94" s="12">
        <f>(Sell_Price-Std_Cost)*(1-$D94)*Lost_Sale_Fact*Avg_Dmd*365+NORMSINV($D94)*SQRT(Dmd_StdDev^2*Leadtime+LT_StdDev^2*Avg_Dmd^2)*Std_Cost*Inv_Cost+IF(365/CY$3+Safety_Stock/Avg_Dmd&gt;Plan_Shelf,(365/CY$3+Safety_Stock/Avg_Dmd-Plan_Shelf)*Avg_Dmd*Std_Cost*CY$3,0)+Avg_Dmd*365/CY$3/2*Std_Cost*Inv_Cost+CY$3*Setup</f>
        <v>34085.502708527885</v>
      </c>
      <c r="CZ94" s="12">
        <f>(Sell_Price-Std_Cost)*(1-$D94)*Lost_Sale_Fact*Avg_Dmd*365+NORMSINV($D94)*SQRT(Dmd_StdDev^2*Leadtime+LT_StdDev^2*Avg_Dmd^2)*Std_Cost*Inv_Cost+IF(365/CZ$3+Safety_Stock/Avg_Dmd&gt;Plan_Shelf,(365/CZ$3+Safety_Stock/Avg_Dmd-Plan_Shelf)*Avg_Dmd*Std_Cost*CZ$3,0)+Avg_Dmd*365/CZ$3/2*Std_Cost*Inv_Cost+CZ$3*Setup</f>
        <v>34214.856243881426</v>
      </c>
      <c r="DA94" s="28">
        <f t="shared" si="2"/>
        <v>28245.180568205746</v>
      </c>
      <c r="DB94" s="43">
        <f t="shared" si="3"/>
        <v>0.90900000000000003</v>
      </c>
    </row>
    <row r="95" spans="1:106" ht="14.1" customHeight="1" x14ac:dyDescent="0.25">
      <c r="A95" s="53"/>
      <c r="B95" s="52"/>
      <c r="C95" s="52"/>
      <c r="D95" s="9">
        <v>0.90800000000000003</v>
      </c>
      <c r="E95" s="12">
        <f>(Sell_Price-Std_Cost)*(1-$D95)*Lost_Sale_Fact*Avg_Dmd*365+NORMSINV($D95)*SQRT(Dmd_StdDev^2*Leadtime+LT_StdDev^2*Avg_Dmd^2)*Std_Cost*Inv_Cost+IF(365/E$3+Safety_Stock/Avg_Dmd&gt;Plan_Shelf,(365/E$3+Safety_Stock/Avg_Dmd-Plan_Shelf)*Avg_Dmd*Std_Cost*E$3,0)+Avg_Dmd*365/E$3/2*Std_Cost*Inv_Cost+E$3*Setup</f>
        <v>1328662.6905948268</v>
      </c>
      <c r="F95" s="12">
        <f>(Sell_Price-Std_Cost)*(1-$D95)*Lost_Sale_Fact*Avg_Dmd*365+NORMSINV($D95)*SQRT(Dmd_StdDev^2*Leadtime+LT_StdDev^2*Avg_Dmd^2)*Std_Cost*Inv_Cost+IF(365/F$3+Safety_Stock/Avg_Dmd&gt;Plan_Shelf,(365/F$3+Safety_Stock/Avg_Dmd-Plan_Shelf)*Avg_Dmd*Std_Cost*F$3,0)+Avg_Dmd*365/F$3/2*Std_Cost*Inv_Cost+F$3*Setup</f>
        <v>1165508.8534288194</v>
      </c>
      <c r="G95" s="12">
        <f>(Sell_Price-Std_Cost)*(1-$D95)*Lost_Sale_Fact*Avg_Dmd*365+NORMSINV($D95)*SQRT(Dmd_StdDev^2*Leadtime+LT_StdDev^2*Avg_Dmd^2)*Std_Cost*Inv_Cost+IF(365/G$3+Safety_Stock/Avg_Dmd&gt;Plan_Shelf,(365/G$3+Safety_Stock/Avg_Dmd-Plan_Shelf)*Avg_Dmd*Std_Cost*G$3,0)+Avg_Dmd*365/G$3/2*Std_Cost*Inv_Cost+G$3*Setup</f>
        <v>1070488.3495961451</v>
      </c>
      <c r="H95" s="12">
        <f>(Sell_Price-Std_Cost)*(1-$D95)*Lost_Sale_Fact*Avg_Dmd*365+NORMSINV($D95)*SQRT(Dmd_StdDev^2*Leadtime+LT_StdDev^2*Avg_Dmd^2)*Std_Cost*Inv_Cost+IF(365/H$3+Safety_Stock/Avg_Dmd&gt;Plan_Shelf,(365/H$3+Safety_Stock/Avg_Dmd-Plan_Shelf)*Avg_Dmd*Std_Cost*H$3,0)+Avg_Dmd*365/H$3/2*Std_Cost*Inv_Cost+H$3*Setup</f>
        <v>992501.17909680423</v>
      </c>
      <c r="I95" s="12">
        <f>(Sell_Price-Std_Cost)*(1-$D95)*Lost_Sale_Fact*Avg_Dmd*365+NORMSINV($D95)*SQRT(Dmd_StdDev^2*Leadtime+LT_StdDev^2*Avg_Dmd^2)*Std_Cost*Inv_Cost+IF(365/I$3+Safety_Stock/Avg_Dmd&gt;Plan_Shelf,(365/I$3+Safety_Stock/Avg_Dmd-Plan_Shelf)*Avg_Dmd*Std_Cost*I$3,0)+Avg_Dmd*365/I$3/2*Std_Cost*Inv_Cost+I$3*Setup</f>
        <v>921327.34193079663</v>
      </c>
      <c r="J95" s="12">
        <f>(Sell_Price-Std_Cost)*(1-$D95)*Lost_Sale_Fact*Avg_Dmd*365+NORMSINV($D95)*SQRT(Dmd_StdDev^2*Leadtime+LT_StdDev^2*Avg_Dmd^2)*Std_Cost*Inv_Cost+IF(365/J$3+Safety_Stock/Avg_Dmd&gt;Plan_Shelf,(365/J$3+Safety_Stock/Avg_Dmd-Plan_Shelf)*Avg_Dmd*Std_Cost*J$3,0)+Avg_Dmd*365/J$3/2*Std_Cost*Inv_Cost+J$3*Setup</f>
        <v>853560.17143145564</v>
      </c>
      <c r="K95" s="12">
        <f>(Sell_Price-Std_Cost)*(1-$D95)*Lost_Sale_Fact*Avg_Dmd*365+NORMSINV($D95)*SQRT(Dmd_StdDev^2*Leadtime+LT_StdDev^2*Avg_Dmd^2)*Std_Cost*Inv_Cost+IF(365/K$3+Safety_Stock/Avg_Dmd&gt;Plan_Shelf,(365/K$3+Safety_Stock/Avg_Dmd-Plan_Shelf)*Avg_Dmd*Std_Cost*K$3,0)+Avg_Dmd*365/K$3/2*Std_Cost*Inv_Cost+K$3*Setup</f>
        <v>787739.66759878153</v>
      </c>
      <c r="L95" s="12">
        <f>(Sell_Price-Std_Cost)*(1-$D95)*Lost_Sale_Fact*Avg_Dmd*365+NORMSINV($D95)*SQRT(Dmd_StdDev^2*Leadtime+LT_StdDev^2*Avg_Dmd^2)*Std_Cost*Inv_Cost+IF(365/L$3+Safety_Stock/Avg_Dmd&gt;Plan_Shelf,(365/L$3+Safety_Stock/Avg_Dmd-Plan_Shelf)*Avg_Dmd*Std_Cost*L$3,0)+Avg_Dmd*365/L$3/2*Std_Cost*Inv_Cost+L$3*Setup</f>
        <v>723135.83043277392</v>
      </c>
      <c r="M95" s="12">
        <f>(Sell_Price-Std_Cost)*(1-$D95)*Lost_Sale_Fact*Avg_Dmd*365+NORMSINV($D95)*SQRT(Dmd_StdDev^2*Leadtime+LT_StdDev^2*Avg_Dmd^2)*Std_Cost*Inv_Cost+IF(365/M$3+Safety_Stock/Avg_Dmd&gt;Plan_Shelf,(365/M$3+Safety_Stock/Avg_Dmd-Plan_Shelf)*Avg_Dmd*Std_Cost*M$3,0)+Avg_Dmd*365/M$3/2*Std_Cost*Inv_Cost+M$3*Setup</f>
        <v>659343.10437787755</v>
      </c>
      <c r="N95" s="12">
        <f>(Sell_Price-Std_Cost)*(1-$D95)*Lost_Sale_Fact*Avg_Dmd*365+NORMSINV($D95)*SQRT(Dmd_StdDev^2*Leadtime+LT_StdDev^2*Avg_Dmd^2)*Std_Cost*Inv_Cost+IF(365/N$3+Safety_Stock/Avg_Dmd&gt;Plan_Shelf,(365/N$3+Safety_Stock/Avg_Dmd-Plan_Shelf)*Avg_Dmd*Std_Cost*N$3,0)+Avg_Dmd*365/N$3/2*Std_Cost*Inv_Cost+N$3*Setup</f>
        <v>596118.15610075882</v>
      </c>
      <c r="O95" s="12">
        <f>(Sell_Price-Std_Cost)*(1-$D95)*Lost_Sale_Fact*Avg_Dmd*365+NORMSINV($D95)*SQRT(Dmd_StdDev^2*Leadtime+LT_StdDev^2*Avg_Dmd^2)*Std_Cost*Inv_Cost+IF(365/O$3+Safety_Stock/Avg_Dmd&gt;Plan_Shelf,(365/O$3+Safety_Stock/Avg_Dmd-Plan_Shelf)*Avg_Dmd*Std_Cost*O$3,0)+Avg_Dmd*365/O$3/2*Std_Cost*Inv_Cost+O$3*Setup</f>
        <v>533306.13711656933</v>
      </c>
      <c r="P95" s="12">
        <f>(Sell_Price-Std_Cost)*(1-$D95)*Lost_Sale_Fact*Avg_Dmd*365+NORMSINV($D95)*SQRT(Dmd_StdDev^2*Leadtime+LT_StdDev^2*Avg_Dmd^2)*Std_Cost*Inv_Cost+IF(365/P$3+Safety_Stock/Avg_Dmd&gt;Plan_Shelf,(365/P$3+Safety_Stock/Avg_Dmd-Plan_Shelf)*Avg_Dmd*Std_Cost*P$3,0)+Avg_Dmd*365/P$3/2*Std_Cost*Inv_Cost+P$3*Setup</f>
        <v>470803.81510207715</v>
      </c>
      <c r="Q95" s="12">
        <f>(Sell_Price-Std_Cost)*(1-$D95)*Lost_Sale_Fact*Avg_Dmd*365+NORMSINV($D95)*SQRT(Dmd_StdDev^2*Leadtime+LT_StdDev^2*Avg_Dmd^2)*Std_Cost*Inv_Cost+IF(365/Q$3+Safety_Stock/Avg_Dmd&gt;Plan_Shelf,(365/Q$3+Safety_Stock/Avg_Dmd-Plan_Shelf)*Avg_Dmd*Std_Cost*Q$3,0)+Avg_Dmd*365/Q$3/2*Std_Cost*Inv_Cost+Q$3*Setup</f>
        <v>408539.72152581316</v>
      </c>
      <c r="R95" s="12">
        <f>(Sell_Price-Std_Cost)*(1-$D95)*Lost_Sale_Fact*Avg_Dmd*365+NORMSINV($D95)*SQRT(Dmd_StdDev^2*Leadtime+LT_StdDev^2*Avg_Dmd^2)*Std_Cost*Inv_Cost+IF(365/R$3+Safety_Stock/Avg_Dmd&gt;Plan_Shelf,(365/R$3+Safety_Stock/Avg_Dmd-Plan_Shelf)*Avg_Dmd*Std_Cost*R$3,0)+Avg_Dmd*365/R$3/2*Std_Cost*Inv_Cost+R$3*Setup</f>
        <v>346462.80743672873</v>
      </c>
      <c r="S95" s="12">
        <f>(Sell_Price-Std_Cost)*(1-$D95)*Lost_Sale_Fact*Avg_Dmd*365+NORMSINV($D95)*SQRT(Dmd_StdDev^2*Leadtime+LT_StdDev^2*Avg_Dmd^2)*Std_Cost*Inv_Cost+IF(365/S$3+Safety_Stock/Avg_Dmd&gt;Plan_Shelf,(365/S$3+Safety_Stock/Avg_Dmd-Plan_Shelf)*Avg_Dmd*Std_Cost*S$3,0)+Avg_Dmd*365/S$3/2*Std_Cost*Inv_Cost+S$3*Setup</f>
        <v>284535.63693738775</v>
      </c>
      <c r="T95" s="12">
        <f>(Sell_Price-Std_Cost)*(1-$D95)*Lost_Sale_Fact*Avg_Dmd*365+NORMSINV($D95)*SQRT(Dmd_StdDev^2*Leadtime+LT_StdDev^2*Avg_Dmd^2)*Std_Cost*Inv_Cost+IF(365/T$3+Safety_Stock/Avg_Dmd&gt;Plan_Shelf,(365/T$3+Safety_Stock/Avg_Dmd-Plan_Shelf)*Avg_Dmd*Std_Cost*T$3,0)+Avg_Dmd*365/T$3/2*Std_Cost*Inv_Cost+T$3*Setup</f>
        <v>222730.13310471343</v>
      </c>
      <c r="U95" s="12">
        <f>(Sell_Price-Std_Cost)*(1-$D95)*Lost_Sale_Fact*Avg_Dmd*365+NORMSINV($D95)*SQRT(Dmd_StdDev^2*Leadtime+LT_StdDev^2*Avg_Dmd^2)*Std_Cost*Inv_Cost+IF(365/U$3+Safety_Stock/Avg_Dmd&gt;Plan_Shelf,(365/U$3+Safety_Stock/Avg_Dmd-Plan_Shelf)*Avg_Dmd*Std_Cost*U$3,0)+Avg_Dmd*365/U$3/2*Std_Cost*Inv_Cost+U$3*Setup</f>
        <v>161024.82535047046</v>
      </c>
      <c r="V95" s="12">
        <f>(Sell_Price-Std_Cost)*(1-$D95)*Lost_Sale_Fact*Avg_Dmd*365+NORMSINV($D95)*SQRT(Dmd_StdDev^2*Leadtime+LT_StdDev^2*Avg_Dmd^2)*Std_Cost*Inv_Cost+IF(365/V$3+Safety_Stock/Avg_Dmd&gt;Plan_Shelf,(365/V$3+Safety_Stock/Avg_Dmd-Plan_Shelf)*Avg_Dmd*Std_Cost*V$3,0)+Avg_Dmd*365/V$3/2*Std_Cost*Inv_Cost+V$3*Setup</f>
        <v>99403.014328253863</v>
      </c>
      <c r="W95" s="12">
        <f>(Sell_Price-Std_Cost)*(1-$D95)*Lost_Sale_Fact*Avg_Dmd*365+NORMSINV($D95)*SQRT(Dmd_StdDev^2*Leadtime+LT_StdDev^2*Avg_Dmd^2)*Std_Cost*Inv_Cost+IF(365/W$3+Safety_Stock/Avg_Dmd&gt;Plan_Shelf,(365/W$3+Safety_Stock/Avg_Dmd-Plan_Shelf)*Avg_Dmd*Std_Cost*W$3,0)+Avg_Dmd*365/W$3/2*Std_Cost*Inv_Cost+W$3*Setup</f>
        <v>37851.516343532749</v>
      </c>
      <c r="X95" s="12">
        <f>(Sell_Price-Std_Cost)*(1-$D95)*Lost_Sale_Fact*Avg_Dmd*365+NORMSINV($D95)*SQRT(Dmd_StdDev^2*Leadtime+LT_StdDev^2*Avg_Dmd^2)*Std_Cost*Inv_Cost+IF(365/X$3+Safety_Stock/Avg_Dmd&gt;Plan_Shelf,(365/X$3+Safety_Stock/Avg_Dmd-Plan_Shelf)*Avg_Dmd*Std_Cost*X$3,0)+Avg_Dmd*365/X$3/2*Std_Cost*Inv_Cost+X$3*Setup</f>
        <v>30436.527760834451</v>
      </c>
      <c r="Y95" s="12">
        <f>(Sell_Price-Std_Cost)*(1-$D95)*Lost_Sale_Fact*Avg_Dmd*365+NORMSINV($D95)*SQRT(Dmd_StdDev^2*Leadtime+LT_StdDev^2*Avg_Dmd^2)*Std_Cost*Inv_Cost+IF(365/Y$3+Safety_Stock/Avg_Dmd&gt;Plan_Shelf,(365/Y$3+Safety_Stock/Avg_Dmd-Plan_Shelf)*Avg_Dmd*Std_Cost*Y$3,0)+Avg_Dmd*365/Y$3/2*Std_Cost*Inv_Cost+Y$3*Setup</f>
        <v>30099.861094167783</v>
      </c>
      <c r="Z95" s="12">
        <f>(Sell_Price-Std_Cost)*(1-$D95)*Lost_Sale_Fact*Avg_Dmd*365+NORMSINV($D95)*SQRT(Dmd_StdDev^2*Leadtime+LT_StdDev^2*Avg_Dmd^2)*Std_Cost*Inv_Cost+IF(365/Z$3+Safety_Stock/Avg_Dmd&gt;Plan_Shelf,(365/Z$3+Safety_Stock/Avg_Dmd-Plan_Shelf)*Avg_Dmd*Std_Cost*Z$3,0)+Avg_Dmd*365/Z$3/2*Std_Cost*Inv_Cost+Z$3*Setup</f>
        <v>29807.436851743543</v>
      </c>
      <c r="AA95" s="12">
        <f>(Sell_Price-Std_Cost)*(1-$D95)*Lost_Sale_Fact*Avg_Dmd*365+NORMSINV($D95)*SQRT(Dmd_StdDev^2*Leadtime+LT_StdDev^2*Avg_Dmd^2)*Std_Cost*Inv_Cost+IF(365/AA$3+Safety_Stock/Avg_Dmd&gt;Plan_Shelf,(365/AA$3+Safety_Stock/Avg_Dmd-Plan_Shelf)*Avg_Dmd*Std_Cost*AA$3,0)+Avg_Dmd*365/AA$3/2*Std_Cost*Inv_Cost+AA$3*Setup</f>
        <v>29553.484282573583</v>
      </c>
      <c r="AB95" s="12">
        <f>(Sell_Price-Std_Cost)*(1-$D95)*Lost_Sale_Fact*Avg_Dmd*365+NORMSINV($D95)*SQRT(Dmd_StdDev^2*Leadtime+LT_StdDev^2*Avg_Dmd^2)*Std_Cost*Inv_Cost+IF(365/AB$3+Safety_Stock/Avg_Dmd&gt;Plan_Shelf,(365/AB$3+Safety_Stock/Avg_Dmd-Plan_Shelf)*Avg_Dmd*Std_Cost*AB$3,0)+Avg_Dmd*365/AB$3/2*Std_Cost*Inv_Cost+AB$3*Setup</f>
        <v>29333.194427501119</v>
      </c>
      <c r="AC95" s="12">
        <f>(Sell_Price-Std_Cost)*(1-$D95)*Lost_Sale_Fact*Avg_Dmd*365+NORMSINV($D95)*SQRT(Dmd_StdDev^2*Leadtime+LT_StdDev^2*Avg_Dmd^2)*Std_Cost*Inv_Cost+IF(365/AC$3+Safety_Stock/Avg_Dmd&gt;Plan_Shelf,(365/AC$3+Safety_Stock/Avg_Dmd-Plan_Shelf)*Avg_Dmd*Std_Cost*AC$3,0)+Avg_Dmd*365/AC$3/2*Std_Cost*Inv_Cost+AC$3*Setup</f>
        <v>29142.527760834451</v>
      </c>
      <c r="AD95" s="12">
        <f>(Sell_Price-Std_Cost)*(1-$D95)*Lost_Sale_Fact*Avg_Dmd*365+NORMSINV($D95)*SQRT(Dmd_StdDev^2*Leadtime+LT_StdDev^2*Avg_Dmd^2)*Std_Cost*Inv_Cost+IF(365/AD$3+Safety_Stock/Avg_Dmd&gt;Plan_Shelf,(365/AD$3+Safety_Stock/Avg_Dmd-Plan_Shelf)*Avg_Dmd*Std_Cost*AD$3,0)+Avg_Dmd*365/AD$3/2*Std_Cost*Inv_Cost+AD$3*Setup</f>
        <v>28978.066222372912</v>
      </c>
      <c r="AE95" s="12">
        <f>(Sell_Price-Std_Cost)*(1-$D95)*Lost_Sale_Fact*Avg_Dmd*365+NORMSINV($D95)*SQRT(Dmd_StdDev^2*Leadtime+LT_StdDev^2*Avg_Dmd^2)*Std_Cost*Inv_Cost+IF(365/AE$3+Safety_Stock/Avg_Dmd&gt;Plan_Shelf,(365/AE$3+Safety_Stock/Avg_Dmd-Plan_Shelf)*Avg_Dmd*Std_Cost*AE$3,0)+Avg_Dmd*365/AE$3/2*Std_Cost*Inv_Cost+AE$3*Setup</f>
        <v>28836.89813120482</v>
      </c>
      <c r="AF95" s="12">
        <f>(Sell_Price-Std_Cost)*(1-$D95)*Lost_Sale_Fact*Avg_Dmd*365+NORMSINV($D95)*SQRT(Dmd_StdDev^2*Leadtime+LT_StdDev^2*Avg_Dmd^2)*Std_Cost*Inv_Cost+IF(365/AF$3+Safety_Stock/Avg_Dmd&gt;Plan_Shelf,(365/AF$3+Safety_Stock/Avg_Dmd-Plan_Shelf)*Avg_Dmd*Std_Cost*AF$3,0)+Avg_Dmd*365/AF$3/2*Std_Cost*Inv_Cost+AF$3*Setup</f>
        <v>28716.527760834451</v>
      </c>
      <c r="AG95" s="12">
        <f>(Sell_Price-Std_Cost)*(1-$D95)*Lost_Sale_Fact*Avg_Dmd*365+NORMSINV($D95)*SQRT(Dmd_StdDev^2*Leadtime+LT_StdDev^2*Avg_Dmd^2)*Std_Cost*Inv_Cost+IF(365/AG$3+Safety_Stock/Avg_Dmd&gt;Plan_Shelf,(365/AG$3+Safety_Stock/Avg_Dmd-Plan_Shelf)*Avg_Dmd*Std_Cost*AG$3,0)+Avg_Dmd*365/AG$3/2*Std_Cost*Inv_Cost+AG$3*Setup</f>
        <v>28614.803622903415</v>
      </c>
      <c r="AH95" s="12">
        <f>(Sell_Price-Std_Cost)*(1-$D95)*Lost_Sale_Fact*Avg_Dmd*365+NORMSINV($D95)*SQRT(Dmd_StdDev^2*Leadtime+LT_StdDev^2*Avg_Dmd^2)*Std_Cost*Inv_Cost+IF(365/AH$3+Safety_Stock/Avg_Dmd&gt;Plan_Shelf,(365/AH$3+Safety_Stock/Avg_Dmd-Plan_Shelf)*Avg_Dmd*Std_Cost*AH$3,0)+Avg_Dmd*365/AH$3/2*Std_Cost*Inv_Cost+AH$3*Setup</f>
        <v>28529.861094167783</v>
      </c>
      <c r="AI95" s="12">
        <f>(Sell_Price-Std_Cost)*(1-$D95)*Lost_Sale_Fact*Avg_Dmd*365+NORMSINV($D95)*SQRT(Dmd_StdDev^2*Leadtime+LT_StdDev^2*Avg_Dmd^2)*Std_Cost*Inv_Cost+IF(365/AI$3+Safety_Stock/Avg_Dmd&gt;Plan_Shelf,(365/AI$3+Safety_Stock/Avg_Dmd-Plan_Shelf)*Avg_Dmd*Std_Cost*AI$3,0)+Avg_Dmd*365/AI$3/2*Std_Cost*Inv_Cost+AI$3*Setup</f>
        <v>28460.076147931228</v>
      </c>
      <c r="AJ95" s="12">
        <f>(Sell_Price-Std_Cost)*(1-$D95)*Lost_Sale_Fact*Avg_Dmd*365+NORMSINV($D95)*SQRT(Dmd_StdDev^2*Leadtime+LT_StdDev^2*Avg_Dmd^2)*Std_Cost*Inv_Cost+IF(365/AJ$3+Safety_Stock/Avg_Dmd&gt;Plan_Shelf,(365/AJ$3+Safety_Stock/Avg_Dmd-Plan_Shelf)*Avg_Dmd*Std_Cost*AJ$3,0)+Avg_Dmd*365/AJ$3/2*Std_Cost*Inv_Cost+AJ$3*Setup</f>
        <v>28404.027760834451</v>
      </c>
      <c r="AK95" s="12">
        <f>(Sell_Price-Std_Cost)*(1-$D95)*Lost_Sale_Fact*Avg_Dmd*365+NORMSINV($D95)*SQRT(Dmd_StdDev^2*Leadtime+LT_StdDev^2*Avg_Dmd^2)*Std_Cost*Inv_Cost+IF(365/AK$3+Safety_Stock/Avg_Dmd&gt;Plan_Shelf,(365/AK$3+Safety_Stock/Avg_Dmd-Plan_Shelf)*Avg_Dmd*Std_Cost*AK$3,0)+Avg_Dmd*365/AK$3/2*Std_Cost*Inv_Cost+AK$3*Setup</f>
        <v>28360.467154773844</v>
      </c>
      <c r="AL95" s="12">
        <f>(Sell_Price-Std_Cost)*(1-$D95)*Lost_Sale_Fact*Avg_Dmd*365+NORMSINV($D95)*SQRT(Dmd_StdDev^2*Leadtime+LT_StdDev^2*Avg_Dmd^2)*Std_Cost*Inv_Cost+IF(365/AL$3+Safety_Stock/Avg_Dmd&gt;Plan_Shelf,(365/AL$3+Safety_Stock/Avg_Dmd-Plan_Shelf)*Avg_Dmd*Std_Cost*AL$3,0)+Avg_Dmd*365/AL$3/2*Std_Cost*Inv_Cost+AL$3*Setup</f>
        <v>28328.292466716804</v>
      </c>
      <c r="AM95" s="12">
        <f>(Sell_Price-Std_Cost)*(1-$D95)*Lost_Sale_Fact*Avg_Dmd*365+NORMSINV($D95)*SQRT(Dmd_StdDev^2*Leadtime+LT_StdDev^2*Avg_Dmd^2)*Std_Cost*Inv_Cost+IF(365/AM$3+Safety_Stock/Avg_Dmd&gt;Plan_Shelf,(365/AM$3+Safety_Stock/Avg_Dmd-Plan_Shelf)*Avg_Dmd*Std_Cost*AM$3,0)+Avg_Dmd*365/AM$3/2*Std_Cost*Inv_Cost+AM$3*Setup</f>
        <v>28306.527760834451</v>
      </c>
      <c r="AN95" s="12">
        <f>(Sell_Price-Std_Cost)*(1-$D95)*Lost_Sale_Fact*Avg_Dmd*365+NORMSINV($D95)*SQRT(Dmd_StdDev^2*Leadtime+LT_StdDev^2*Avg_Dmd^2)*Std_Cost*Inv_Cost+IF(365/AN$3+Safety_Stock/Avg_Dmd&gt;Plan_Shelf,(365/AN$3+Safety_Stock/Avg_Dmd-Plan_Shelf)*Avg_Dmd*Std_Cost*AN$3,0)+Avg_Dmd*365/AN$3/2*Std_Cost*Inv_Cost+AN$3*Setup</f>
        <v>28294.305538612229</v>
      </c>
      <c r="AO95" s="12">
        <f>(Sell_Price-Std_Cost)*(1-$D95)*Lost_Sale_Fact*Avg_Dmd*365+NORMSINV($D95)*SQRT(Dmd_StdDev^2*Leadtime+LT_StdDev^2*Avg_Dmd^2)*Std_Cost*Inv_Cost+IF(365/AO$3+Safety_Stock/Avg_Dmd&gt;Plan_Shelf,(365/AO$3+Safety_Stock/Avg_Dmd-Plan_Shelf)*Avg_Dmd*Std_Cost*AO$3,0)+Avg_Dmd*365/AO$3/2*Std_Cost*Inv_Cost+AO$3*Setup</f>
        <v>28290.852085158775</v>
      </c>
      <c r="AP95" s="12">
        <f>(Sell_Price-Std_Cost)*(1-$D95)*Lost_Sale_Fact*Avg_Dmd*365+NORMSINV($D95)*SQRT(Dmd_StdDev^2*Leadtime+LT_StdDev^2*Avg_Dmd^2)*Std_Cost*Inv_Cost+IF(365/AP$3+Safety_Stock/Avg_Dmd&gt;Plan_Shelf,(365/AP$3+Safety_Stock/Avg_Dmd-Plan_Shelf)*Avg_Dmd*Std_Cost*AP$3,0)+Avg_Dmd*365/AP$3/2*Std_Cost*Inv_Cost+AP$3*Setup</f>
        <v>28295.475129255505</v>
      </c>
      <c r="AQ95" s="12">
        <f>(Sell_Price-Std_Cost)*(1-$D95)*Lost_Sale_Fact*Avg_Dmd*365+NORMSINV($D95)*SQRT(Dmd_StdDev^2*Leadtime+LT_StdDev^2*Avg_Dmd^2)*Std_Cost*Inv_Cost+IF(365/AQ$3+Safety_Stock/Avg_Dmd&gt;Plan_Shelf,(365/AQ$3+Safety_Stock/Avg_Dmd-Plan_Shelf)*Avg_Dmd*Std_Cost*AQ$3,0)+Avg_Dmd*365/AQ$3/2*Std_Cost*Inv_Cost+AQ$3*Setup</f>
        <v>28307.553401860092</v>
      </c>
      <c r="AR95" s="12">
        <f>(Sell_Price-Std_Cost)*(1-$D95)*Lost_Sale_Fact*Avg_Dmd*365+NORMSINV($D95)*SQRT(Dmd_StdDev^2*Leadtime+LT_StdDev^2*Avg_Dmd^2)*Std_Cost*Inv_Cost+IF(365/AR$3+Safety_Stock/Avg_Dmd&gt;Plan_Shelf,(365/AR$3+Safety_Stock/Avg_Dmd-Plan_Shelf)*Avg_Dmd*Std_Cost*AR$3,0)+Avg_Dmd*365/AR$3/2*Std_Cost*Inv_Cost+AR$3*Setup</f>
        <v>28326.527760834451</v>
      </c>
      <c r="AS95" s="12">
        <f>(Sell_Price-Std_Cost)*(1-$D95)*Lost_Sale_Fact*Avg_Dmd*365+NORMSINV($D95)*SQRT(Dmd_StdDev^2*Leadtime+LT_StdDev^2*Avg_Dmd^2)*Std_Cost*Inv_Cost+IF(365/AS$3+Safety_Stock/Avg_Dmd&gt;Plan_Shelf,(365/AS$3+Safety_Stock/Avg_Dmd-Plan_Shelf)*Avg_Dmd*Std_Cost*AS$3,0)+Avg_Dmd*365/AS$3/2*Std_Cost*Inv_Cost+AS$3*Setup</f>
        <v>28351.893614492987</v>
      </c>
      <c r="AT95" s="12">
        <f>(Sell_Price-Std_Cost)*(1-$D95)*Lost_Sale_Fact*Avg_Dmd*365+NORMSINV($D95)*SQRT(Dmd_StdDev^2*Leadtime+LT_StdDev^2*Avg_Dmd^2)*Std_Cost*Inv_Cost+IF(365/AT$3+Safety_Stock/Avg_Dmd&gt;Plan_Shelf,(365/AT$3+Safety_Stock/Avg_Dmd-Plan_Shelf)*Avg_Dmd*Std_Cost*AT$3,0)+Avg_Dmd*365/AT$3/2*Std_Cost*Inv_Cost+AT$3*Setup</f>
        <v>28383.194427501119</v>
      </c>
      <c r="AU95" s="12">
        <f>(Sell_Price-Std_Cost)*(1-$D95)*Lost_Sale_Fact*Avg_Dmd*365+NORMSINV($D95)*SQRT(Dmd_StdDev^2*Leadtime+LT_StdDev^2*Avg_Dmd^2)*Std_Cost*Inv_Cost+IF(365/AU$3+Safety_Stock/Avg_Dmd&gt;Plan_Shelf,(365/AU$3+Safety_Stock/Avg_Dmd-Plan_Shelf)*Avg_Dmd*Std_Cost*AU$3,0)+Avg_Dmd*365/AU$3/2*Std_Cost*Inv_Cost+AU$3*Setup</f>
        <v>28420.016132927474</v>
      </c>
      <c r="AV95" s="12">
        <f>(Sell_Price-Std_Cost)*(1-$D95)*Lost_Sale_Fact*Avg_Dmd*365+NORMSINV($D95)*SQRT(Dmd_StdDev^2*Leadtime+LT_StdDev^2*Avg_Dmd^2)*Std_Cost*Inv_Cost+IF(365/AV$3+Safety_Stock/Avg_Dmd&gt;Plan_Shelf,(365/AV$3+Safety_Stock/Avg_Dmd-Plan_Shelf)*Avg_Dmd*Std_Cost*AV$3,0)+Avg_Dmd*365/AV$3/2*Std_Cost*Inv_Cost+AV$3*Setup</f>
        <v>28461.982306288995</v>
      </c>
      <c r="AW95" s="12">
        <f>(Sell_Price-Std_Cost)*(1-$D95)*Lost_Sale_Fact*Avg_Dmd*365+NORMSINV($D95)*SQRT(Dmd_StdDev^2*Leadtime+LT_StdDev^2*Avg_Dmd^2)*Std_Cost*Inv_Cost+IF(365/AW$3+Safety_Stock/Avg_Dmd&gt;Plan_Shelf,(365/AW$3+Safety_Stock/Avg_Dmd-Plan_Shelf)*Avg_Dmd*Std_Cost*AW$3,0)+Avg_Dmd*365/AW$3/2*Std_Cost*Inv_Cost+AW$3*Setup</f>
        <v>28508.749983056674</v>
      </c>
      <c r="AX95" s="12">
        <f>(Sell_Price-Std_Cost)*(1-$D95)*Lost_Sale_Fact*Avg_Dmd*365+NORMSINV($D95)*SQRT(Dmd_StdDev^2*Leadtime+LT_StdDev^2*Avg_Dmd^2)*Std_Cost*Inv_Cost+IF(365/AX$3+Safety_Stock/Avg_Dmd&gt;Plan_Shelf,(365/AX$3+Safety_Stock/Avg_Dmd-Plan_Shelf)*Avg_Dmd*Std_Cost*AX$3,0)+Avg_Dmd*365/AX$3/2*Std_Cost*Inv_Cost+AX$3*Setup</f>
        <v>28560.006021704015</v>
      </c>
      <c r="AY95" s="12">
        <f>(Sell_Price-Std_Cost)*(1-$D95)*Lost_Sale_Fact*Avg_Dmd*365+NORMSINV($D95)*SQRT(Dmd_StdDev^2*Leadtime+LT_StdDev^2*Avg_Dmd^2)*Std_Cost*Inv_Cost+IF(365/AY$3+Safety_Stock/Avg_Dmd&gt;Plan_Shelf,(365/AY$3+Safety_Stock/Avg_Dmd-Plan_Shelf)*Avg_Dmd*Std_Cost*AY$3,0)+Avg_Dmd*365/AY$3/2*Std_Cost*Inv_Cost+AY$3*Setup</f>
        <v>28615.463931047219</v>
      </c>
      <c r="AZ95" s="12">
        <f>(Sell_Price-Std_Cost)*(1-$D95)*Lost_Sale_Fact*Avg_Dmd*365+NORMSINV($D95)*SQRT(Dmd_StdDev^2*Leadtime+LT_StdDev^2*Avg_Dmd^2)*Std_Cost*Inv_Cost+IF(365/AZ$3+Safety_Stock/Avg_Dmd&gt;Plan_Shelf,(365/AZ$3+Safety_Stock/Avg_Dmd-Plan_Shelf)*Avg_Dmd*Std_Cost*AZ$3,0)+Avg_Dmd*365/AZ$3/2*Std_Cost*Inv_Cost+AZ$3*Setup</f>
        <v>28674.861094167783</v>
      </c>
      <c r="BA95" s="12">
        <f>(Sell_Price-Std_Cost)*(1-$D95)*Lost_Sale_Fact*Avg_Dmd*365+NORMSINV($D95)*SQRT(Dmd_StdDev^2*Leadtime+LT_StdDev^2*Avg_Dmd^2)*Std_Cost*Inv_Cost+IF(365/BA$3+Safety_Stock/Avg_Dmd&gt;Plan_Shelf,(365/BA$3+Safety_Stock/Avg_Dmd-Plan_Shelf)*Avg_Dmd*Std_Cost*BA$3,0)+Avg_Dmd*365/BA$3/2*Std_Cost*Inv_Cost+BA$3*Setup</f>
        <v>28737.956332263024</v>
      </c>
      <c r="BB95" s="12">
        <f>(Sell_Price-Std_Cost)*(1-$D95)*Lost_Sale_Fact*Avg_Dmd*365+NORMSINV($D95)*SQRT(Dmd_StdDev^2*Leadtime+LT_StdDev^2*Avg_Dmd^2)*Std_Cost*Inv_Cost+IF(365/BB$3+Safety_Stock/Avg_Dmd&gt;Plan_Shelf,(365/BB$3+Safety_Stock/Avg_Dmd-Plan_Shelf)*Avg_Dmd*Std_Cost*BB$3,0)+Avg_Dmd*365/BB$3/2*Std_Cost*Inv_Cost+BB$3*Setup</f>
        <v>28804.527760834451</v>
      </c>
      <c r="BC95" s="12">
        <f>(Sell_Price-Std_Cost)*(1-$D95)*Lost_Sale_Fact*Avg_Dmd*365+NORMSINV($D95)*SQRT(Dmd_StdDev^2*Leadtime+LT_StdDev^2*Avg_Dmd^2)*Std_Cost*Inv_Cost+IF(365/BC$3+Safety_Stock/Avg_Dmd&gt;Plan_Shelf,(365/BC$3+Safety_Stock/Avg_Dmd-Plan_Shelf)*Avg_Dmd*Std_Cost*BC$3,0)+Avg_Dmd*365/BC$3/2*Std_Cost*Inv_Cost+BC$3*Setup</f>
        <v>28874.370898089353</v>
      </c>
      <c r="BD95" s="12">
        <f>(Sell_Price-Std_Cost)*(1-$D95)*Lost_Sale_Fact*Avg_Dmd*365+NORMSINV($D95)*SQRT(Dmd_StdDev^2*Leadtime+LT_StdDev^2*Avg_Dmd^2)*Std_Cost*Inv_Cost+IF(365/BD$3+Safety_Stock/Avg_Dmd&gt;Plan_Shelf,(365/BD$3+Safety_Stock/Avg_Dmd-Plan_Shelf)*Avg_Dmd*Std_Cost*BD$3,0)+Avg_Dmd*365/BD$3/2*Std_Cost*Inv_Cost+BD$3*Setup</f>
        <v>28947.296991603682</v>
      </c>
      <c r="BE95" s="12">
        <f>(Sell_Price-Std_Cost)*(1-$D95)*Lost_Sale_Fact*Avg_Dmd*365+NORMSINV($D95)*SQRT(Dmd_StdDev^2*Leadtime+LT_StdDev^2*Avg_Dmd^2)*Std_Cost*Inv_Cost+IF(365/BE$3+Safety_Stock/Avg_Dmd&gt;Plan_Shelf,(365/BE$3+Safety_Stock/Avg_Dmd-Plan_Shelf)*Avg_Dmd*Std_Cost*BE$3,0)+Avg_Dmd*365/BE$3/2*Std_Cost*Inv_Cost+BE$3*Setup</f>
        <v>29023.131534419357</v>
      </c>
      <c r="BF95" s="12">
        <f>(Sell_Price-Std_Cost)*(1-$D95)*Lost_Sale_Fact*Avg_Dmd*365+NORMSINV($D95)*SQRT(Dmd_StdDev^2*Leadtime+LT_StdDev^2*Avg_Dmd^2)*Std_Cost*Inv_Cost+IF(365/BF$3+Safety_Stock/Avg_Dmd&gt;Plan_Shelf,(365/BF$3+Safety_Stock/Avg_Dmd-Plan_Shelf)*Avg_Dmd*Std_Cost*BF$3,0)+Avg_Dmd*365/BF$3/2*Std_Cost*Inv_Cost+BF$3*Setup</f>
        <v>29101.712946019637</v>
      </c>
      <c r="BG95" s="12">
        <f>(Sell_Price-Std_Cost)*(1-$D95)*Lost_Sale_Fact*Avg_Dmd*365+NORMSINV($D95)*SQRT(Dmd_StdDev^2*Leadtime+LT_StdDev^2*Avg_Dmd^2)*Std_Cost*Inv_Cost+IF(365/BG$3+Safety_Stock/Avg_Dmd&gt;Plan_Shelf,(365/BG$3+Safety_Stock/Avg_Dmd-Plan_Shelf)*Avg_Dmd*Std_Cost*BG$3,0)+Avg_Dmd*365/BG$3/2*Std_Cost*Inv_Cost+BG$3*Setup</f>
        <v>29182.891397198087</v>
      </c>
      <c r="BH95" s="12">
        <f>(Sell_Price-Std_Cost)*(1-$D95)*Lost_Sale_Fact*Avg_Dmd*365+NORMSINV($D95)*SQRT(Dmd_StdDev^2*Leadtime+LT_StdDev^2*Avg_Dmd^2)*Std_Cost*Inv_Cost+IF(365/BH$3+Safety_Stock/Avg_Dmd&gt;Plan_Shelf,(365/BH$3+Safety_Stock/Avg_Dmd-Plan_Shelf)*Avg_Dmd*Std_Cost*BH$3,0)+Avg_Dmd*365/BH$3/2*Std_Cost*Inv_Cost+BH$3*Setup</f>
        <v>29266.527760834451</v>
      </c>
      <c r="BI95" s="12">
        <f>(Sell_Price-Std_Cost)*(1-$D95)*Lost_Sale_Fact*Avg_Dmd*365+NORMSINV($D95)*SQRT(Dmd_StdDev^2*Leadtime+LT_StdDev^2*Avg_Dmd^2)*Std_Cost*Inv_Cost+IF(365/BI$3+Safety_Stock/Avg_Dmd&gt;Plan_Shelf,(365/BI$3+Safety_Stock/Avg_Dmd-Plan_Shelf)*Avg_Dmd*Std_Cost*BI$3,0)+Avg_Dmd*365/BI$3/2*Std_Cost*Inv_Cost+BI$3*Setup</f>
        <v>29352.492673115154</v>
      </c>
      <c r="BJ95" s="12">
        <f>(Sell_Price-Std_Cost)*(1-$D95)*Lost_Sale_Fact*Avg_Dmd*365+NORMSINV($D95)*SQRT(Dmd_StdDev^2*Leadtime+LT_StdDev^2*Avg_Dmd^2)*Std_Cost*Inv_Cost+IF(365/BJ$3+Safety_Stock/Avg_Dmd&gt;Plan_Shelf,(365/BJ$3+Safety_Stock/Avg_Dmd-Plan_Shelf)*Avg_Dmd*Std_Cost*BJ$3,0)+Avg_Dmd*365/BJ$3/2*Std_Cost*Inv_Cost+BJ$3*Setup</f>
        <v>29440.665691868933</v>
      </c>
      <c r="BK95" s="12">
        <f>(Sell_Price-Std_Cost)*(1-$D95)*Lost_Sale_Fact*Avg_Dmd*365+NORMSINV($D95)*SQRT(Dmd_StdDev^2*Leadtime+LT_StdDev^2*Avg_Dmd^2)*Std_Cost*Inv_Cost+IF(365/BK$3+Safety_Stock/Avg_Dmd&gt;Plan_Shelf,(365/BK$3+Safety_Stock/Avg_Dmd-Plan_Shelf)*Avg_Dmd*Std_Cost*BK$3,0)+Avg_Dmd*365/BK$3/2*Std_Cost*Inv_Cost+BK$3*Setup</f>
        <v>29530.934540495469</v>
      </c>
      <c r="BL95" s="12">
        <f>(Sell_Price-Std_Cost)*(1-$D95)*Lost_Sale_Fact*Avg_Dmd*365+NORMSINV($D95)*SQRT(Dmd_StdDev^2*Leadtime+LT_StdDev^2*Avg_Dmd^2)*Std_Cost*Inv_Cost+IF(365/BL$3+Safety_Stock/Avg_Dmd&gt;Plan_Shelf,(365/BL$3+Safety_Stock/Avg_Dmd-Plan_Shelf)*Avg_Dmd*Std_Cost*BL$3,0)+Avg_Dmd*365/BL$3/2*Std_Cost*Inv_Cost+BL$3*Setup</f>
        <v>29623.194427501119</v>
      </c>
      <c r="BM95" s="12">
        <f>(Sell_Price-Std_Cost)*(1-$D95)*Lost_Sale_Fact*Avg_Dmd*365+NORMSINV($D95)*SQRT(Dmd_StdDev^2*Leadtime+LT_StdDev^2*Avg_Dmd^2)*Std_Cost*Inv_Cost+IF(365/BM$3+Safety_Stock/Avg_Dmd&gt;Plan_Shelf,(365/BM$3+Safety_Stock/Avg_Dmd-Plan_Shelf)*Avg_Dmd*Std_Cost*BM$3,0)+Avg_Dmd*365/BM$3/2*Std_Cost*Inv_Cost+BM$3*Setup</f>
        <v>29717.347432965598</v>
      </c>
      <c r="BN95" s="12">
        <f>(Sell_Price-Std_Cost)*(1-$D95)*Lost_Sale_Fact*Avg_Dmd*365+NORMSINV($D95)*SQRT(Dmd_StdDev^2*Leadtime+LT_StdDev^2*Avg_Dmd^2)*Std_Cost*Inv_Cost+IF(365/BN$3+Safety_Stock/Avg_Dmd&gt;Plan_Shelf,(365/BN$3+Safety_Stock/Avg_Dmd-Plan_Shelf)*Avg_Dmd*Std_Cost*BN$3,0)+Avg_Dmd*365/BN$3/2*Std_Cost*Inv_Cost+BN$3*Setup</f>
        <v>29813.301954382838</v>
      </c>
      <c r="BO95" s="12">
        <f>(Sell_Price-Std_Cost)*(1-$D95)*Lost_Sale_Fact*Avg_Dmd*365+NORMSINV($D95)*SQRT(Dmd_StdDev^2*Leadtime+LT_StdDev^2*Avg_Dmd^2)*Std_Cost*Inv_Cost+IF(365/BO$3+Safety_Stock/Avg_Dmd&gt;Plan_Shelf,(365/BO$3+Safety_Stock/Avg_Dmd-Plan_Shelf)*Avg_Dmd*Std_Cost*BO$3,0)+Avg_Dmd*365/BO$3/2*Std_Cost*Inv_Cost+BO$3*Setup</f>
        <v>29910.972205278897</v>
      </c>
      <c r="BP95" s="12">
        <f>(Sell_Price-Std_Cost)*(1-$D95)*Lost_Sale_Fact*Avg_Dmd*365+NORMSINV($D95)*SQRT(Dmd_StdDev^2*Leadtime+LT_StdDev^2*Avg_Dmd^2)*Std_Cost*Inv_Cost+IF(365/BP$3+Safety_Stock/Avg_Dmd&gt;Plan_Shelf,(365/BP$3+Safety_Stock/Avg_Dmd-Plan_Shelf)*Avg_Dmd*Std_Cost*BP$3,0)+Avg_Dmd*365/BP$3/2*Std_Cost*Inv_Cost+BP$3*Setup</f>
        <v>30010.277760834451</v>
      </c>
      <c r="BQ95" s="12">
        <f>(Sell_Price-Std_Cost)*(1-$D95)*Lost_Sale_Fact*Avg_Dmd*365+NORMSINV($D95)*SQRT(Dmd_StdDev^2*Leadtime+LT_StdDev^2*Avg_Dmd^2)*Std_Cost*Inv_Cost+IF(365/BQ$3+Safety_Stock/Avg_Dmd&gt;Plan_Shelf,(365/BQ$3+Safety_Stock/Avg_Dmd-Plan_Shelf)*Avg_Dmd*Std_Cost*BQ$3,0)+Avg_Dmd*365/BQ$3/2*Std_Cost*Inv_Cost+BQ$3*Setup</f>
        <v>30111.143145449834</v>
      </c>
      <c r="BR95" s="12">
        <f>(Sell_Price-Std_Cost)*(1-$D95)*Lost_Sale_Fact*Avg_Dmd*365+NORMSINV($D95)*SQRT(Dmd_StdDev^2*Leadtime+LT_StdDev^2*Avg_Dmd^2)*Std_Cost*Inv_Cost+IF(365/BR$3+Safety_Stock/Avg_Dmd&gt;Plan_Shelf,(365/BR$3+Safety_Stock/Avg_Dmd-Plan_Shelf)*Avg_Dmd*Std_Cost*BR$3,0)+Avg_Dmd*365/BR$3/2*Std_Cost*Inv_Cost+BR$3*Setup</f>
        <v>30213.497457804147</v>
      </c>
      <c r="BS95" s="12">
        <f>(Sell_Price-Std_Cost)*(1-$D95)*Lost_Sale_Fact*Avg_Dmd*365+NORMSINV($D95)*SQRT(Dmd_StdDev^2*Leadtime+LT_StdDev^2*Avg_Dmd^2)*Std_Cost*Inv_Cost+IF(365/BS$3+Safety_Stock/Avg_Dmd&gt;Plan_Shelf,(365/BS$3+Safety_Stock/Avg_Dmd-Plan_Shelf)*Avg_Dmd*Std_Cost*BS$3,0)+Avg_Dmd*365/BS$3/2*Std_Cost*Inv_Cost+BS$3*Setup</f>
        <v>30317.274029491167</v>
      </c>
      <c r="BT95" s="12">
        <f>(Sell_Price-Std_Cost)*(1-$D95)*Lost_Sale_Fact*Avg_Dmd*365+NORMSINV($D95)*SQRT(Dmd_StdDev^2*Leadtime+LT_StdDev^2*Avg_Dmd^2)*Std_Cost*Inv_Cost+IF(365/BT$3+Safety_Stock/Avg_Dmd&gt;Plan_Shelf,(365/BT$3+Safety_Stock/Avg_Dmd-Plan_Shelf)*Avg_Dmd*Std_Cost*BT$3,0)+Avg_Dmd*365/BT$3/2*Std_Cost*Inv_Cost+BT$3*Setup</f>
        <v>30422.410113775626</v>
      </c>
      <c r="BU95" s="12">
        <f>(Sell_Price-Std_Cost)*(1-$D95)*Lost_Sale_Fact*Avg_Dmd*365+NORMSINV($D95)*SQRT(Dmd_StdDev^2*Leadtime+LT_StdDev^2*Avg_Dmd^2)*Std_Cost*Inv_Cost+IF(365/BU$3+Safety_Stock/Avg_Dmd&gt;Plan_Shelf,(365/BU$3+Safety_Stock/Avg_Dmd-Plan_Shelf)*Avg_Dmd*Std_Cost*BU$3,0)+Avg_Dmd*365/BU$3/2*Std_Cost*Inv_Cost+BU$3*Setup</f>
        <v>30528.84660141416</v>
      </c>
      <c r="BV95" s="12">
        <f>(Sell_Price-Std_Cost)*(1-$D95)*Lost_Sale_Fact*Avg_Dmd*365+NORMSINV($D95)*SQRT(Dmd_StdDev^2*Leadtime+LT_StdDev^2*Avg_Dmd^2)*Std_Cost*Inv_Cost+IF(365/BV$3+Safety_Stock/Avg_Dmd&gt;Plan_Shelf,(365/BV$3+Safety_Stock/Avg_Dmd-Plan_Shelf)*Avg_Dmd*Std_Cost*BV$3,0)+Avg_Dmd*365/BV$3/2*Std_Cost*Inv_Cost+BV$3*Setup</f>
        <v>30636.527760834451</v>
      </c>
      <c r="BW95" s="12">
        <f>(Sell_Price-Std_Cost)*(1-$D95)*Lost_Sale_Fact*Avg_Dmd*365+NORMSINV($D95)*SQRT(Dmd_StdDev^2*Leadtime+LT_StdDev^2*Avg_Dmd^2)*Std_Cost*Inv_Cost+IF(365/BW$3+Safety_Stock/Avg_Dmd&gt;Plan_Shelf,(365/BW$3+Safety_Stock/Avg_Dmd-Plan_Shelf)*Avg_Dmd*Std_Cost*BW$3,0)+Avg_Dmd*365/BW$3/2*Std_Cost*Inv_Cost+BW$3*Setup</f>
        <v>30745.401000271071</v>
      </c>
      <c r="BX95" s="12">
        <f>(Sell_Price-Std_Cost)*(1-$D95)*Lost_Sale_Fact*Avg_Dmd*365+NORMSINV($D95)*SQRT(Dmd_StdDev^2*Leadtime+LT_StdDev^2*Avg_Dmd^2)*Std_Cost*Inv_Cost+IF(365/BX$3+Safety_Stock/Avg_Dmd&gt;Plan_Shelf,(365/BX$3+Safety_Stock/Avg_Dmd-Plan_Shelf)*Avg_Dmd*Std_Cost*BX$3,0)+Avg_Dmd*365/BX$3/2*Std_Cost*Inv_Cost+BX$3*Setup</f>
        <v>30855.416649723338</v>
      </c>
      <c r="BY95" s="12">
        <f>(Sell_Price-Std_Cost)*(1-$D95)*Lost_Sale_Fact*Avg_Dmd*365+NORMSINV($D95)*SQRT(Dmd_StdDev^2*Leadtime+LT_StdDev^2*Avg_Dmd^2)*Std_Cost*Inv_Cost+IF(365/BY$3+Safety_Stock/Avg_Dmd&gt;Plan_Shelf,(365/BY$3+Safety_Stock/Avg_Dmd-Plan_Shelf)*Avg_Dmd*Std_Cost*BY$3,0)+Avg_Dmd*365/BY$3/2*Std_Cost*Inv_Cost+BY$3*Setup</f>
        <v>30966.527760834451</v>
      </c>
      <c r="BZ95" s="12">
        <f>(Sell_Price-Std_Cost)*(1-$D95)*Lost_Sale_Fact*Avg_Dmd*365+NORMSINV($D95)*SQRT(Dmd_StdDev^2*Leadtime+LT_StdDev^2*Avg_Dmd^2)*Std_Cost*Inv_Cost+IF(365/BZ$3+Safety_Stock/Avg_Dmd&gt;Plan_Shelf,(365/BZ$3+Safety_Stock/Avg_Dmd-Plan_Shelf)*Avg_Dmd*Std_Cost*BZ$3,0)+Avg_Dmd*365/BZ$3/2*Std_Cost*Inv_Cost+BZ$3*Setup</f>
        <v>31078.689922996615</v>
      </c>
      <c r="CA95" s="12">
        <f>(Sell_Price-Std_Cost)*(1-$D95)*Lost_Sale_Fact*Avg_Dmd*365+NORMSINV($D95)*SQRT(Dmd_StdDev^2*Leadtime+LT_StdDev^2*Avg_Dmd^2)*Std_Cost*Inv_Cost+IF(365/CA$3+Safety_Stock/Avg_Dmd&gt;Plan_Shelf,(365/CA$3+Safety_Stock/Avg_Dmd-Plan_Shelf)*Avg_Dmd*Std_Cost*CA$3,0)+Avg_Dmd*365/CA$3/2*Std_Cost*Inv_Cost+CA$3*Setup</f>
        <v>31191.861094167783</v>
      </c>
      <c r="CB95" s="12">
        <f>(Sell_Price-Std_Cost)*(1-$D95)*Lost_Sale_Fact*Avg_Dmd*365+NORMSINV($D95)*SQRT(Dmd_StdDev^2*Leadtime+LT_StdDev^2*Avg_Dmd^2)*Std_Cost*Inv_Cost+IF(365/CB$3+Safety_Stock/Avg_Dmd&gt;Plan_Shelf,(365/CB$3+Safety_Stock/Avg_Dmd-Plan_Shelf)*Avg_Dmd*Std_Cost*CB$3,0)+Avg_Dmd*365/CB$3/2*Std_Cost*Inv_Cost+CB$3*Setup</f>
        <v>31306.001445044978</v>
      </c>
      <c r="CC95" s="12">
        <f>(Sell_Price-Std_Cost)*(1-$D95)*Lost_Sale_Fact*Avg_Dmd*365+NORMSINV($D95)*SQRT(Dmd_StdDev^2*Leadtime+LT_StdDev^2*Avg_Dmd^2)*Std_Cost*Inv_Cost+IF(365/CC$3+Safety_Stock/Avg_Dmd&gt;Plan_Shelf,(365/CC$3+Safety_Stock/Avg_Dmd-Plan_Shelf)*Avg_Dmd*Std_Cost*CC$3,0)+Avg_Dmd*365/CC$3/2*Std_Cost*Inv_Cost+CC$3*Setup</f>
        <v>31421.073215379907</v>
      </c>
      <c r="CD95" s="12">
        <f>(Sell_Price-Std_Cost)*(1-$D95)*Lost_Sale_Fact*Avg_Dmd*365+NORMSINV($D95)*SQRT(Dmd_StdDev^2*Leadtime+LT_StdDev^2*Avg_Dmd^2)*Std_Cost*Inv_Cost+IF(365/CD$3+Safety_Stock/Avg_Dmd&gt;Plan_Shelf,(365/CD$3+Safety_Stock/Avg_Dmd-Plan_Shelf)*Avg_Dmd*Std_Cost*CD$3,0)+Avg_Dmd*365/CD$3/2*Std_Cost*Inv_Cost+CD$3*Setup</f>
        <v>31537.040581347272</v>
      </c>
      <c r="CE95" s="12">
        <f>(Sell_Price-Std_Cost)*(1-$D95)*Lost_Sale_Fact*Avg_Dmd*365+NORMSINV($D95)*SQRT(Dmd_StdDev^2*Leadtime+LT_StdDev^2*Avg_Dmd^2)*Std_Cost*Inv_Cost+IF(365/CE$3+Safety_Stock/Avg_Dmd&gt;Plan_Shelf,(365/CE$3+Safety_Stock/Avg_Dmd-Plan_Shelf)*Avg_Dmd*Std_Cost*CE$3,0)+Avg_Dmd*365/CE$3/2*Std_Cost*Inv_Cost+CE$3*Setup</f>
        <v>31653.869532986351</v>
      </c>
      <c r="CF95" s="12">
        <f>(Sell_Price-Std_Cost)*(1-$D95)*Lost_Sale_Fact*Avg_Dmd*365+NORMSINV($D95)*SQRT(Dmd_StdDev^2*Leadtime+LT_StdDev^2*Avg_Dmd^2)*Std_Cost*Inv_Cost+IF(365/CF$3+Safety_Stock/Avg_Dmd&gt;Plan_Shelf,(365/CF$3+Safety_Stock/Avg_Dmd-Plan_Shelf)*Avg_Dmd*Std_Cost*CF$3,0)+Avg_Dmd*365/CF$3/2*Std_Cost*Inv_Cost+CF$3*Setup</f>
        <v>31771.527760834451</v>
      </c>
      <c r="CG95" s="12">
        <f>(Sell_Price-Std_Cost)*(1-$D95)*Lost_Sale_Fact*Avg_Dmd*365+NORMSINV($D95)*SQRT(Dmd_StdDev^2*Leadtime+LT_StdDev^2*Avg_Dmd^2)*Std_Cost*Inv_Cost+IF(365/CG$3+Safety_Stock/Avg_Dmd&gt;Plan_Shelf,(365/CG$3+Safety_Stock/Avg_Dmd-Plan_Shelf)*Avg_Dmd*Std_Cost*CG$3,0)+Avg_Dmd*365/CG$3/2*Std_Cost*Inv_Cost+CG$3*Setup</f>
        <v>31889.984550957906</v>
      </c>
      <c r="CH95" s="12">
        <f>(Sell_Price-Std_Cost)*(1-$D95)*Lost_Sale_Fact*Avg_Dmd*365+NORMSINV($D95)*SQRT(Dmd_StdDev^2*Leadtime+LT_StdDev^2*Avg_Dmd^2)*Std_Cost*Inv_Cost+IF(365/CH$3+Safety_Stock/Avg_Dmd&gt;Plan_Shelf,(365/CH$3+Safety_Stock/Avg_Dmd-Plan_Shelf)*Avg_Dmd*Std_Cost*CH$3,0)+Avg_Dmd*365/CH$3/2*Std_Cost*Inv_Cost+CH$3*Setup</f>
        <v>32009.210687663719</v>
      </c>
      <c r="CI95" s="12">
        <f>(Sell_Price-Std_Cost)*(1-$D95)*Lost_Sale_Fact*Avg_Dmd*365+NORMSINV($D95)*SQRT(Dmd_StdDev^2*Leadtime+LT_StdDev^2*Avg_Dmd^2)*Std_Cost*Inv_Cost+IF(365/CI$3+Safety_Stock/Avg_Dmd&gt;Plan_Shelf,(365/CI$3+Safety_Stock/Avg_Dmd-Plan_Shelf)*Avg_Dmd*Std_Cost*CI$3,0)+Avg_Dmd*365/CI$3/2*Std_Cost*Inv_Cost+CI$3*Setup</f>
        <v>32129.178363244089</v>
      </c>
      <c r="CJ95" s="12">
        <f>(Sell_Price-Std_Cost)*(1-$D95)*Lost_Sale_Fact*Avg_Dmd*365+NORMSINV($D95)*SQRT(Dmd_StdDev^2*Leadtime+LT_StdDev^2*Avg_Dmd^2)*Std_Cost*Inv_Cost+IF(365/CJ$3+Safety_Stock/Avg_Dmd&gt;Plan_Shelf,(365/CJ$3+Safety_Stock/Avg_Dmd-Plan_Shelf)*Avg_Dmd*Std_Cost*CJ$3,0)+Avg_Dmd*365/CJ$3/2*Std_Cost*Inv_Cost+CJ$3*Setup</f>
        <v>32249.861094167783</v>
      </c>
      <c r="CK95" s="12">
        <f>(Sell_Price-Std_Cost)*(1-$D95)*Lost_Sale_Fact*Avg_Dmd*365+NORMSINV($D95)*SQRT(Dmd_StdDev^2*Leadtime+LT_StdDev^2*Avg_Dmd^2)*Std_Cost*Inv_Cost+IF(365/CK$3+Safety_Stock/Avg_Dmd&gt;Plan_Shelf,(365/CK$3+Safety_Stock/Avg_Dmd-Plan_Shelf)*Avg_Dmd*Std_Cost*CK$3,0)+Avg_Dmd*365/CK$3/2*Std_Cost*Inv_Cost+CK$3*Setup</f>
        <v>32371.233643187392</v>
      </c>
      <c r="CL95" s="12">
        <f>(Sell_Price-Std_Cost)*(1-$D95)*Lost_Sale_Fact*Avg_Dmd*365+NORMSINV($D95)*SQRT(Dmd_StdDev^2*Leadtime+LT_StdDev^2*Avg_Dmd^2)*Std_Cost*Inv_Cost+IF(365/CL$3+Safety_Stock/Avg_Dmd&gt;Plan_Shelf,(365/CL$3+Safety_Stock/Avg_Dmd-Plan_Shelf)*Avg_Dmd*Std_Cost*CL$3,0)+Avg_Dmd*365/CL$3/2*Std_Cost*Inv_Cost+CL$3*Setup</f>
        <v>32493.271946880963</v>
      </c>
      <c r="CM95" s="12">
        <f>(Sell_Price-Std_Cost)*(1-$D95)*Lost_Sale_Fact*Avg_Dmd*365+NORMSINV($D95)*SQRT(Dmd_StdDev^2*Leadtime+LT_StdDev^2*Avg_Dmd^2)*Std_Cost*Inv_Cost+IF(365/CM$3+Safety_Stock/Avg_Dmd&gt;Plan_Shelf,(365/CM$3+Safety_Stock/Avg_Dmd-Plan_Shelf)*Avg_Dmd*Std_Cost*CM$3,0)+Avg_Dmd*365/CM$3/2*Std_Cost*Inv_Cost+CM$3*Setup</f>
        <v>32615.953048190771</v>
      </c>
      <c r="CN95" s="12">
        <f>(Sell_Price-Std_Cost)*(1-$D95)*Lost_Sale_Fact*Avg_Dmd*365+NORMSINV($D95)*SQRT(Dmd_StdDev^2*Leadtime+LT_StdDev^2*Avg_Dmd^2)*Std_Cost*Inv_Cost+IF(365/CN$3+Safety_Stock/Avg_Dmd&gt;Plan_Shelf,(365/CN$3+Safety_Stock/Avg_Dmd-Plan_Shelf)*Avg_Dmd*Std_Cost*CN$3,0)+Avg_Dmd*365/CN$3/2*Std_Cost*Inv_Cost+CN$3*Setup</f>
        <v>32739.255033561723</v>
      </c>
      <c r="CO95" s="12">
        <f>(Sell_Price-Std_Cost)*(1-$D95)*Lost_Sale_Fact*Avg_Dmd*365+NORMSINV($D95)*SQRT(Dmd_StdDev^2*Leadtime+LT_StdDev^2*Avg_Dmd^2)*Std_Cost*Inv_Cost+IF(365/CO$3+Safety_Stock/Avg_Dmd&gt;Plan_Shelf,(365/CO$3+Safety_Stock/Avg_Dmd-Plan_Shelf)*Avg_Dmd*Std_Cost*CO$3,0)+Avg_Dmd*365/CO$3/2*Std_Cost*Inv_Cost+CO$3*Setup</f>
        <v>32863.156974317593</v>
      </c>
      <c r="CP95" s="12">
        <f>(Sell_Price-Std_Cost)*(1-$D95)*Lost_Sale_Fact*Avg_Dmd*365+NORMSINV($D95)*SQRT(Dmd_StdDev^2*Leadtime+LT_StdDev^2*Avg_Dmd^2)*Std_Cost*Inv_Cost+IF(365/CP$3+Safety_Stock/Avg_Dmd&gt;Plan_Shelf,(365/CP$3+Safety_Stock/Avg_Dmd-Plan_Shelf)*Avg_Dmd*Std_Cost*CP$3,0)+Avg_Dmd*365/CP$3/2*Std_Cost*Inv_Cost+CP$3*Setup</f>
        <v>32987.638871945557</v>
      </c>
      <c r="CQ95" s="12">
        <f>(Sell_Price-Std_Cost)*(1-$D95)*Lost_Sale_Fact*Avg_Dmd*365+NORMSINV($D95)*SQRT(Dmd_StdDev^2*Leadtime+LT_StdDev^2*Avg_Dmd^2)*Std_Cost*Inv_Cost+IF(365/CQ$3+Safety_Stock/Avg_Dmd&gt;Plan_Shelf,(365/CQ$3+Safety_Stock/Avg_Dmd-Plan_Shelf)*Avg_Dmd*Std_Cost*CQ$3,0)+Avg_Dmd*365/CQ$3/2*Std_Cost*Inv_Cost+CQ$3*Setup</f>
        <v>33112.681606988299</v>
      </c>
      <c r="CR95" s="12">
        <f>(Sell_Price-Std_Cost)*(1-$D95)*Lost_Sale_Fact*Avg_Dmd*365+NORMSINV($D95)*SQRT(Dmd_StdDev^2*Leadtime+LT_StdDev^2*Avg_Dmd^2)*Std_Cost*Inv_Cost+IF(365/CR$3+Safety_Stock/Avg_Dmd&gt;Plan_Shelf,(365/CR$3+Safety_Stock/Avg_Dmd-Plan_Shelf)*Avg_Dmd*Std_Cost*CR$3,0)+Avg_Dmd*365/CR$3/2*Std_Cost*Inv_Cost+CR$3*Setup</f>
        <v>33238.266891269232</v>
      </c>
      <c r="CS95" s="12">
        <f>(Sell_Price-Std_Cost)*(1-$D95)*Lost_Sale_Fact*Avg_Dmd*365+NORMSINV($D95)*SQRT(Dmd_StdDev^2*Leadtime+LT_StdDev^2*Avg_Dmd^2)*Std_Cost*Inv_Cost+IF(365/CS$3+Safety_Stock/Avg_Dmd&gt;Plan_Shelf,(365/CS$3+Safety_Stock/Avg_Dmd-Plan_Shelf)*Avg_Dmd*Std_Cost*CS$3,0)+Avg_Dmd*365/CS$3/2*Std_Cost*Inv_Cost+CS$3*Setup</f>
        <v>33364.377223200041</v>
      </c>
      <c r="CT95" s="12">
        <f>(Sell_Price-Std_Cost)*(1-$D95)*Lost_Sale_Fact*Avg_Dmd*365+NORMSINV($D95)*SQRT(Dmd_StdDev^2*Leadtime+LT_StdDev^2*Avg_Dmd^2)*Std_Cost*Inv_Cost+IF(365/CT$3+Safety_Stock/Avg_Dmd&gt;Plan_Shelf,(365/CT$3+Safety_Stock/Avg_Dmd-Plan_Shelf)*Avg_Dmd*Std_Cost*CT$3,0)+Avg_Dmd*365/CT$3/2*Std_Cost*Inv_Cost+CT$3*Setup</f>
        <v>33490.995845940837</v>
      </c>
      <c r="CU95" s="12">
        <f>(Sell_Price-Std_Cost)*(1-$D95)*Lost_Sale_Fact*Avg_Dmd*365+NORMSINV($D95)*SQRT(Dmd_StdDev^2*Leadtime+LT_StdDev^2*Avg_Dmd^2)*Std_Cost*Inv_Cost+IF(365/CU$3+Safety_Stock/Avg_Dmd&gt;Plan_Shelf,(365/CU$3+Safety_Stock/Avg_Dmd-Plan_Shelf)*Avg_Dmd*Std_Cost*CU$3,0)+Avg_Dmd*365/CU$3/2*Std_Cost*Inv_Cost+CU$3*Setup</f>
        <v>33618.106708202875</v>
      </c>
      <c r="CV95" s="12">
        <f>(Sell_Price-Std_Cost)*(1-$D95)*Lost_Sale_Fact*Avg_Dmd*365+NORMSINV($D95)*SQRT(Dmd_StdDev^2*Leadtime+LT_StdDev^2*Avg_Dmd^2)*Std_Cost*Inv_Cost+IF(365/CV$3+Safety_Stock/Avg_Dmd&gt;Plan_Shelf,(365/CV$3+Safety_Stock/Avg_Dmd-Plan_Shelf)*Avg_Dmd*Std_Cost*CV$3,0)+Avg_Dmd*365/CV$3/2*Std_Cost*Inv_Cost+CV$3*Setup</f>
        <v>33745.694427501119</v>
      </c>
      <c r="CW95" s="12">
        <f>(Sell_Price-Std_Cost)*(1-$D95)*Lost_Sale_Fact*Avg_Dmd*365+NORMSINV($D95)*SQRT(Dmd_StdDev^2*Leadtime+LT_StdDev^2*Avg_Dmd^2)*Std_Cost*Inv_Cost+IF(365/CW$3+Safety_Stock/Avg_Dmd&gt;Plan_Shelf,(365/CW$3+Safety_Stock/Avg_Dmd-Plan_Shelf)*Avg_Dmd*Std_Cost*CW$3,0)+Avg_Dmd*365/CW$3/2*Std_Cost*Inv_Cost+CW$3*Setup</f>
        <v>33873.744255679812</v>
      </c>
      <c r="CX95" s="12">
        <f>(Sell_Price-Std_Cost)*(1-$D95)*Lost_Sale_Fact*Avg_Dmd*365+NORMSINV($D95)*SQRT(Dmd_StdDev^2*Leadtime+LT_StdDev^2*Avg_Dmd^2)*Std_Cost*Inv_Cost+IF(365/CX$3+Safety_Stock/Avg_Dmd&gt;Plan_Shelf,(365/CX$3+Safety_Stock/Avg_Dmd-Plan_Shelf)*Avg_Dmd*Std_Cost*CX$3,0)+Avg_Dmd*365/CX$3/2*Std_Cost*Inv_Cost+CX$3*Setup</f>
        <v>34002.242046548738</v>
      </c>
      <c r="CY95" s="12">
        <f>(Sell_Price-Std_Cost)*(1-$D95)*Lost_Sale_Fact*Avg_Dmd*365+NORMSINV($D95)*SQRT(Dmd_StdDev^2*Leadtime+LT_StdDev^2*Avg_Dmd^2)*Std_Cost*Inv_Cost+IF(365/CY$3+Safety_Stock/Avg_Dmd&gt;Plan_Shelf,(365/CY$3+Safety_Stock/Avg_Dmd-Plan_Shelf)*Avg_Dmd*Std_Cost*CY$3,0)+Avg_Dmd*365/CY$3/2*Std_Cost*Inv_Cost+CY$3*Setup</f>
        <v>34131.174225480914</v>
      </c>
      <c r="CZ95" s="12">
        <f>(Sell_Price-Std_Cost)*(1-$D95)*Lost_Sale_Fact*Avg_Dmd*365+NORMSINV($D95)*SQRT(Dmd_StdDev^2*Leadtime+LT_StdDev^2*Avg_Dmd^2)*Std_Cost*Inv_Cost+IF(365/CZ$3+Safety_Stock/Avg_Dmd&gt;Plan_Shelf,(365/CZ$3+Safety_Stock/Avg_Dmd-Plan_Shelf)*Avg_Dmd*Std_Cost*CZ$3,0)+Avg_Dmd*365/CZ$3/2*Std_Cost*Inv_Cost+CZ$3*Setup</f>
        <v>34260.527760834448</v>
      </c>
      <c r="DA95" s="28">
        <f t="shared" si="2"/>
        <v>28290.852085158775</v>
      </c>
      <c r="DB95" s="43">
        <f t="shared" si="3"/>
        <v>0.90800000000000003</v>
      </c>
    </row>
    <row r="96" spans="1:106" ht="14.1" customHeight="1" x14ac:dyDescent="0.25">
      <c r="A96" s="53"/>
      <c r="B96" s="52"/>
      <c r="C96" s="52"/>
      <c r="D96" s="9">
        <v>0.90700000000000003</v>
      </c>
      <c r="E96" s="12">
        <f>(Sell_Price-Std_Cost)*(1-$D96)*Lost_Sale_Fact*Avg_Dmd*365+NORMSINV($D96)*SQRT(Dmd_StdDev^2*Leadtime+LT_StdDev^2*Avg_Dmd^2)*Std_Cost*Inv_Cost+IF(365/E$3+Safety_Stock/Avg_Dmd&gt;Plan_Shelf,(365/E$3+Safety_Stock/Avg_Dmd-Plan_Shelf)*Avg_Dmd*Std_Cost*E$3,0)+Avg_Dmd*365/E$3/2*Std_Cost*Inv_Cost+E$3*Setup</f>
        <v>1328708.6982431368</v>
      </c>
      <c r="F96" s="12">
        <f>(Sell_Price-Std_Cost)*(1-$D96)*Lost_Sale_Fact*Avg_Dmd*365+NORMSINV($D96)*SQRT(Dmd_StdDev^2*Leadtime+LT_StdDev^2*Avg_Dmd^2)*Std_Cost*Inv_Cost+IF(365/F$3+Safety_Stock/Avg_Dmd&gt;Plan_Shelf,(365/F$3+Safety_Stock/Avg_Dmd-Plan_Shelf)*Avg_Dmd*Std_Cost*F$3,0)+Avg_Dmd*365/F$3/2*Std_Cost*Inv_Cost+F$3*Setup</f>
        <v>1165554.8610771294</v>
      </c>
      <c r="G96" s="12">
        <f>(Sell_Price-Std_Cost)*(1-$D96)*Lost_Sale_Fact*Avg_Dmd*365+NORMSINV($D96)*SQRT(Dmd_StdDev^2*Leadtime+LT_StdDev^2*Avg_Dmd^2)*Std_Cost*Inv_Cost+IF(365/G$3+Safety_Stock/Avg_Dmd&gt;Plan_Shelf,(365/G$3+Safety_Stock/Avg_Dmd-Plan_Shelf)*Avg_Dmd*Std_Cost*G$3,0)+Avg_Dmd*365/G$3/2*Std_Cost*Inv_Cost+G$3*Setup</f>
        <v>1070534.357244455</v>
      </c>
      <c r="H96" s="12">
        <f>(Sell_Price-Std_Cost)*(1-$D96)*Lost_Sale_Fact*Avg_Dmd*365+NORMSINV($D96)*SQRT(Dmd_StdDev^2*Leadtime+LT_StdDev^2*Avg_Dmd^2)*Std_Cost*Inv_Cost+IF(365/H$3+Safety_Stock/Avg_Dmd&gt;Plan_Shelf,(365/H$3+Safety_Stock/Avg_Dmd-Plan_Shelf)*Avg_Dmd*Std_Cost*H$3,0)+Avg_Dmd*365/H$3/2*Std_Cost*Inv_Cost+H$3*Setup</f>
        <v>992547.18674511428</v>
      </c>
      <c r="I96" s="12">
        <f>(Sell_Price-Std_Cost)*(1-$D96)*Lost_Sale_Fact*Avg_Dmd*365+NORMSINV($D96)*SQRT(Dmd_StdDev^2*Leadtime+LT_StdDev^2*Avg_Dmd^2)*Std_Cost*Inv_Cost+IF(365/I$3+Safety_Stock/Avg_Dmd&gt;Plan_Shelf,(365/I$3+Safety_Stock/Avg_Dmd-Plan_Shelf)*Avg_Dmd*Std_Cost*I$3,0)+Avg_Dmd*365/I$3/2*Std_Cost*Inv_Cost+I$3*Setup</f>
        <v>921373.34957910667</v>
      </c>
      <c r="J96" s="12">
        <f>(Sell_Price-Std_Cost)*(1-$D96)*Lost_Sale_Fact*Avg_Dmd*365+NORMSINV($D96)*SQRT(Dmd_StdDev^2*Leadtime+LT_StdDev^2*Avg_Dmd^2)*Std_Cost*Inv_Cost+IF(365/J$3+Safety_Stock/Avg_Dmd&gt;Plan_Shelf,(365/J$3+Safety_Stock/Avg_Dmd-Plan_Shelf)*Avg_Dmd*Std_Cost*J$3,0)+Avg_Dmd*365/J$3/2*Std_Cost*Inv_Cost+J$3*Setup</f>
        <v>853606.17907976569</v>
      </c>
      <c r="K96" s="12">
        <f>(Sell_Price-Std_Cost)*(1-$D96)*Lost_Sale_Fact*Avg_Dmd*365+NORMSINV($D96)*SQRT(Dmd_StdDev^2*Leadtime+LT_StdDev^2*Avg_Dmd^2)*Std_Cost*Inv_Cost+IF(365/K$3+Safety_Stock/Avg_Dmd&gt;Plan_Shelf,(365/K$3+Safety_Stock/Avg_Dmd-Plan_Shelf)*Avg_Dmd*Std_Cost*K$3,0)+Avg_Dmd*365/K$3/2*Std_Cost*Inv_Cost+K$3*Setup</f>
        <v>787785.67524709157</v>
      </c>
      <c r="L96" s="12">
        <f>(Sell_Price-Std_Cost)*(1-$D96)*Lost_Sale_Fact*Avg_Dmd*365+NORMSINV($D96)*SQRT(Dmd_StdDev^2*Leadtime+LT_StdDev^2*Avg_Dmd^2)*Std_Cost*Inv_Cost+IF(365/L$3+Safety_Stock/Avg_Dmd&gt;Plan_Shelf,(365/L$3+Safety_Stock/Avg_Dmd-Plan_Shelf)*Avg_Dmd*Std_Cost*L$3,0)+Avg_Dmd*365/L$3/2*Std_Cost*Inv_Cost+L$3*Setup</f>
        <v>723181.83808108396</v>
      </c>
      <c r="M96" s="12">
        <f>(Sell_Price-Std_Cost)*(1-$D96)*Lost_Sale_Fact*Avg_Dmd*365+NORMSINV($D96)*SQRT(Dmd_StdDev^2*Leadtime+LT_StdDev^2*Avg_Dmd^2)*Std_Cost*Inv_Cost+IF(365/M$3+Safety_Stock/Avg_Dmd&gt;Plan_Shelf,(365/M$3+Safety_Stock/Avg_Dmd-Plan_Shelf)*Avg_Dmd*Std_Cost*M$3,0)+Avg_Dmd*365/M$3/2*Std_Cost*Inv_Cost+M$3*Setup</f>
        <v>659389.11202618759</v>
      </c>
      <c r="N96" s="12">
        <f>(Sell_Price-Std_Cost)*(1-$D96)*Lost_Sale_Fact*Avg_Dmd*365+NORMSINV($D96)*SQRT(Dmd_StdDev^2*Leadtime+LT_StdDev^2*Avg_Dmd^2)*Std_Cost*Inv_Cost+IF(365/N$3+Safety_Stock/Avg_Dmd&gt;Plan_Shelf,(365/N$3+Safety_Stock/Avg_Dmd-Plan_Shelf)*Avg_Dmd*Std_Cost*N$3,0)+Avg_Dmd*365/N$3/2*Std_Cost*Inv_Cost+N$3*Setup</f>
        <v>596164.16374906886</v>
      </c>
      <c r="O96" s="12">
        <f>(Sell_Price-Std_Cost)*(1-$D96)*Lost_Sale_Fact*Avg_Dmd*365+NORMSINV($D96)*SQRT(Dmd_StdDev^2*Leadtime+LT_StdDev^2*Avg_Dmd^2)*Std_Cost*Inv_Cost+IF(365/O$3+Safety_Stock/Avg_Dmd&gt;Plan_Shelf,(365/O$3+Safety_Stock/Avg_Dmd-Plan_Shelf)*Avg_Dmd*Std_Cost*O$3,0)+Avg_Dmd*365/O$3/2*Std_Cost*Inv_Cost+O$3*Setup</f>
        <v>533352.14476487937</v>
      </c>
      <c r="P96" s="12">
        <f>(Sell_Price-Std_Cost)*(1-$D96)*Lost_Sale_Fact*Avg_Dmd*365+NORMSINV($D96)*SQRT(Dmd_StdDev^2*Leadtime+LT_StdDev^2*Avg_Dmd^2)*Std_Cost*Inv_Cost+IF(365/P$3+Safety_Stock/Avg_Dmd&gt;Plan_Shelf,(365/P$3+Safety_Stock/Avg_Dmd-Plan_Shelf)*Avg_Dmd*Std_Cost*P$3,0)+Avg_Dmd*365/P$3/2*Std_Cost*Inv_Cost+P$3*Setup</f>
        <v>470849.82275038719</v>
      </c>
      <c r="Q96" s="12">
        <f>(Sell_Price-Std_Cost)*(1-$D96)*Lost_Sale_Fact*Avg_Dmd*365+NORMSINV($D96)*SQRT(Dmd_StdDev^2*Leadtime+LT_StdDev^2*Avg_Dmd^2)*Std_Cost*Inv_Cost+IF(365/Q$3+Safety_Stock/Avg_Dmd&gt;Plan_Shelf,(365/Q$3+Safety_Stock/Avg_Dmd-Plan_Shelf)*Avg_Dmd*Std_Cost*Q$3,0)+Avg_Dmd*365/Q$3/2*Std_Cost*Inv_Cost+Q$3*Setup</f>
        <v>408585.7291741232</v>
      </c>
      <c r="R96" s="12">
        <f>(Sell_Price-Std_Cost)*(1-$D96)*Lost_Sale_Fact*Avg_Dmd*365+NORMSINV($D96)*SQRT(Dmd_StdDev^2*Leadtime+LT_StdDev^2*Avg_Dmd^2)*Std_Cost*Inv_Cost+IF(365/R$3+Safety_Stock/Avg_Dmd&gt;Plan_Shelf,(365/R$3+Safety_Stock/Avg_Dmd-Plan_Shelf)*Avg_Dmd*Std_Cost*R$3,0)+Avg_Dmd*365/R$3/2*Std_Cost*Inv_Cost+R$3*Setup</f>
        <v>346508.81508503878</v>
      </c>
      <c r="S96" s="12">
        <f>(Sell_Price-Std_Cost)*(1-$D96)*Lost_Sale_Fact*Avg_Dmd*365+NORMSINV($D96)*SQRT(Dmd_StdDev^2*Leadtime+LT_StdDev^2*Avg_Dmd^2)*Std_Cost*Inv_Cost+IF(365/S$3+Safety_Stock/Avg_Dmd&gt;Plan_Shelf,(365/S$3+Safety_Stock/Avg_Dmd-Plan_Shelf)*Avg_Dmd*Std_Cost*S$3,0)+Avg_Dmd*365/S$3/2*Std_Cost*Inv_Cost+S$3*Setup</f>
        <v>284581.64458569774</v>
      </c>
      <c r="T96" s="12">
        <f>(Sell_Price-Std_Cost)*(1-$D96)*Lost_Sale_Fact*Avg_Dmd*365+NORMSINV($D96)*SQRT(Dmd_StdDev^2*Leadtime+LT_StdDev^2*Avg_Dmd^2)*Std_Cost*Inv_Cost+IF(365/T$3+Safety_Stock/Avg_Dmd&gt;Plan_Shelf,(365/T$3+Safety_Stock/Avg_Dmd-Plan_Shelf)*Avg_Dmd*Std_Cost*T$3,0)+Avg_Dmd*365/T$3/2*Std_Cost*Inv_Cost+T$3*Setup</f>
        <v>222776.14075302344</v>
      </c>
      <c r="U96" s="12">
        <f>(Sell_Price-Std_Cost)*(1-$D96)*Lost_Sale_Fact*Avg_Dmd*365+NORMSINV($D96)*SQRT(Dmd_StdDev^2*Leadtime+LT_StdDev^2*Avg_Dmd^2)*Std_Cost*Inv_Cost+IF(365/U$3+Safety_Stock/Avg_Dmd&gt;Plan_Shelf,(365/U$3+Safety_Stock/Avg_Dmd-Plan_Shelf)*Avg_Dmd*Std_Cost*U$3,0)+Avg_Dmd*365/U$3/2*Std_Cost*Inv_Cost+U$3*Setup</f>
        <v>161070.83299878048</v>
      </c>
      <c r="V96" s="12">
        <f>(Sell_Price-Std_Cost)*(1-$D96)*Lost_Sale_Fact*Avg_Dmd*365+NORMSINV($D96)*SQRT(Dmd_StdDev^2*Leadtime+LT_StdDev^2*Avg_Dmd^2)*Std_Cost*Inv_Cost+IF(365/V$3+Safety_Stock/Avg_Dmd&gt;Plan_Shelf,(365/V$3+Safety_Stock/Avg_Dmd-Plan_Shelf)*Avg_Dmd*Std_Cost*V$3,0)+Avg_Dmd*365/V$3/2*Std_Cost*Inv_Cost+V$3*Setup</f>
        <v>99449.021976563876</v>
      </c>
      <c r="W96" s="12">
        <f>(Sell_Price-Std_Cost)*(1-$D96)*Lost_Sale_Fact*Avg_Dmd*365+NORMSINV($D96)*SQRT(Dmd_StdDev^2*Leadtime+LT_StdDev^2*Avg_Dmd^2)*Std_Cost*Inv_Cost+IF(365/W$3+Safety_Stock/Avg_Dmd&gt;Plan_Shelf,(365/W$3+Safety_Stock/Avg_Dmd-Plan_Shelf)*Avg_Dmd*Std_Cost*W$3,0)+Avg_Dmd*365/W$3/2*Std_Cost*Inv_Cost+W$3*Setup</f>
        <v>37897.523991842761</v>
      </c>
      <c r="X96" s="12">
        <f>(Sell_Price-Std_Cost)*(1-$D96)*Lost_Sale_Fact*Avg_Dmd*365+NORMSINV($D96)*SQRT(Dmd_StdDev^2*Leadtime+LT_StdDev^2*Avg_Dmd^2)*Std_Cost*Inv_Cost+IF(365/X$3+Safety_Stock/Avg_Dmd&gt;Plan_Shelf,(365/X$3+Safety_Stock/Avg_Dmd-Plan_Shelf)*Avg_Dmd*Std_Cost*X$3,0)+Avg_Dmd*365/X$3/2*Std_Cost*Inv_Cost+X$3*Setup</f>
        <v>30482.535409144464</v>
      </c>
      <c r="Y96" s="12">
        <f>(Sell_Price-Std_Cost)*(1-$D96)*Lost_Sale_Fact*Avg_Dmd*365+NORMSINV($D96)*SQRT(Dmd_StdDev^2*Leadtime+LT_StdDev^2*Avg_Dmd^2)*Std_Cost*Inv_Cost+IF(365/Y$3+Safety_Stock/Avg_Dmd&gt;Plan_Shelf,(365/Y$3+Safety_Stock/Avg_Dmd-Plan_Shelf)*Avg_Dmd*Std_Cost*Y$3,0)+Avg_Dmd*365/Y$3/2*Std_Cost*Inv_Cost+Y$3*Setup</f>
        <v>30145.868742477796</v>
      </c>
      <c r="Z96" s="12">
        <f>(Sell_Price-Std_Cost)*(1-$D96)*Lost_Sale_Fact*Avg_Dmd*365+NORMSINV($D96)*SQRT(Dmd_StdDev^2*Leadtime+LT_StdDev^2*Avg_Dmd^2)*Std_Cost*Inv_Cost+IF(365/Z$3+Safety_Stock/Avg_Dmd&gt;Plan_Shelf,(365/Z$3+Safety_Stock/Avg_Dmd-Plan_Shelf)*Avg_Dmd*Std_Cost*Z$3,0)+Avg_Dmd*365/Z$3/2*Std_Cost*Inv_Cost+Z$3*Setup</f>
        <v>29853.444500053556</v>
      </c>
      <c r="AA96" s="12">
        <f>(Sell_Price-Std_Cost)*(1-$D96)*Lost_Sale_Fact*Avg_Dmd*365+NORMSINV($D96)*SQRT(Dmd_StdDev^2*Leadtime+LT_StdDev^2*Avg_Dmd^2)*Std_Cost*Inv_Cost+IF(365/AA$3+Safety_Stock/Avg_Dmd&gt;Plan_Shelf,(365/AA$3+Safety_Stock/Avg_Dmd-Plan_Shelf)*Avg_Dmd*Std_Cost*AA$3,0)+Avg_Dmd*365/AA$3/2*Std_Cost*Inv_Cost+AA$3*Setup</f>
        <v>29599.491930883596</v>
      </c>
      <c r="AB96" s="12">
        <f>(Sell_Price-Std_Cost)*(1-$D96)*Lost_Sale_Fact*Avg_Dmd*365+NORMSINV($D96)*SQRT(Dmd_StdDev^2*Leadtime+LT_StdDev^2*Avg_Dmd^2)*Std_Cost*Inv_Cost+IF(365/AB$3+Safety_Stock/Avg_Dmd&gt;Plan_Shelf,(365/AB$3+Safety_Stock/Avg_Dmd-Plan_Shelf)*Avg_Dmd*Std_Cost*AB$3,0)+Avg_Dmd*365/AB$3/2*Std_Cost*Inv_Cost+AB$3*Setup</f>
        <v>29379.202075811132</v>
      </c>
      <c r="AC96" s="12">
        <f>(Sell_Price-Std_Cost)*(1-$D96)*Lost_Sale_Fact*Avg_Dmd*365+NORMSINV($D96)*SQRT(Dmd_StdDev^2*Leadtime+LT_StdDev^2*Avg_Dmd^2)*Std_Cost*Inv_Cost+IF(365/AC$3+Safety_Stock/Avg_Dmd&gt;Plan_Shelf,(365/AC$3+Safety_Stock/Avg_Dmd-Plan_Shelf)*Avg_Dmd*Std_Cost*AC$3,0)+Avg_Dmd*365/AC$3/2*Std_Cost*Inv_Cost+AC$3*Setup</f>
        <v>29188.535409144464</v>
      </c>
      <c r="AD96" s="12">
        <f>(Sell_Price-Std_Cost)*(1-$D96)*Lost_Sale_Fact*Avg_Dmd*365+NORMSINV($D96)*SQRT(Dmd_StdDev^2*Leadtime+LT_StdDev^2*Avg_Dmd^2)*Std_Cost*Inv_Cost+IF(365/AD$3+Safety_Stock/Avg_Dmd&gt;Plan_Shelf,(365/AD$3+Safety_Stock/Avg_Dmd-Plan_Shelf)*Avg_Dmd*Std_Cost*AD$3,0)+Avg_Dmd*365/AD$3/2*Std_Cost*Inv_Cost+AD$3*Setup</f>
        <v>29024.073870682925</v>
      </c>
      <c r="AE96" s="12">
        <f>(Sell_Price-Std_Cost)*(1-$D96)*Lost_Sale_Fact*Avg_Dmd*365+NORMSINV($D96)*SQRT(Dmd_StdDev^2*Leadtime+LT_StdDev^2*Avg_Dmd^2)*Std_Cost*Inv_Cost+IF(365/AE$3+Safety_Stock/Avg_Dmd&gt;Plan_Shelf,(365/AE$3+Safety_Stock/Avg_Dmd-Plan_Shelf)*Avg_Dmd*Std_Cost*AE$3,0)+Avg_Dmd*365/AE$3/2*Std_Cost*Inv_Cost+AE$3*Setup</f>
        <v>28882.905779514833</v>
      </c>
      <c r="AF96" s="12">
        <f>(Sell_Price-Std_Cost)*(1-$D96)*Lost_Sale_Fact*Avg_Dmd*365+NORMSINV($D96)*SQRT(Dmd_StdDev^2*Leadtime+LT_StdDev^2*Avg_Dmd^2)*Std_Cost*Inv_Cost+IF(365/AF$3+Safety_Stock/Avg_Dmd&gt;Plan_Shelf,(365/AF$3+Safety_Stock/Avg_Dmd-Plan_Shelf)*Avg_Dmd*Std_Cost*AF$3,0)+Avg_Dmd*365/AF$3/2*Std_Cost*Inv_Cost+AF$3*Setup</f>
        <v>28762.535409144464</v>
      </c>
      <c r="AG96" s="12">
        <f>(Sell_Price-Std_Cost)*(1-$D96)*Lost_Sale_Fact*Avg_Dmd*365+NORMSINV($D96)*SQRT(Dmd_StdDev^2*Leadtime+LT_StdDev^2*Avg_Dmd^2)*Std_Cost*Inv_Cost+IF(365/AG$3+Safety_Stock/Avg_Dmd&gt;Plan_Shelf,(365/AG$3+Safety_Stock/Avg_Dmd-Plan_Shelf)*Avg_Dmd*Std_Cost*AG$3,0)+Avg_Dmd*365/AG$3/2*Std_Cost*Inv_Cost+AG$3*Setup</f>
        <v>28660.811271213428</v>
      </c>
      <c r="AH96" s="12">
        <f>(Sell_Price-Std_Cost)*(1-$D96)*Lost_Sale_Fact*Avg_Dmd*365+NORMSINV($D96)*SQRT(Dmd_StdDev^2*Leadtime+LT_StdDev^2*Avg_Dmd^2)*Std_Cost*Inv_Cost+IF(365/AH$3+Safety_Stock/Avg_Dmd&gt;Plan_Shelf,(365/AH$3+Safety_Stock/Avg_Dmd-Plan_Shelf)*Avg_Dmd*Std_Cost*AH$3,0)+Avg_Dmd*365/AH$3/2*Std_Cost*Inv_Cost+AH$3*Setup</f>
        <v>28575.868742477796</v>
      </c>
      <c r="AI96" s="12">
        <f>(Sell_Price-Std_Cost)*(1-$D96)*Lost_Sale_Fact*Avg_Dmd*365+NORMSINV($D96)*SQRT(Dmd_StdDev^2*Leadtime+LT_StdDev^2*Avg_Dmd^2)*Std_Cost*Inv_Cost+IF(365/AI$3+Safety_Stock/Avg_Dmd&gt;Plan_Shelf,(365/AI$3+Safety_Stock/Avg_Dmd-Plan_Shelf)*Avg_Dmd*Std_Cost*AI$3,0)+Avg_Dmd*365/AI$3/2*Std_Cost*Inv_Cost+AI$3*Setup</f>
        <v>28506.083796241241</v>
      </c>
      <c r="AJ96" s="12">
        <f>(Sell_Price-Std_Cost)*(1-$D96)*Lost_Sale_Fact*Avg_Dmd*365+NORMSINV($D96)*SQRT(Dmd_StdDev^2*Leadtime+LT_StdDev^2*Avg_Dmd^2)*Std_Cost*Inv_Cost+IF(365/AJ$3+Safety_Stock/Avg_Dmd&gt;Plan_Shelf,(365/AJ$3+Safety_Stock/Avg_Dmd-Plan_Shelf)*Avg_Dmd*Std_Cost*AJ$3,0)+Avg_Dmd*365/AJ$3/2*Std_Cost*Inv_Cost+AJ$3*Setup</f>
        <v>28450.035409144464</v>
      </c>
      <c r="AK96" s="12">
        <f>(Sell_Price-Std_Cost)*(1-$D96)*Lost_Sale_Fact*Avg_Dmd*365+NORMSINV($D96)*SQRT(Dmd_StdDev^2*Leadtime+LT_StdDev^2*Avg_Dmd^2)*Std_Cost*Inv_Cost+IF(365/AK$3+Safety_Stock/Avg_Dmd&gt;Plan_Shelf,(365/AK$3+Safety_Stock/Avg_Dmd-Plan_Shelf)*Avg_Dmd*Std_Cost*AK$3,0)+Avg_Dmd*365/AK$3/2*Std_Cost*Inv_Cost+AK$3*Setup</f>
        <v>28406.474803083856</v>
      </c>
      <c r="AL96" s="12">
        <f>(Sell_Price-Std_Cost)*(1-$D96)*Lost_Sale_Fact*Avg_Dmd*365+NORMSINV($D96)*SQRT(Dmd_StdDev^2*Leadtime+LT_StdDev^2*Avg_Dmd^2)*Std_Cost*Inv_Cost+IF(365/AL$3+Safety_Stock/Avg_Dmd&gt;Plan_Shelf,(365/AL$3+Safety_Stock/Avg_Dmd-Plan_Shelf)*Avg_Dmd*Std_Cost*AL$3,0)+Avg_Dmd*365/AL$3/2*Std_Cost*Inv_Cost+AL$3*Setup</f>
        <v>28374.300115026817</v>
      </c>
      <c r="AM96" s="12">
        <f>(Sell_Price-Std_Cost)*(1-$D96)*Lost_Sale_Fact*Avg_Dmd*365+NORMSINV($D96)*SQRT(Dmd_StdDev^2*Leadtime+LT_StdDev^2*Avg_Dmd^2)*Std_Cost*Inv_Cost+IF(365/AM$3+Safety_Stock/Avg_Dmd&gt;Plan_Shelf,(365/AM$3+Safety_Stock/Avg_Dmd-Plan_Shelf)*Avg_Dmd*Std_Cost*AM$3,0)+Avg_Dmd*365/AM$3/2*Std_Cost*Inv_Cost+AM$3*Setup</f>
        <v>28352.535409144464</v>
      </c>
      <c r="AN96" s="12">
        <f>(Sell_Price-Std_Cost)*(1-$D96)*Lost_Sale_Fact*Avg_Dmd*365+NORMSINV($D96)*SQRT(Dmd_StdDev^2*Leadtime+LT_StdDev^2*Avg_Dmd^2)*Std_Cost*Inv_Cost+IF(365/AN$3+Safety_Stock/Avg_Dmd&gt;Plan_Shelf,(365/AN$3+Safety_Stock/Avg_Dmd-Plan_Shelf)*Avg_Dmd*Std_Cost*AN$3,0)+Avg_Dmd*365/AN$3/2*Std_Cost*Inv_Cost+AN$3*Setup</f>
        <v>28340.313186922242</v>
      </c>
      <c r="AO96" s="12">
        <f>(Sell_Price-Std_Cost)*(1-$D96)*Lost_Sale_Fact*Avg_Dmd*365+NORMSINV($D96)*SQRT(Dmd_StdDev^2*Leadtime+LT_StdDev^2*Avg_Dmd^2)*Std_Cost*Inv_Cost+IF(365/AO$3+Safety_Stock/Avg_Dmd&gt;Plan_Shelf,(365/AO$3+Safety_Stock/Avg_Dmd-Plan_Shelf)*Avg_Dmd*Std_Cost*AO$3,0)+Avg_Dmd*365/AO$3/2*Std_Cost*Inv_Cost+AO$3*Setup</f>
        <v>28336.859733468787</v>
      </c>
      <c r="AP96" s="12">
        <f>(Sell_Price-Std_Cost)*(1-$D96)*Lost_Sale_Fact*Avg_Dmd*365+NORMSINV($D96)*SQRT(Dmd_StdDev^2*Leadtime+LT_StdDev^2*Avg_Dmd^2)*Std_Cost*Inv_Cost+IF(365/AP$3+Safety_Stock/Avg_Dmd&gt;Plan_Shelf,(365/AP$3+Safety_Stock/Avg_Dmd-Plan_Shelf)*Avg_Dmd*Std_Cost*AP$3,0)+Avg_Dmd*365/AP$3/2*Std_Cost*Inv_Cost+AP$3*Setup</f>
        <v>28341.482777565518</v>
      </c>
      <c r="AQ96" s="12">
        <f>(Sell_Price-Std_Cost)*(1-$D96)*Lost_Sale_Fact*Avg_Dmd*365+NORMSINV($D96)*SQRT(Dmd_StdDev^2*Leadtime+LT_StdDev^2*Avg_Dmd^2)*Std_Cost*Inv_Cost+IF(365/AQ$3+Safety_Stock/Avg_Dmd&gt;Plan_Shelf,(365/AQ$3+Safety_Stock/Avg_Dmd-Plan_Shelf)*Avg_Dmd*Std_Cost*AQ$3,0)+Avg_Dmd*365/AQ$3/2*Std_Cost*Inv_Cost+AQ$3*Setup</f>
        <v>28353.561050170105</v>
      </c>
      <c r="AR96" s="12">
        <f>(Sell_Price-Std_Cost)*(1-$D96)*Lost_Sale_Fact*Avg_Dmd*365+NORMSINV($D96)*SQRT(Dmd_StdDev^2*Leadtime+LT_StdDev^2*Avg_Dmd^2)*Std_Cost*Inv_Cost+IF(365/AR$3+Safety_Stock/Avg_Dmd&gt;Plan_Shelf,(365/AR$3+Safety_Stock/Avg_Dmd-Plan_Shelf)*Avg_Dmd*Std_Cost*AR$3,0)+Avg_Dmd*365/AR$3/2*Std_Cost*Inv_Cost+AR$3*Setup</f>
        <v>28372.535409144464</v>
      </c>
      <c r="AS96" s="12">
        <f>(Sell_Price-Std_Cost)*(1-$D96)*Lost_Sale_Fact*Avg_Dmd*365+NORMSINV($D96)*SQRT(Dmd_StdDev^2*Leadtime+LT_StdDev^2*Avg_Dmd^2)*Std_Cost*Inv_Cost+IF(365/AS$3+Safety_Stock/Avg_Dmd&gt;Plan_Shelf,(365/AS$3+Safety_Stock/Avg_Dmd-Plan_Shelf)*Avg_Dmd*Std_Cost*AS$3,0)+Avg_Dmd*365/AS$3/2*Std_Cost*Inv_Cost+AS$3*Setup</f>
        <v>28397.901262803</v>
      </c>
      <c r="AT96" s="12">
        <f>(Sell_Price-Std_Cost)*(1-$D96)*Lost_Sale_Fact*Avg_Dmd*365+NORMSINV($D96)*SQRT(Dmd_StdDev^2*Leadtime+LT_StdDev^2*Avg_Dmd^2)*Std_Cost*Inv_Cost+IF(365/AT$3+Safety_Stock/Avg_Dmd&gt;Plan_Shelf,(365/AT$3+Safety_Stock/Avg_Dmd-Plan_Shelf)*Avg_Dmd*Std_Cost*AT$3,0)+Avg_Dmd*365/AT$3/2*Std_Cost*Inv_Cost+AT$3*Setup</f>
        <v>28429.202075811132</v>
      </c>
      <c r="AU96" s="12">
        <f>(Sell_Price-Std_Cost)*(1-$D96)*Lost_Sale_Fact*Avg_Dmd*365+NORMSINV($D96)*SQRT(Dmd_StdDev^2*Leadtime+LT_StdDev^2*Avg_Dmd^2)*Std_Cost*Inv_Cost+IF(365/AU$3+Safety_Stock/Avg_Dmd&gt;Plan_Shelf,(365/AU$3+Safety_Stock/Avg_Dmd-Plan_Shelf)*Avg_Dmd*Std_Cost*AU$3,0)+Avg_Dmd*365/AU$3/2*Std_Cost*Inv_Cost+AU$3*Setup</f>
        <v>28466.023781237487</v>
      </c>
      <c r="AV96" s="12">
        <f>(Sell_Price-Std_Cost)*(1-$D96)*Lost_Sale_Fact*Avg_Dmd*365+NORMSINV($D96)*SQRT(Dmd_StdDev^2*Leadtime+LT_StdDev^2*Avg_Dmd^2)*Std_Cost*Inv_Cost+IF(365/AV$3+Safety_Stock/Avg_Dmd&gt;Plan_Shelf,(365/AV$3+Safety_Stock/Avg_Dmd-Plan_Shelf)*Avg_Dmd*Std_Cost*AV$3,0)+Avg_Dmd*365/AV$3/2*Std_Cost*Inv_Cost+AV$3*Setup</f>
        <v>28507.989954599008</v>
      </c>
      <c r="AW96" s="12">
        <f>(Sell_Price-Std_Cost)*(1-$D96)*Lost_Sale_Fact*Avg_Dmd*365+NORMSINV($D96)*SQRT(Dmd_StdDev^2*Leadtime+LT_StdDev^2*Avg_Dmd^2)*Std_Cost*Inv_Cost+IF(365/AW$3+Safety_Stock/Avg_Dmd&gt;Plan_Shelf,(365/AW$3+Safety_Stock/Avg_Dmd-Plan_Shelf)*Avg_Dmd*Std_Cost*AW$3,0)+Avg_Dmd*365/AW$3/2*Std_Cost*Inv_Cost+AW$3*Setup</f>
        <v>28554.757631366687</v>
      </c>
      <c r="AX96" s="12">
        <f>(Sell_Price-Std_Cost)*(1-$D96)*Lost_Sale_Fact*Avg_Dmd*365+NORMSINV($D96)*SQRT(Dmd_StdDev^2*Leadtime+LT_StdDev^2*Avg_Dmd^2)*Std_Cost*Inv_Cost+IF(365/AX$3+Safety_Stock/Avg_Dmd&gt;Plan_Shelf,(365/AX$3+Safety_Stock/Avg_Dmd-Plan_Shelf)*Avg_Dmd*Std_Cost*AX$3,0)+Avg_Dmd*365/AX$3/2*Std_Cost*Inv_Cost+AX$3*Setup</f>
        <v>28606.013670014028</v>
      </c>
      <c r="AY96" s="12">
        <f>(Sell_Price-Std_Cost)*(1-$D96)*Lost_Sale_Fact*Avg_Dmd*365+NORMSINV($D96)*SQRT(Dmd_StdDev^2*Leadtime+LT_StdDev^2*Avg_Dmd^2)*Std_Cost*Inv_Cost+IF(365/AY$3+Safety_Stock/Avg_Dmd&gt;Plan_Shelf,(365/AY$3+Safety_Stock/Avg_Dmd-Plan_Shelf)*Avg_Dmd*Std_Cost*AY$3,0)+Avg_Dmd*365/AY$3/2*Std_Cost*Inv_Cost+AY$3*Setup</f>
        <v>28661.471579357232</v>
      </c>
      <c r="AZ96" s="12">
        <f>(Sell_Price-Std_Cost)*(1-$D96)*Lost_Sale_Fact*Avg_Dmd*365+NORMSINV($D96)*SQRT(Dmd_StdDev^2*Leadtime+LT_StdDev^2*Avg_Dmd^2)*Std_Cost*Inv_Cost+IF(365/AZ$3+Safety_Stock/Avg_Dmd&gt;Plan_Shelf,(365/AZ$3+Safety_Stock/Avg_Dmd-Plan_Shelf)*Avg_Dmd*Std_Cost*AZ$3,0)+Avg_Dmd*365/AZ$3/2*Std_Cost*Inv_Cost+AZ$3*Setup</f>
        <v>28720.868742477796</v>
      </c>
      <c r="BA96" s="12">
        <f>(Sell_Price-Std_Cost)*(1-$D96)*Lost_Sale_Fact*Avg_Dmd*365+NORMSINV($D96)*SQRT(Dmd_StdDev^2*Leadtime+LT_StdDev^2*Avg_Dmd^2)*Std_Cost*Inv_Cost+IF(365/BA$3+Safety_Stock/Avg_Dmd&gt;Plan_Shelf,(365/BA$3+Safety_Stock/Avg_Dmd-Plan_Shelf)*Avg_Dmd*Std_Cost*BA$3,0)+Avg_Dmd*365/BA$3/2*Std_Cost*Inv_Cost+BA$3*Setup</f>
        <v>28783.963980573037</v>
      </c>
      <c r="BB96" s="12">
        <f>(Sell_Price-Std_Cost)*(1-$D96)*Lost_Sale_Fact*Avg_Dmd*365+NORMSINV($D96)*SQRT(Dmd_StdDev^2*Leadtime+LT_StdDev^2*Avg_Dmd^2)*Std_Cost*Inv_Cost+IF(365/BB$3+Safety_Stock/Avg_Dmd&gt;Plan_Shelf,(365/BB$3+Safety_Stock/Avg_Dmd-Plan_Shelf)*Avg_Dmd*Std_Cost*BB$3,0)+Avg_Dmd*365/BB$3/2*Std_Cost*Inv_Cost+BB$3*Setup</f>
        <v>28850.535409144464</v>
      </c>
      <c r="BC96" s="12">
        <f>(Sell_Price-Std_Cost)*(1-$D96)*Lost_Sale_Fact*Avg_Dmd*365+NORMSINV($D96)*SQRT(Dmd_StdDev^2*Leadtime+LT_StdDev^2*Avg_Dmd^2)*Std_Cost*Inv_Cost+IF(365/BC$3+Safety_Stock/Avg_Dmd&gt;Plan_Shelf,(365/BC$3+Safety_Stock/Avg_Dmd-Plan_Shelf)*Avg_Dmd*Std_Cost*BC$3,0)+Avg_Dmd*365/BC$3/2*Std_Cost*Inv_Cost+BC$3*Setup</f>
        <v>28920.378546399366</v>
      </c>
      <c r="BD96" s="12">
        <f>(Sell_Price-Std_Cost)*(1-$D96)*Lost_Sale_Fact*Avg_Dmd*365+NORMSINV($D96)*SQRT(Dmd_StdDev^2*Leadtime+LT_StdDev^2*Avg_Dmd^2)*Std_Cost*Inv_Cost+IF(365/BD$3+Safety_Stock/Avg_Dmd&gt;Plan_Shelf,(365/BD$3+Safety_Stock/Avg_Dmd-Plan_Shelf)*Avg_Dmd*Std_Cost*BD$3,0)+Avg_Dmd*365/BD$3/2*Std_Cost*Inv_Cost+BD$3*Setup</f>
        <v>28993.304639913695</v>
      </c>
      <c r="BE96" s="12">
        <f>(Sell_Price-Std_Cost)*(1-$D96)*Lost_Sale_Fact*Avg_Dmd*365+NORMSINV($D96)*SQRT(Dmd_StdDev^2*Leadtime+LT_StdDev^2*Avg_Dmd^2)*Std_Cost*Inv_Cost+IF(365/BE$3+Safety_Stock/Avg_Dmd&gt;Plan_Shelf,(365/BE$3+Safety_Stock/Avg_Dmd-Plan_Shelf)*Avg_Dmd*Std_Cost*BE$3,0)+Avg_Dmd*365/BE$3/2*Std_Cost*Inv_Cost+BE$3*Setup</f>
        <v>29069.13918272937</v>
      </c>
      <c r="BF96" s="12">
        <f>(Sell_Price-Std_Cost)*(1-$D96)*Lost_Sale_Fact*Avg_Dmd*365+NORMSINV($D96)*SQRT(Dmd_StdDev^2*Leadtime+LT_StdDev^2*Avg_Dmd^2)*Std_Cost*Inv_Cost+IF(365/BF$3+Safety_Stock/Avg_Dmd&gt;Plan_Shelf,(365/BF$3+Safety_Stock/Avg_Dmd-Plan_Shelf)*Avg_Dmd*Std_Cost*BF$3,0)+Avg_Dmd*365/BF$3/2*Std_Cost*Inv_Cost+BF$3*Setup</f>
        <v>29147.72059432965</v>
      </c>
      <c r="BG96" s="12">
        <f>(Sell_Price-Std_Cost)*(1-$D96)*Lost_Sale_Fact*Avg_Dmd*365+NORMSINV($D96)*SQRT(Dmd_StdDev^2*Leadtime+LT_StdDev^2*Avg_Dmd^2)*Std_Cost*Inv_Cost+IF(365/BG$3+Safety_Stock/Avg_Dmd&gt;Plan_Shelf,(365/BG$3+Safety_Stock/Avg_Dmd-Plan_Shelf)*Avg_Dmd*Std_Cost*BG$3,0)+Avg_Dmd*365/BG$3/2*Std_Cost*Inv_Cost+BG$3*Setup</f>
        <v>29228.8990455081</v>
      </c>
      <c r="BH96" s="12">
        <f>(Sell_Price-Std_Cost)*(1-$D96)*Lost_Sale_Fact*Avg_Dmd*365+NORMSINV($D96)*SQRT(Dmd_StdDev^2*Leadtime+LT_StdDev^2*Avg_Dmd^2)*Std_Cost*Inv_Cost+IF(365/BH$3+Safety_Stock/Avg_Dmd&gt;Plan_Shelf,(365/BH$3+Safety_Stock/Avg_Dmd-Plan_Shelf)*Avg_Dmd*Std_Cost*BH$3,0)+Avg_Dmd*365/BH$3/2*Std_Cost*Inv_Cost+BH$3*Setup</f>
        <v>29312.535409144464</v>
      </c>
      <c r="BI96" s="12">
        <f>(Sell_Price-Std_Cost)*(1-$D96)*Lost_Sale_Fact*Avg_Dmd*365+NORMSINV($D96)*SQRT(Dmd_StdDev^2*Leadtime+LT_StdDev^2*Avg_Dmd^2)*Std_Cost*Inv_Cost+IF(365/BI$3+Safety_Stock/Avg_Dmd&gt;Plan_Shelf,(365/BI$3+Safety_Stock/Avg_Dmd-Plan_Shelf)*Avg_Dmd*Std_Cost*BI$3,0)+Avg_Dmd*365/BI$3/2*Std_Cost*Inv_Cost+BI$3*Setup</f>
        <v>29398.500321425166</v>
      </c>
      <c r="BJ96" s="12">
        <f>(Sell_Price-Std_Cost)*(1-$D96)*Lost_Sale_Fact*Avg_Dmd*365+NORMSINV($D96)*SQRT(Dmd_StdDev^2*Leadtime+LT_StdDev^2*Avg_Dmd^2)*Std_Cost*Inv_Cost+IF(365/BJ$3+Safety_Stock/Avg_Dmd&gt;Plan_Shelf,(365/BJ$3+Safety_Stock/Avg_Dmd-Plan_Shelf)*Avg_Dmd*Std_Cost*BJ$3,0)+Avg_Dmd*365/BJ$3/2*Std_Cost*Inv_Cost+BJ$3*Setup</f>
        <v>29486.673340178946</v>
      </c>
      <c r="BK96" s="12">
        <f>(Sell_Price-Std_Cost)*(1-$D96)*Lost_Sale_Fact*Avg_Dmd*365+NORMSINV($D96)*SQRT(Dmd_StdDev^2*Leadtime+LT_StdDev^2*Avg_Dmd^2)*Std_Cost*Inv_Cost+IF(365/BK$3+Safety_Stock/Avg_Dmd&gt;Plan_Shelf,(365/BK$3+Safety_Stock/Avg_Dmd-Plan_Shelf)*Avg_Dmd*Std_Cost*BK$3,0)+Avg_Dmd*365/BK$3/2*Std_Cost*Inv_Cost+BK$3*Setup</f>
        <v>29576.942188805482</v>
      </c>
      <c r="BL96" s="12">
        <f>(Sell_Price-Std_Cost)*(1-$D96)*Lost_Sale_Fact*Avg_Dmd*365+NORMSINV($D96)*SQRT(Dmd_StdDev^2*Leadtime+LT_StdDev^2*Avg_Dmd^2)*Std_Cost*Inv_Cost+IF(365/BL$3+Safety_Stock/Avg_Dmd&gt;Plan_Shelf,(365/BL$3+Safety_Stock/Avg_Dmd-Plan_Shelf)*Avg_Dmd*Std_Cost*BL$3,0)+Avg_Dmd*365/BL$3/2*Std_Cost*Inv_Cost+BL$3*Setup</f>
        <v>29669.202075811132</v>
      </c>
      <c r="BM96" s="12">
        <f>(Sell_Price-Std_Cost)*(1-$D96)*Lost_Sale_Fact*Avg_Dmd*365+NORMSINV($D96)*SQRT(Dmd_StdDev^2*Leadtime+LT_StdDev^2*Avg_Dmd^2)*Std_Cost*Inv_Cost+IF(365/BM$3+Safety_Stock/Avg_Dmd&gt;Plan_Shelf,(365/BM$3+Safety_Stock/Avg_Dmd-Plan_Shelf)*Avg_Dmd*Std_Cost*BM$3,0)+Avg_Dmd*365/BM$3/2*Std_Cost*Inv_Cost+BM$3*Setup</f>
        <v>29763.355081275611</v>
      </c>
      <c r="BN96" s="12">
        <f>(Sell_Price-Std_Cost)*(1-$D96)*Lost_Sale_Fact*Avg_Dmd*365+NORMSINV($D96)*SQRT(Dmd_StdDev^2*Leadtime+LT_StdDev^2*Avg_Dmd^2)*Std_Cost*Inv_Cost+IF(365/BN$3+Safety_Stock/Avg_Dmd&gt;Plan_Shelf,(365/BN$3+Safety_Stock/Avg_Dmd-Plan_Shelf)*Avg_Dmd*Std_Cost*BN$3,0)+Avg_Dmd*365/BN$3/2*Std_Cost*Inv_Cost+BN$3*Setup</f>
        <v>29859.309602692851</v>
      </c>
      <c r="BO96" s="12">
        <f>(Sell_Price-Std_Cost)*(1-$D96)*Lost_Sale_Fact*Avg_Dmd*365+NORMSINV($D96)*SQRT(Dmd_StdDev^2*Leadtime+LT_StdDev^2*Avg_Dmd^2)*Std_Cost*Inv_Cost+IF(365/BO$3+Safety_Stock/Avg_Dmd&gt;Plan_Shelf,(365/BO$3+Safety_Stock/Avg_Dmd-Plan_Shelf)*Avg_Dmd*Std_Cost*BO$3,0)+Avg_Dmd*365/BO$3/2*Std_Cost*Inv_Cost+BO$3*Setup</f>
        <v>29956.979853588909</v>
      </c>
      <c r="BP96" s="12">
        <f>(Sell_Price-Std_Cost)*(1-$D96)*Lost_Sale_Fact*Avg_Dmd*365+NORMSINV($D96)*SQRT(Dmd_StdDev^2*Leadtime+LT_StdDev^2*Avg_Dmd^2)*Std_Cost*Inv_Cost+IF(365/BP$3+Safety_Stock/Avg_Dmd&gt;Plan_Shelf,(365/BP$3+Safety_Stock/Avg_Dmd-Plan_Shelf)*Avg_Dmd*Std_Cost*BP$3,0)+Avg_Dmd*365/BP$3/2*Std_Cost*Inv_Cost+BP$3*Setup</f>
        <v>30056.285409144464</v>
      </c>
      <c r="BQ96" s="12">
        <f>(Sell_Price-Std_Cost)*(1-$D96)*Lost_Sale_Fact*Avg_Dmd*365+NORMSINV($D96)*SQRT(Dmd_StdDev^2*Leadtime+LT_StdDev^2*Avg_Dmd^2)*Std_Cost*Inv_Cost+IF(365/BQ$3+Safety_Stock/Avg_Dmd&gt;Plan_Shelf,(365/BQ$3+Safety_Stock/Avg_Dmd-Plan_Shelf)*Avg_Dmd*Std_Cost*BQ$3,0)+Avg_Dmd*365/BQ$3/2*Std_Cost*Inv_Cost+BQ$3*Setup</f>
        <v>30157.150793759847</v>
      </c>
      <c r="BR96" s="12">
        <f>(Sell_Price-Std_Cost)*(1-$D96)*Lost_Sale_Fact*Avg_Dmd*365+NORMSINV($D96)*SQRT(Dmd_StdDev^2*Leadtime+LT_StdDev^2*Avg_Dmd^2)*Std_Cost*Inv_Cost+IF(365/BR$3+Safety_Stock/Avg_Dmd&gt;Plan_Shelf,(365/BR$3+Safety_Stock/Avg_Dmd-Plan_Shelf)*Avg_Dmd*Std_Cost*BR$3,0)+Avg_Dmd*365/BR$3/2*Std_Cost*Inv_Cost+BR$3*Setup</f>
        <v>30259.50510611416</v>
      </c>
      <c r="BS96" s="12">
        <f>(Sell_Price-Std_Cost)*(1-$D96)*Lost_Sale_Fact*Avg_Dmd*365+NORMSINV($D96)*SQRT(Dmd_StdDev^2*Leadtime+LT_StdDev^2*Avg_Dmd^2)*Std_Cost*Inv_Cost+IF(365/BS$3+Safety_Stock/Avg_Dmd&gt;Plan_Shelf,(365/BS$3+Safety_Stock/Avg_Dmd-Plan_Shelf)*Avg_Dmd*Std_Cost*BS$3,0)+Avg_Dmd*365/BS$3/2*Std_Cost*Inv_Cost+BS$3*Setup</f>
        <v>30363.28167780118</v>
      </c>
      <c r="BT96" s="12">
        <f>(Sell_Price-Std_Cost)*(1-$D96)*Lost_Sale_Fact*Avg_Dmd*365+NORMSINV($D96)*SQRT(Dmd_StdDev^2*Leadtime+LT_StdDev^2*Avg_Dmd^2)*Std_Cost*Inv_Cost+IF(365/BT$3+Safety_Stock/Avg_Dmd&gt;Plan_Shelf,(365/BT$3+Safety_Stock/Avg_Dmd-Plan_Shelf)*Avg_Dmd*Std_Cost*BT$3,0)+Avg_Dmd*365/BT$3/2*Std_Cost*Inv_Cost+BT$3*Setup</f>
        <v>30468.417762085639</v>
      </c>
      <c r="BU96" s="12">
        <f>(Sell_Price-Std_Cost)*(1-$D96)*Lost_Sale_Fact*Avg_Dmd*365+NORMSINV($D96)*SQRT(Dmd_StdDev^2*Leadtime+LT_StdDev^2*Avg_Dmd^2)*Std_Cost*Inv_Cost+IF(365/BU$3+Safety_Stock/Avg_Dmd&gt;Plan_Shelf,(365/BU$3+Safety_Stock/Avg_Dmd-Plan_Shelf)*Avg_Dmd*Std_Cost*BU$3,0)+Avg_Dmd*365/BU$3/2*Std_Cost*Inv_Cost+BU$3*Setup</f>
        <v>30574.854249724172</v>
      </c>
      <c r="BV96" s="12">
        <f>(Sell_Price-Std_Cost)*(1-$D96)*Lost_Sale_Fact*Avg_Dmd*365+NORMSINV($D96)*SQRT(Dmd_StdDev^2*Leadtime+LT_StdDev^2*Avg_Dmd^2)*Std_Cost*Inv_Cost+IF(365/BV$3+Safety_Stock/Avg_Dmd&gt;Plan_Shelf,(365/BV$3+Safety_Stock/Avg_Dmd-Plan_Shelf)*Avg_Dmd*Std_Cost*BV$3,0)+Avg_Dmd*365/BV$3/2*Std_Cost*Inv_Cost+BV$3*Setup</f>
        <v>30682.535409144464</v>
      </c>
      <c r="BW96" s="12">
        <f>(Sell_Price-Std_Cost)*(1-$D96)*Lost_Sale_Fact*Avg_Dmd*365+NORMSINV($D96)*SQRT(Dmd_StdDev^2*Leadtime+LT_StdDev^2*Avg_Dmd^2)*Std_Cost*Inv_Cost+IF(365/BW$3+Safety_Stock/Avg_Dmd&gt;Plan_Shelf,(365/BW$3+Safety_Stock/Avg_Dmd-Plan_Shelf)*Avg_Dmd*Std_Cost*BW$3,0)+Avg_Dmd*365/BW$3/2*Std_Cost*Inv_Cost+BW$3*Setup</f>
        <v>30791.408648581084</v>
      </c>
      <c r="BX96" s="12">
        <f>(Sell_Price-Std_Cost)*(1-$D96)*Lost_Sale_Fact*Avg_Dmd*365+NORMSINV($D96)*SQRT(Dmd_StdDev^2*Leadtime+LT_StdDev^2*Avg_Dmd^2)*Std_Cost*Inv_Cost+IF(365/BX$3+Safety_Stock/Avg_Dmd&gt;Plan_Shelf,(365/BX$3+Safety_Stock/Avg_Dmd-Plan_Shelf)*Avg_Dmd*Std_Cost*BX$3,0)+Avg_Dmd*365/BX$3/2*Std_Cost*Inv_Cost+BX$3*Setup</f>
        <v>30901.424298033351</v>
      </c>
      <c r="BY96" s="12">
        <f>(Sell_Price-Std_Cost)*(1-$D96)*Lost_Sale_Fact*Avg_Dmd*365+NORMSINV($D96)*SQRT(Dmd_StdDev^2*Leadtime+LT_StdDev^2*Avg_Dmd^2)*Std_Cost*Inv_Cost+IF(365/BY$3+Safety_Stock/Avg_Dmd&gt;Plan_Shelf,(365/BY$3+Safety_Stock/Avg_Dmd-Plan_Shelf)*Avg_Dmd*Std_Cost*BY$3,0)+Avg_Dmd*365/BY$3/2*Std_Cost*Inv_Cost+BY$3*Setup</f>
        <v>31012.535409144464</v>
      </c>
      <c r="BZ96" s="12">
        <f>(Sell_Price-Std_Cost)*(1-$D96)*Lost_Sale_Fact*Avg_Dmd*365+NORMSINV($D96)*SQRT(Dmd_StdDev^2*Leadtime+LT_StdDev^2*Avg_Dmd^2)*Std_Cost*Inv_Cost+IF(365/BZ$3+Safety_Stock/Avg_Dmd&gt;Plan_Shelf,(365/BZ$3+Safety_Stock/Avg_Dmd-Plan_Shelf)*Avg_Dmd*Std_Cost*BZ$3,0)+Avg_Dmd*365/BZ$3/2*Std_Cost*Inv_Cost+BZ$3*Setup</f>
        <v>31124.697571306628</v>
      </c>
      <c r="CA96" s="12">
        <f>(Sell_Price-Std_Cost)*(1-$D96)*Lost_Sale_Fact*Avg_Dmd*365+NORMSINV($D96)*SQRT(Dmd_StdDev^2*Leadtime+LT_StdDev^2*Avg_Dmd^2)*Std_Cost*Inv_Cost+IF(365/CA$3+Safety_Stock/Avg_Dmd&gt;Plan_Shelf,(365/CA$3+Safety_Stock/Avg_Dmd-Plan_Shelf)*Avg_Dmd*Std_Cost*CA$3,0)+Avg_Dmd*365/CA$3/2*Std_Cost*Inv_Cost+CA$3*Setup</f>
        <v>31237.868742477796</v>
      </c>
      <c r="CB96" s="12">
        <f>(Sell_Price-Std_Cost)*(1-$D96)*Lost_Sale_Fact*Avg_Dmd*365+NORMSINV($D96)*SQRT(Dmd_StdDev^2*Leadtime+LT_StdDev^2*Avg_Dmd^2)*Std_Cost*Inv_Cost+IF(365/CB$3+Safety_Stock/Avg_Dmd&gt;Plan_Shelf,(365/CB$3+Safety_Stock/Avg_Dmd-Plan_Shelf)*Avg_Dmd*Std_Cost*CB$3,0)+Avg_Dmd*365/CB$3/2*Std_Cost*Inv_Cost+CB$3*Setup</f>
        <v>31352.009093354991</v>
      </c>
      <c r="CC96" s="12">
        <f>(Sell_Price-Std_Cost)*(1-$D96)*Lost_Sale_Fact*Avg_Dmd*365+NORMSINV($D96)*SQRT(Dmd_StdDev^2*Leadtime+LT_StdDev^2*Avg_Dmd^2)*Std_Cost*Inv_Cost+IF(365/CC$3+Safety_Stock/Avg_Dmd&gt;Plan_Shelf,(365/CC$3+Safety_Stock/Avg_Dmd-Plan_Shelf)*Avg_Dmd*Std_Cost*CC$3,0)+Avg_Dmd*365/CC$3/2*Std_Cost*Inv_Cost+CC$3*Setup</f>
        <v>31467.08086368992</v>
      </c>
      <c r="CD96" s="12">
        <f>(Sell_Price-Std_Cost)*(1-$D96)*Lost_Sale_Fact*Avg_Dmd*365+NORMSINV($D96)*SQRT(Dmd_StdDev^2*Leadtime+LT_StdDev^2*Avg_Dmd^2)*Std_Cost*Inv_Cost+IF(365/CD$3+Safety_Stock/Avg_Dmd&gt;Plan_Shelf,(365/CD$3+Safety_Stock/Avg_Dmd-Plan_Shelf)*Avg_Dmd*Std_Cost*CD$3,0)+Avg_Dmd*365/CD$3/2*Std_Cost*Inv_Cost+CD$3*Setup</f>
        <v>31583.048229657285</v>
      </c>
      <c r="CE96" s="12">
        <f>(Sell_Price-Std_Cost)*(1-$D96)*Lost_Sale_Fact*Avg_Dmd*365+NORMSINV($D96)*SQRT(Dmd_StdDev^2*Leadtime+LT_StdDev^2*Avg_Dmd^2)*Std_Cost*Inv_Cost+IF(365/CE$3+Safety_Stock/Avg_Dmd&gt;Plan_Shelf,(365/CE$3+Safety_Stock/Avg_Dmd-Plan_Shelf)*Avg_Dmd*Std_Cost*CE$3,0)+Avg_Dmd*365/CE$3/2*Std_Cost*Inv_Cost+CE$3*Setup</f>
        <v>31699.877181296364</v>
      </c>
      <c r="CF96" s="12">
        <f>(Sell_Price-Std_Cost)*(1-$D96)*Lost_Sale_Fact*Avg_Dmd*365+NORMSINV($D96)*SQRT(Dmd_StdDev^2*Leadtime+LT_StdDev^2*Avg_Dmd^2)*Std_Cost*Inv_Cost+IF(365/CF$3+Safety_Stock/Avg_Dmd&gt;Plan_Shelf,(365/CF$3+Safety_Stock/Avg_Dmd-Plan_Shelf)*Avg_Dmd*Std_Cost*CF$3,0)+Avg_Dmd*365/CF$3/2*Std_Cost*Inv_Cost+CF$3*Setup</f>
        <v>31817.535409144464</v>
      </c>
      <c r="CG96" s="12">
        <f>(Sell_Price-Std_Cost)*(1-$D96)*Lost_Sale_Fact*Avg_Dmd*365+NORMSINV($D96)*SQRT(Dmd_StdDev^2*Leadtime+LT_StdDev^2*Avg_Dmd^2)*Std_Cost*Inv_Cost+IF(365/CG$3+Safety_Stock/Avg_Dmd&gt;Plan_Shelf,(365/CG$3+Safety_Stock/Avg_Dmd-Plan_Shelf)*Avg_Dmd*Std_Cost*CG$3,0)+Avg_Dmd*365/CG$3/2*Std_Cost*Inv_Cost+CG$3*Setup</f>
        <v>31935.992199267919</v>
      </c>
      <c r="CH96" s="12">
        <f>(Sell_Price-Std_Cost)*(1-$D96)*Lost_Sale_Fact*Avg_Dmd*365+NORMSINV($D96)*SQRT(Dmd_StdDev^2*Leadtime+LT_StdDev^2*Avg_Dmd^2)*Std_Cost*Inv_Cost+IF(365/CH$3+Safety_Stock/Avg_Dmd&gt;Plan_Shelf,(365/CH$3+Safety_Stock/Avg_Dmd-Plan_Shelf)*Avg_Dmd*Std_Cost*CH$3,0)+Avg_Dmd*365/CH$3/2*Std_Cost*Inv_Cost+CH$3*Setup</f>
        <v>32055.218335973732</v>
      </c>
      <c r="CI96" s="12">
        <f>(Sell_Price-Std_Cost)*(1-$D96)*Lost_Sale_Fact*Avg_Dmd*365+NORMSINV($D96)*SQRT(Dmd_StdDev^2*Leadtime+LT_StdDev^2*Avg_Dmd^2)*Std_Cost*Inv_Cost+IF(365/CI$3+Safety_Stock/Avg_Dmd&gt;Plan_Shelf,(365/CI$3+Safety_Stock/Avg_Dmd-Plan_Shelf)*Avg_Dmd*Std_Cost*CI$3,0)+Avg_Dmd*365/CI$3/2*Std_Cost*Inv_Cost+CI$3*Setup</f>
        <v>32175.186011554102</v>
      </c>
      <c r="CJ96" s="12">
        <f>(Sell_Price-Std_Cost)*(1-$D96)*Lost_Sale_Fact*Avg_Dmd*365+NORMSINV($D96)*SQRT(Dmd_StdDev^2*Leadtime+LT_StdDev^2*Avg_Dmd^2)*Std_Cost*Inv_Cost+IF(365/CJ$3+Safety_Stock/Avg_Dmd&gt;Plan_Shelf,(365/CJ$3+Safety_Stock/Avg_Dmd-Plan_Shelf)*Avg_Dmd*Std_Cost*CJ$3,0)+Avg_Dmd*365/CJ$3/2*Std_Cost*Inv_Cost+CJ$3*Setup</f>
        <v>32295.868742477796</v>
      </c>
      <c r="CK96" s="12">
        <f>(Sell_Price-Std_Cost)*(1-$D96)*Lost_Sale_Fact*Avg_Dmd*365+NORMSINV($D96)*SQRT(Dmd_StdDev^2*Leadtime+LT_StdDev^2*Avg_Dmd^2)*Std_Cost*Inv_Cost+IF(365/CK$3+Safety_Stock/Avg_Dmd&gt;Plan_Shelf,(365/CK$3+Safety_Stock/Avg_Dmd-Plan_Shelf)*Avg_Dmd*Std_Cost*CK$3,0)+Avg_Dmd*365/CK$3/2*Std_Cost*Inv_Cost+CK$3*Setup</f>
        <v>32417.241291497405</v>
      </c>
      <c r="CL96" s="12">
        <f>(Sell_Price-Std_Cost)*(1-$D96)*Lost_Sale_Fact*Avg_Dmd*365+NORMSINV($D96)*SQRT(Dmd_StdDev^2*Leadtime+LT_StdDev^2*Avg_Dmd^2)*Std_Cost*Inv_Cost+IF(365/CL$3+Safety_Stock/Avg_Dmd&gt;Plan_Shelf,(365/CL$3+Safety_Stock/Avg_Dmd-Plan_Shelf)*Avg_Dmd*Std_Cost*CL$3,0)+Avg_Dmd*365/CL$3/2*Std_Cost*Inv_Cost+CL$3*Setup</f>
        <v>32539.279595190976</v>
      </c>
      <c r="CM96" s="12">
        <f>(Sell_Price-Std_Cost)*(1-$D96)*Lost_Sale_Fact*Avg_Dmd*365+NORMSINV($D96)*SQRT(Dmd_StdDev^2*Leadtime+LT_StdDev^2*Avg_Dmd^2)*Std_Cost*Inv_Cost+IF(365/CM$3+Safety_Stock/Avg_Dmd&gt;Plan_Shelf,(365/CM$3+Safety_Stock/Avg_Dmd-Plan_Shelf)*Avg_Dmd*Std_Cost*CM$3,0)+Avg_Dmd*365/CM$3/2*Std_Cost*Inv_Cost+CM$3*Setup</f>
        <v>32661.960696500784</v>
      </c>
      <c r="CN96" s="12">
        <f>(Sell_Price-Std_Cost)*(1-$D96)*Lost_Sale_Fact*Avg_Dmd*365+NORMSINV($D96)*SQRT(Dmd_StdDev^2*Leadtime+LT_StdDev^2*Avg_Dmd^2)*Std_Cost*Inv_Cost+IF(365/CN$3+Safety_Stock/Avg_Dmd&gt;Plan_Shelf,(365/CN$3+Safety_Stock/Avg_Dmd-Plan_Shelf)*Avg_Dmd*Std_Cost*CN$3,0)+Avg_Dmd*365/CN$3/2*Std_Cost*Inv_Cost+CN$3*Setup</f>
        <v>32785.26268187174</v>
      </c>
      <c r="CO96" s="12">
        <f>(Sell_Price-Std_Cost)*(1-$D96)*Lost_Sale_Fact*Avg_Dmd*365+NORMSINV($D96)*SQRT(Dmd_StdDev^2*Leadtime+LT_StdDev^2*Avg_Dmd^2)*Std_Cost*Inv_Cost+IF(365/CO$3+Safety_Stock/Avg_Dmd&gt;Plan_Shelf,(365/CO$3+Safety_Stock/Avg_Dmd-Plan_Shelf)*Avg_Dmd*Std_Cost*CO$3,0)+Avg_Dmd*365/CO$3/2*Std_Cost*Inv_Cost+CO$3*Setup</f>
        <v>32909.164622627606</v>
      </c>
      <c r="CP96" s="12">
        <f>(Sell_Price-Std_Cost)*(1-$D96)*Lost_Sale_Fact*Avg_Dmd*365+NORMSINV($D96)*SQRT(Dmd_StdDev^2*Leadtime+LT_StdDev^2*Avg_Dmd^2)*Std_Cost*Inv_Cost+IF(365/CP$3+Safety_Stock/Avg_Dmd&gt;Plan_Shelf,(365/CP$3+Safety_Stock/Avg_Dmd-Plan_Shelf)*Avg_Dmd*Std_Cost*CP$3,0)+Avg_Dmd*365/CP$3/2*Std_Cost*Inv_Cost+CP$3*Setup</f>
        <v>33033.64652025557</v>
      </c>
      <c r="CQ96" s="12">
        <f>(Sell_Price-Std_Cost)*(1-$D96)*Lost_Sale_Fact*Avg_Dmd*365+NORMSINV($D96)*SQRT(Dmd_StdDev^2*Leadtime+LT_StdDev^2*Avg_Dmd^2)*Std_Cost*Inv_Cost+IF(365/CQ$3+Safety_Stock/Avg_Dmd&gt;Plan_Shelf,(365/CQ$3+Safety_Stock/Avg_Dmd-Plan_Shelf)*Avg_Dmd*Std_Cost*CQ$3,0)+Avg_Dmd*365/CQ$3/2*Std_Cost*Inv_Cost+CQ$3*Setup</f>
        <v>33158.689255298312</v>
      </c>
      <c r="CR96" s="12">
        <f>(Sell_Price-Std_Cost)*(1-$D96)*Lost_Sale_Fact*Avg_Dmd*365+NORMSINV($D96)*SQRT(Dmd_StdDev^2*Leadtime+LT_StdDev^2*Avg_Dmd^2)*Std_Cost*Inv_Cost+IF(365/CR$3+Safety_Stock/Avg_Dmd&gt;Plan_Shelf,(365/CR$3+Safety_Stock/Avg_Dmd-Plan_Shelf)*Avg_Dmd*Std_Cost*CR$3,0)+Avg_Dmd*365/CR$3/2*Std_Cost*Inv_Cost+CR$3*Setup</f>
        <v>33284.274539579244</v>
      </c>
      <c r="CS96" s="12">
        <f>(Sell_Price-Std_Cost)*(1-$D96)*Lost_Sale_Fact*Avg_Dmd*365+NORMSINV($D96)*SQRT(Dmd_StdDev^2*Leadtime+LT_StdDev^2*Avg_Dmd^2)*Std_Cost*Inv_Cost+IF(365/CS$3+Safety_Stock/Avg_Dmd&gt;Plan_Shelf,(365/CS$3+Safety_Stock/Avg_Dmd-Plan_Shelf)*Avg_Dmd*Std_Cost*CS$3,0)+Avg_Dmd*365/CS$3/2*Std_Cost*Inv_Cost+CS$3*Setup</f>
        <v>33410.384871510054</v>
      </c>
      <c r="CT96" s="12">
        <f>(Sell_Price-Std_Cost)*(1-$D96)*Lost_Sale_Fact*Avg_Dmd*365+NORMSINV($D96)*SQRT(Dmd_StdDev^2*Leadtime+LT_StdDev^2*Avg_Dmd^2)*Std_Cost*Inv_Cost+IF(365/CT$3+Safety_Stock/Avg_Dmd&gt;Plan_Shelf,(365/CT$3+Safety_Stock/Avg_Dmd-Plan_Shelf)*Avg_Dmd*Std_Cost*CT$3,0)+Avg_Dmd*365/CT$3/2*Std_Cost*Inv_Cost+CT$3*Setup</f>
        <v>33537.00349425085</v>
      </c>
      <c r="CU96" s="12">
        <f>(Sell_Price-Std_Cost)*(1-$D96)*Lost_Sale_Fact*Avg_Dmd*365+NORMSINV($D96)*SQRT(Dmd_StdDev^2*Leadtime+LT_StdDev^2*Avg_Dmd^2)*Std_Cost*Inv_Cost+IF(365/CU$3+Safety_Stock/Avg_Dmd&gt;Plan_Shelf,(365/CU$3+Safety_Stock/Avg_Dmd-Plan_Shelf)*Avg_Dmd*Std_Cost*CU$3,0)+Avg_Dmd*365/CU$3/2*Std_Cost*Inv_Cost+CU$3*Setup</f>
        <v>33664.114356512888</v>
      </c>
      <c r="CV96" s="12">
        <f>(Sell_Price-Std_Cost)*(1-$D96)*Lost_Sale_Fact*Avg_Dmd*365+NORMSINV($D96)*SQRT(Dmd_StdDev^2*Leadtime+LT_StdDev^2*Avg_Dmd^2)*Std_Cost*Inv_Cost+IF(365/CV$3+Safety_Stock/Avg_Dmd&gt;Plan_Shelf,(365/CV$3+Safety_Stock/Avg_Dmd-Plan_Shelf)*Avg_Dmd*Std_Cost*CV$3,0)+Avg_Dmd*365/CV$3/2*Std_Cost*Inv_Cost+CV$3*Setup</f>
        <v>33791.702075811132</v>
      </c>
      <c r="CW96" s="12">
        <f>(Sell_Price-Std_Cost)*(1-$D96)*Lost_Sale_Fact*Avg_Dmd*365+NORMSINV($D96)*SQRT(Dmd_StdDev^2*Leadtime+LT_StdDev^2*Avg_Dmd^2)*Std_Cost*Inv_Cost+IF(365/CW$3+Safety_Stock/Avg_Dmd&gt;Plan_Shelf,(365/CW$3+Safety_Stock/Avg_Dmd-Plan_Shelf)*Avg_Dmd*Std_Cost*CW$3,0)+Avg_Dmd*365/CW$3/2*Std_Cost*Inv_Cost+CW$3*Setup</f>
        <v>33919.751903989825</v>
      </c>
      <c r="CX96" s="12">
        <f>(Sell_Price-Std_Cost)*(1-$D96)*Lost_Sale_Fact*Avg_Dmd*365+NORMSINV($D96)*SQRT(Dmd_StdDev^2*Leadtime+LT_StdDev^2*Avg_Dmd^2)*Std_Cost*Inv_Cost+IF(365/CX$3+Safety_Stock/Avg_Dmd&gt;Plan_Shelf,(365/CX$3+Safety_Stock/Avg_Dmd-Plan_Shelf)*Avg_Dmd*Std_Cost*CX$3,0)+Avg_Dmd*365/CX$3/2*Std_Cost*Inv_Cost+CX$3*Setup</f>
        <v>34048.24969485875</v>
      </c>
      <c r="CY96" s="12">
        <f>(Sell_Price-Std_Cost)*(1-$D96)*Lost_Sale_Fact*Avg_Dmd*365+NORMSINV($D96)*SQRT(Dmd_StdDev^2*Leadtime+LT_StdDev^2*Avg_Dmd^2)*Std_Cost*Inv_Cost+IF(365/CY$3+Safety_Stock/Avg_Dmd&gt;Plan_Shelf,(365/CY$3+Safety_Stock/Avg_Dmd-Plan_Shelf)*Avg_Dmd*Std_Cost*CY$3,0)+Avg_Dmd*365/CY$3/2*Std_Cost*Inv_Cost+CY$3*Setup</f>
        <v>34177.181873790927</v>
      </c>
      <c r="CZ96" s="12">
        <f>(Sell_Price-Std_Cost)*(1-$D96)*Lost_Sale_Fact*Avg_Dmd*365+NORMSINV($D96)*SQRT(Dmd_StdDev^2*Leadtime+LT_StdDev^2*Avg_Dmd^2)*Std_Cost*Inv_Cost+IF(365/CZ$3+Safety_Stock/Avg_Dmd&gt;Plan_Shelf,(365/CZ$3+Safety_Stock/Avg_Dmd-Plan_Shelf)*Avg_Dmd*Std_Cost*CZ$3,0)+Avg_Dmd*365/CZ$3/2*Std_Cost*Inv_Cost+CZ$3*Setup</f>
        <v>34306.535409144461</v>
      </c>
      <c r="DA96" s="28">
        <f t="shared" si="2"/>
        <v>28336.859733468787</v>
      </c>
      <c r="DB96" s="43">
        <f t="shared" si="3"/>
        <v>0.90700000000000003</v>
      </c>
    </row>
    <row r="97" spans="1:106" ht="14.1" customHeight="1" x14ac:dyDescent="0.25">
      <c r="A97" s="53"/>
      <c r="B97" s="52"/>
      <c r="C97" s="52"/>
      <c r="D97" s="9">
        <v>0.90600000000000003</v>
      </c>
      <c r="E97" s="12">
        <f>(Sell_Price-Std_Cost)*(1-$D97)*Lost_Sale_Fact*Avg_Dmd*365+NORMSINV($D97)*SQRT(Dmd_StdDev^2*Leadtime+LT_StdDev^2*Avg_Dmd^2)*Std_Cost*Inv_Cost+IF(365/E$3+Safety_Stock/Avg_Dmd&gt;Plan_Shelf,(365/E$3+Safety_Stock/Avg_Dmd-Plan_Shelf)*Avg_Dmd*Std_Cost*E$3,0)+Avg_Dmd*365/E$3/2*Std_Cost*Inv_Cost+E$3*Setup</f>
        <v>1328755.0351856716</v>
      </c>
      <c r="F97" s="12">
        <f>(Sell_Price-Std_Cost)*(1-$D97)*Lost_Sale_Fact*Avg_Dmd*365+NORMSINV($D97)*SQRT(Dmd_StdDev^2*Leadtime+LT_StdDev^2*Avg_Dmd^2)*Std_Cost*Inv_Cost+IF(365/F$3+Safety_Stock/Avg_Dmd&gt;Plan_Shelf,(365/F$3+Safety_Stock/Avg_Dmd-Plan_Shelf)*Avg_Dmd*Std_Cost*F$3,0)+Avg_Dmd*365/F$3/2*Std_Cost*Inv_Cost+F$3*Setup</f>
        <v>1165601.1980196643</v>
      </c>
      <c r="G97" s="12">
        <f>(Sell_Price-Std_Cost)*(1-$D97)*Lost_Sale_Fact*Avg_Dmd*365+NORMSINV($D97)*SQRT(Dmd_StdDev^2*Leadtime+LT_StdDev^2*Avg_Dmd^2)*Std_Cost*Inv_Cost+IF(365/G$3+Safety_Stock/Avg_Dmd&gt;Plan_Shelf,(365/G$3+Safety_Stock/Avg_Dmd-Plan_Shelf)*Avg_Dmd*Std_Cost*G$3,0)+Avg_Dmd*365/G$3/2*Std_Cost*Inv_Cost+G$3*Setup</f>
        <v>1070580.6941869899</v>
      </c>
      <c r="H97" s="12">
        <f>(Sell_Price-Std_Cost)*(1-$D97)*Lost_Sale_Fact*Avg_Dmd*365+NORMSINV($D97)*SQRT(Dmd_StdDev^2*Leadtime+LT_StdDev^2*Avg_Dmd^2)*Std_Cost*Inv_Cost+IF(365/H$3+Safety_Stock/Avg_Dmd&gt;Plan_Shelf,(365/H$3+Safety_Stock/Avg_Dmd-Plan_Shelf)*Avg_Dmd*Std_Cost*H$3,0)+Avg_Dmd*365/H$3/2*Std_Cost*Inv_Cost+H$3*Setup</f>
        <v>992593.52368764917</v>
      </c>
      <c r="I97" s="12">
        <f>(Sell_Price-Std_Cost)*(1-$D97)*Lost_Sale_Fact*Avg_Dmd*365+NORMSINV($D97)*SQRT(Dmd_StdDev^2*Leadtime+LT_StdDev^2*Avg_Dmd^2)*Std_Cost*Inv_Cost+IF(365/I$3+Safety_Stock/Avg_Dmd&gt;Plan_Shelf,(365/I$3+Safety_Stock/Avg_Dmd-Plan_Shelf)*Avg_Dmd*Std_Cost*I$3,0)+Avg_Dmd*365/I$3/2*Std_Cost*Inv_Cost+I$3*Setup</f>
        <v>921419.68652164156</v>
      </c>
      <c r="J97" s="12">
        <f>(Sell_Price-Std_Cost)*(1-$D97)*Lost_Sale_Fact*Avg_Dmd*365+NORMSINV($D97)*SQRT(Dmd_StdDev^2*Leadtime+LT_StdDev^2*Avg_Dmd^2)*Std_Cost*Inv_Cost+IF(365/J$3+Safety_Stock/Avg_Dmd&gt;Plan_Shelf,(365/J$3+Safety_Stock/Avg_Dmd-Plan_Shelf)*Avg_Dmd*Std_Cost*J$3,0)+Avg_Dmd*365/J$3/2*Std_Cost*Inv_Cost+J$3*Setup</f>
        <v>853652.51602230058</v>
      </c>
      <c r="K97" s="12">
        <f>(Sell_Price-Std_Cost)*(1-$D97)*Lost_Sale_Fact*Avg_Dmd*365+NORMSINV($D97)*SQRT(Dmd_StdDev^2*Leadtime+LT_StdDev^2*Avg_Dmd^2)*Std_Cost*Inv_Cost+IF(365/K$3+Safety_Stock/Avg_Dmd&gt;Plan_Shelf,(365/K$3+Safety_Stock/Avg_Dmd-Plan_Shelf)*Avg_Dmd*Std_Cost*K$3,0)+Avg_Dmd*365/K$3/2*Std_Cost*Inv_Cost+K$3*Setup</f>
        <v>787832.01218962646</v>
      </c>
      <c r="L97" s="12">
        <f>(Sell_Price-Std_Cost)*(1-$D97)*Lost_Sale_Fact*Avg_Dmd*365+NORMSINV($D97)*SQRT(Dmd_StdDev^2*Leadtime+LT_StdDev^2*Avg_Dmd^2)*Std_Cost*Inv_Cost+IF(365/L$3+Safety_Stock/Avg_Dmd&gt;Plan_Shelf,(365/L$3+Safety_Stock/Avg_Dmd-Plan_Shelf)*Avg_Dmd*Std_Cost*L$3,0)+Avg_Dmd*365/L$3/2*Std_Cost*Inv_Cost+L$3*Setup</f>
        <v>723228.17502361885</v>
      </c>
      <c r="M97" s="12">
        <f>(Sell_Price-Std_Cost)*(1-$D97)*Lost_Sale_Fact*Avg_Dmd*365+NORMSINV($D97)*SQRT(Dmd_StdDev^2*Leadtime+LT_StdDev^2*Avg_Dmd^2)*Std_Cost*Inv_Cost+IF(365/M$3+Safety_Stock/Avg_Dmd&gt;Plan_Shelf,(365/M$3+Safety_Stock/Avg_Dmd-Plan_Shelf)*Avg_Dmd*Std_Cost*M$3,0)+Avg_Dmd*365/M$3/2*Std_Cost*Inv_Cost+M$3*Setup</f>
        <v>659435.44896872249</v>
      </c>
      <c r="N97" s="12">
        <f>(Sell_Price-Std_Cost)*(1-$D97)*Lost_Sale_Fact*Avg_Dmd*365+NORMSINV($D97)*SQRT(Dmd_StdDev^2*Leadtime+LT_StdDev^2*Avg_Dmd^2)*Std_Cost*Inv_Cost+IF(365/N$3+Safety_Stock/Avg_Dmd&gt;Plan_Shelf,(365/N$3+Safety_Stock/Avg_Dmd-Plan_Shelf)*Avg_Dmd*Std_Cost*N$3,0)+Avg_Dmd*365/N$3/2*Std_Cost*Inv_Cost+N$3*Setup</f>
        <v>596210.50069160375</v>
      </c>
      <c r="O97" s="12">
        <f>(Sell_Price-Std_Cost)*(1-$D97)*Lost_Sale_Fact*Avg_Dmd*365+NORMSINV($D97)*SQRT(Dmd_StdDev^2*Leadtime+LT_StdDev^2*Avg_Dmd^2)*Std_Cost*Inv_Cost+IF(365/O$3+Safety_Stock/Avg_Dmd&gt;Plan_Shelf,(365/O$3+Safety_Stock/Avg_Dmd-Plan_Shelf)*Avg_Dmd*Std_Cost*O$3,0)+Avg_Dmd*365/O$3/2*Std_Cost*Inv_Cost+O$3*Setup</f>
        <v>533398.48170741426</v>
      </c>
      <c r="P97" s="12">
        <f>(Sell_Price-Std_Cost)*(1-$D97)*Lost_Sale_Fact*Avg_Dmd*365+NORMSINV($D97)*SQRT(Dmd_StdDev^2*Leadtime+LT_StdDev^2*Avg_Dmd^2)*Std_Cost*Inv_Cost+IF(365/P$3+Safety_Stock/Avg_Dmd&gt;Plan_Shelf,(365/P$3+Safety_Stock/Avg_Dmd-Plan_Shelf)*Avg_Dmd*Std_Cost*P$3,0)+Avg_Dmd*365/P$3/2*Std_Cost*Inv_Cost+P$3*Setup</f>
        <v>470896.15969292202</v>
      </c>
      <c r="Q97" s="12">
        <f>(Sell_Price-Std_Cost)*(1-$D97)*Lost_Sale_Fact*Avg_Dmd*365+NORMSINV($D97)*SQRT(Dmd_StdDev^2*Leadtime+LT_StdDev^2*Avg_Dmd^2)*Std_Cost*Inv_Cost+IF(365/Q$3+Safety_Stock/Avg_Dmd&gt;Plan_Shelf,(365/Q$3+Safety_Stock/Avg_Dmd-Plan_Shelf)*Avg_Dmd*Std_Cost*Q$3,0)+Avg_Dmd*365/Q$3/2*Std_Cost*Inv_Cost+Q$3*Setup</f>
        <v>408632.06611665804</v>
      </c>
      <c r="R97" s="12">
        <f>(Sell_Price-Std_Cost)*(1-$D97)*Lost_Sale_Fact*Avg_Dmd*365+NORMSINV($D97)*SQRT(Dmd_StdDev^2*Leadtime+LT_StdDev^2*Avg_Dmd^2)*Std_Cost*Inv_Cost+IF(365/R$3+Safety_Stock/Avg_Dmd&gt;Plan_Shelf,(365/R$3+Safety_Stock/Avg_Dmd-Plan_Shelf)*Avg_Dmd*Std_Cost*R$3,0)+Avg_Dmd*365/R$3/2*Std_Cost*Inv_Cost+R$3*Setup</f>
        <v>346555.15202757361</v>
      </c>
      <c r="S97" s="12">
        <f>(Sell_Price-Std_Cost)*(1-$D97)*Lost_Sale_Fact*Avg_Dmd*365+NORMSINV($D97)*SQRT(Dmd_StdDev^2*Leadtime+LT_StdDev^2*Avg_Dmd^2)*Std_Cost*Inv_Cost+IF(365/S$3+Safety_Stock/Avg_Dmd&gt;Plan_Shelf,(365/S$3+Safety_Stock/Avg_Dmd-Plan_Shelf)*Avg_Dmd*Std_Cost*S$3,0)+Avg_Dmd*365/S$3/2*Std_Cost*Inv_Cost+S$3*Setup</f>
        <v>284627.98152823263</v>
      </c>
      <c r="T97" s="12">
        <f>(Sell_Price-Std_Cost)*(1-$D97)*Lost_Sale_Fact*Avg_Dmd*365+NORMSINV($D97)*SQRT(Dmd_StdDev^2*Leadtime+LT_StdDev^2*Avg_Dmd^2)*Std_Cost*Inv_Cost+IF(365/T$3+Safety_Stock/Avg_Dmd&gt;Plan_Shelf,(365/T$3+Safety_Stock/Avg_Dmd-Plan_Shelf)*Avg_Dmd*Std_Cost*T$3,0)+Avg_Dmd*365/T$3/2*Std_Cost*Inv_Cost+T$3*Setup</f>
        <v>222822.47769555831</v>
      </c>
      <c r="U97" s="12">
        <f>(Sell_Price-Std_Cost)*(1-$D97)*Lost_Sale_Fact*Avg_Dmd*365+NORMSINV($D97)*SQRT(Dmd_StdDev^2*Leadtime+LT_StdDev^2*Avg_Dmd^2)*Std_Cost*Inv_Cost+IF(365/U$3+Safety_Stock/Avg_Dmd&gt;Plan_Shelf,(365/U$3+Safety_Stock/Avg_Dmd-Plan_Shelf)*Avg_Dmd*Std_Cost*U$3,0)+Avg_Dmd*365/U$3/2*Std_Cost*Inv_Cost+U$3*Setup</f>
        <v>161117.16994131534</v>
      </c>
      <c r="V97" s="12">
        <f>(Sell_Price-Std_Cost)*(1-$D97)*Lost_Sale_Fact*Avg_Dmd*365+NORMSINV($D97)*SQRT(Dmd_StdDev^2*Leadtime+LT_StdDev^2*Avg_Dmd^2)*Std_Cost*Inv_Cost+IF(365/V$3+Safety_Stock/Avg_Dmd&gt;Plan_Shelf,(365/V$3+Safety_Stock/Avg_Dmd-Plan_Shelf)*Avg_Dmd*Std_Cost*V$3,0)+Avg_Dmd*365/V$3/2*Std_Cost*Inv_Cost+V$3*Setup</f>
        <v>99495.35891909877</v>
      </c>
      <c r="W97" s="12">
        <f>(Sell_Price-Std_Cost)*(1-$D97)*Lost_Sale_Fact*Avg_Dmd*365+NORMSINV($D97)*SQRT(Dmd_StdDev^2*Leadtime+LT_StdDev^2*Avg_Dmd^2)*Std_Cost*Inv_Cost+IF(365/W$3+Safety_Stock/Avg_Dmd&gt;Plan_Shelf,(365/W$3+Safety_Stock/Avg_Dmd-Plan_Shelf)*Avg_Dmd*Std_Cost*W$3,0)+Avg_Dmd*365/W$3/2*Std_Cost*Inv_Cost+W$3*Setup</f>
        <v>37943.860934377626</v>
      </c>
      <c r="X97" s="12">
        <f>(Sell_Price-Std_Cost)*(1-$D97)*Lost_Sale_Fact*Avg_Dmd*365+NORMSINV($D97)*SQRT(Dmd_StdDev^2*Leadtime+LT_StdDev^2*Avg_Dmd^2)*Std_Cost*Inv_Cost+IF(365/X$3+Safety_Stock/Avg_Dmd&gt;Plan_Shelf,(365/X$3+Safety_Stock/Avg_Dmd-Plan_Shelf)*Avg_Dmd*Std_Cost*X$3,0)+Avg_Dmd*365/X$3/2*Std_Cost*Inv_Cost+X$3*Setup</f>
        <v>30528.872351679332</v>
      </c>
      <c r="Y97" s="12">
        <f>(Sell_Price-Std_Cost)*(1-$D97)*Lost_Sale_Fact*Avg_Dmd*365+NORMSINV($D97)*SQRT(Dmd_StdDev^2*Leadtime+LT_StdDev^2*Avg_Dmd^2)*Std_Cost*Inv_Cost+IF(365/Y$3+Safety_Stock/Avg_Dmd&gt;Plan_Shelf,(365/Y$3+Safety_Stock/Avg_Dmd-Plan_Shelf)*Avg_Dmd*Std_Cost*Y$3,0)+Avg_Dmd*365/Y$3/2*Std_Cost*Inv_Cost+Y$3*Setup</f>
        <v>30192.205685012665</v>
      </c>
      <c r="Z97" s="12">
        <f>(Sell_Price-Std_Cost)*(1-$D97)*Lost_Sale_Fact*Avg_Dmd*365+NORMSINV($D97)*SQRT(Dmd_StdDev^2*Leadtime+LT_StdDev^2*Avg_Dmd^2)*Std_Cost*Inv_Cost+IF(365/Z$3+Safety_Stock/Avg_Dmd&gt;Plan_Shelf,(365/Z$3+Safety_Stock/Avg_Dmd-Plan_Shelf)*Avg_Dmd*Std_Cost*Z$3,0)+Avg_Dmd*365/Z$3/2*Std_Cost*Inv_Cost+Z$3*Setup</f>
        <v>29899.781442588421</v>
      </c>
      <c r="AA97" s="12">
        <f>(Sell_Price-Std_Cost)*(1-$D97)*Lost_Sale_Fact*Avg_Dmd*365+NORMSINV($D97)*SQRT(Dmd_StdDev^2*Leadtime+LT_StdDev^2*Avg_Dmd^2)*Std_Cost*Inv_Cost+IF(365/AA$3+Safety_Stock/Avg_Dmd&gt;Plan_Shelf,(365/AA$3+Safety_Stock/Avg_Dmd-Plan_Shelf)*Avg_Dmd*Std_Cost*AA$3,0)+Avg_Dmd*365/AA$3/2*Std_Cost*Inv_Cost+AA$3*Setup</f>
        <v>29645.828873418461</v>
      </c>
      <c r="AB97" s="12">
        <f>(Sell_Price-Std_Cost)*(1-$D97)*Lost_Sale_Fact*Avg_Dmd*365+NORMSINV($D97)*SQRT(Dmd_StdDev^2*Leadtime+LT_StdDev^2*Avg_Dmd^2)*Std_Cost*Inv_Cost+IF(365/AB$3+Safety_Stock/Avg_Dmd&gt;Plan_Shelf,(365/AB$3+Safety_Stock/Avg_Dmd-Plan_Shelf)*Avg_Dmd*Std_Cost*AB$3,0)+Avg_Dmd*365/AB$3/2*Std_Cost*Inv_Cost+AB$3*Setup</f>
        <v>29425.539018345997</v>
      </c>
      <c r="AC97" s="12">
        <f>(Sell_Price-Std_Cost)*(1-$D97)*Lost_Sale_Fact*Avg_Dmd*365+NORMSINV($D97)*SQRT(Dmd_StdDev^2*Leadtime+LT_StdDev^2*Avg_Dmd^2)*Std_Cost*Inv_Cost+IF(365/AC$3+Safety_Stock/Avg_Dmd&gt;Plan_Shelf,(365/AC$3+Safety_Stock/Avg_Dmd-Plan_Shelf)*Avg_Dmd*Std_Cost*AC$3,0)+Avg_Dmd*365/AC$3/2*Std_Cost*Inv_Cost+AC$3*Setup</f>
        <v>29234.872351679332</v>
      </c>
      <c r="AD97" s="12">
        <f>(Sell_Price-Std_Cost)*(1-$D97)*Lost_Sale_Fact*Avg_Dmd*365+NORMSINV($D97)*SQRT(Dmd_StdDev^2*Leadtime+LT_StdDev^2*Avg_Dmd^2)*Std_Cost*Inv_Cost+IF(365/AD$3+Safety_Stock/Avg_Dmd&gt;Plan_Shelf,(365/AD$3+Safety_Stock/Avg_Dmd-Plan_Shelf)*Avg_Dmd*Std_Cost*AD$3,0)+Avg_Dmd*365/AD$3/2*Std_Cost*Inv_Cost+AD$3*Setup</f>
        <v>29070.410813217793</v>
      </c>
      <c r="AE97" s="12">
        <f>(Sell_Price-Std_Cost)*(1-$D97)*Lost_Sale_Fact*Avg_Dmd*365+NORMSINV($D97)*SQRT(Dmd_StdDev^2*Leadtime+LT_StdDev^2*Avg_Dmd^2)*Std_Cost*Inv_Cost+IF(365/AE$3+Safety_Stock/Avg_Dmd&gt;Plan_Shelf,(365/AE$3+Safety_Stock/Avg_Dmd-Plan_Shelf)*Avg_Dmd*Std_Cost*AE$3,0)+Avg_Dmd*365/AE$3/2*Std_Cost*Inv_Cost+AE$3*Setup</f>
        <v>28929.242722049705</v>
      </c>
      <c r="AF97" s="12">
        <f>(Sell_Price-Std_Cost)*(1-$D97)*Lost_Sale_Fact*Avg_Dmd*365+NORMSINV($D97)*SQRT(Dmd_StdDev^2*Leadtime+LT_StdDev^2*Avg_Dmd^2)*Std_Cost*Inv_Cost+IF(365/AF$3+Safety_Stock/Avg_Dmd&gt;Plan_Shelf,(365/AF$3+Safety_Stock/Avg_Dmd-Plan_Shelf)*Avg_Dmd*Std_Cost*AF$3,0)+Avg_Dmd*365/AF$3/2*Std_Cost*Inv_Cost+AF$3*Setup</f>
        <v>28808.872351679332</v>
      </c>
      <c r="AG97" s="12">
        <f>(Sell_Price-Std_Cost)*(1-$D97)*Lost_Sale_Fact*Avg_Dmd*365+NORMSINV($D97)*SQRT(Dmd_StdDev^2*Leadtime+LT_StdDev^2*Avg_Dmd^2)*Std_Cost*Inv_Cost+IF(365/AG$3+Safety_Stock/Avg_Dmd&gt;Plan_Shelf,(365/AG$3+Safety_Stock/Avg_Dmd-Plan_Shelf)*Avg_Dmd*Std_Cost*AG$3,0)+Avg_Dmd*365/AG$3/2*Std_Cost*Inv_Cost+AG$3*Setup</f>
        <v>28707.148213748296</v>
      </c>
      <c r="AH97" s="12">
        <f>(Sell_Price-Std_Cost)*(1-$D97)*Lost_Sale_Fact*Avg_Dmd*365+NORMSINV($D97)*SQRT(Dmd_StdDev^2*Leadtime+LT_StdDev^2*Avg_Dmd^2)*Std_Cost*Inv_Cost+IF(365/AH$3+Safety_Stock/Avg_Dmd&gt;Plan_Shelf,(365/AH$3+Safety_Stock/Avg_Dmd-Plan_Shelf)*Avg_Dmd*Std_Cost*AH$3,0)+Avg_Dmd*365/AH$3/2*Std_Cost*Inv_Cost+AH$3*Setup</f>
        <v>28622.205685012665</v>
      </c>
      <c r="AI97" s="12">
        <f>(Sell_Price-Std_Cost)*(1-$D97)*Lost_Sale_Fact*Avg_Dmd*365+NORMSINV($D97)*SQRT(Dmd_StdDev^2*Leadtime+LT_StdDev^2*Avg_Dmd^2)*Std_Cost*Inv_Cost+IF(365/AI$3+Safety_Stock/Avg_Dmd&gt;Plan_Shelf,(365/AI$3+Safety_Stock/Avg_Dmd-Plan_Shelf)*Avg_Dmd*Std_Cost*AI$3,0)+Avg_Dmd*365/AI$3/2*Std_Cost*Inv_Cost+AI$3*Setup</f>
        <v>28552.420738776105</v>
      </c>
      <c r="AJ97" s="12">
        <f>(Sell_Price-Std_Cost)*(1-$D97)*Lost_Sale_Fact*Avg_Dmd*365+NORMSINV($D97)*SQRT(Dmd_StdDev^2*Leadtime+LT_StdDev^2*Avg_Dmd^2)*Std_Cost*Inv_Cost+IF(365/AJ$3+Safety_Stock/Avg_Dmd&gt;Plan_Shelf,(365/AJ$3+Safety_Stock/Avg_Dmd-Plan_Shelf)*Avg_Dmd*Std_Cost*AJ$3,0)+Avg_Dmd*365/AJ$3/2*Std_Cost*Inv_Cost+AJ$3*Setup</f>
        <v>28496.372351679332</v>
      </c>
      <c r="AK97" s="12">
        <f>(Sell_Price-Std_Cost)*(1-$D97)*Lost_Sale_Fact*Avg_Dmd*365+NORMSINV($D97)*SQRT(Dmd_StdDev^2*Leadtime+LT_StdDev^2*Avg_Dmd^2)*Std_Cost*Inv_Cost+IF(365/AK$3+Safety_Stock/Avg_Dmd&gt;Plan_Shelf,(365/AK$3+Safety_Stock/Avg_Dmd-Plan_Shelf)*Avg_Dmd*Std_Cost*AK$3,0)+Avg_Dmd*365/AK$3/2*Std_Cost*Inv_Cost+AK$3*Setup</f>
        <v>28452.811745618725</v>
      </c>
      <c r="AL97" s="12">
        <f>(Sell_Price-Std_Cost)*(1-$D97)*Lost_Sale_Fact*Avg_Dmd*365+NORMSINV($D97)*SQRT(Dmd_StdDev^2*Leadtime+LT_StdDev^2*Avg_Dmd^2)*Std_Cost*Inv_Cost+IF(365/AL$3+Safety_Stock/Avg_Dmd&gt;Plan_Shelf,(365/AL$3+Safety_Stock/Avg_Dmd-Plan_Shelf)*Avg_Dmd*Std_Cost*AL$3,0)+Avg_Dmd*365/AL$3/2*Std_Cost*Inv_Cost+AL$3*Setup</f>
        <v>28420.637057561686</v>
      </c>
      <c r="AM97" s="12">
        <f>(Sell_Price-Std_Cost)*(1-$D97)*Lost_Sale_Fact*Avg_Dmd*365+NORMSINV($D97)*SQRT(Dmd_StdDev^2*Leadtime+LT_StdDev^2*Avg_Dmd^2)*Std_Cost*Inv_Cost+IF(365/AM$3+Safety_Stock/Avg_Dmd&gt;Plan_Shelf,(365/AM$3+Safety_Stock/Avg_Dmd-Plan_Shelf)*Avg_Dmd*Std_Cost*AM$3,0)+Avg_Dmd*365/AM$3/2*Std_Cost*Inv_Cost+AM$3*Setup</f>
        <v>28398.872351679332</v>
      </c>
      <c r="AN97" s="12">
        <f>(Sell_Price-Std_Cost)*(1-$D97)*Lost_Sale_Fact*Avg_Dmd*365+NORMSINV($D97)*SQRT(Dmd_StdDev^2*Leadtime+LT_StdDev^2*Avg_Dmd^2)*Std_Cost*Inv_Cost+IF(365/AN$3+Safety_Stock/Avg_Dmd&gt;Plan_Shelf,(365/AN$3+Safety_Stock/Avg_Dmd-Plan_Shelf)*Avg_Dmd*Std_Cost*AN$3,0)+Avg_Dmd*365/AN$3/2*Std_Cost*Inv_Cost+AN$3*Setup</f>
        <v>28386.65012945711</v>
      </c>
      <c r="AO97" s="12">
        <f>(Sell_Price-Std_Cost)*(1-$D97)*Lost_Sale_Fact*Avg_Dmd*365+NORMSINV($D97)*SQRT(Dmd_StdDev^2*Leadtime+LT_StdDev^2*Avg_Dmd^2)*Std_Cost*Inv_Cost+IF(365/AO$3+Safety_Stock/Avg_Dmd&gt;Plan_Shelf,(365/AO$3+Safety_Stock/Avg_Dmd-Plan_Shelf)*Avg_Dmd*Std_Cost*AO$3,0)+Avg_Dmd*365/AO$3/2*Std_Cost*Inv_Cost+AO$3*Setup</f>
        <v>28383.196676003656</v>
      </c>
      <c r="AP97" s="12">
        <f>(Sell_Price-Std_Cost)*(1-$D97)*Lost_Sale_Fact*Avg_Dmd*365+NORMSINV($D97)*SQRT(Dmd_StdDev^2*Leadtime+LT_StdDev^2*Avg_Dmd^2)*Std_Cost*Inv_Cost+IF(365/AP$3+Safety_Stock/Avg_Dmd&gt;Plan_Shelf,(365/AP$3+Safety_Stock/Avg_Dmd-Plan_Shelf)*Avg_Dmd*Std_Cost*AP$3,0)+Avg_Dmd*365/AP$3/2*Std_Cost*Inv_Cost+AP$3*Setup</f>
        <v>28387.819720100386</v>
      </c>
      <c r="AQ97" s="12">
        <f>(Sell_Price-Std_Cost)*(1-$D97)*Lost_Sale_Fact*Avg_Dmd*365+NORMSINV($D97)*SQRT(Dmd_StdDev^2*Leadtime+LT_StdDev^2*Avg_Dmd^2)*Std_Cost*Inv_Cost+IF(365/AQ$3+Safety_Stock/Avg_Dmd&gt;Plan_Shelf,(365/AQ$3+Safety_Stock/Avg_Dmd-Plan_Shelf)*Avg_Dmd*Std_Cost*AQ$3,0)+Avg_Dmd*365/AQ$3/2*Std_Cost*Inv_Cost+AQ$3*Setup</f>
        <v>28399.897992704973</v>
      </c>
      <c r="AR97" s="12">
        <f>(Sell_Price-Std_Cost)*(1-$D97)*Lost_Sale_Fact*Avg_Dmd*365+NORMSINV($D97)*SQRT(Dmd_StdDev^2*Leadtime+LT_StdDev^2*Avg_Dmd^2)*Std_Cost*Inv_Cost+IF(365/AR$3+Safety_Stock/Avg_Dmd&gt;Plan_Shelf,(365/AR$3+Safety_Stock/Avg_Dmd-Plan_Shelf)*Avg_Dmd*Std_Cost*AR$3,0)+Avg_Dmd*365/AR$3/2*Std_Cost*Inv_Cost+AR$3*Setup</f>
        <v>28418.872351679332</v>
      </c>
      <c r="AS97" s="12">
        <f>(Sell_Price-Std_Cost)*(1-$D97)*Lost_Sale_Fact*Avg_Dmd*365+NORMSINV($D97)*SQRT(Dmd_StdDev^2*Leadtime+LT_StdDev^2*Avg_Dmd^2)*Std_Cost*Inv_Cost+IF(365/AS$3+Safety_Stock/Avg_Dmd&gt;Plan_Shelf,(365/AS$3+Safety_Stock/Avg_Dmd-Plan_Shelf)*Avg_Dmd*Std_Cost*AS$3,0)+Avg_Dmd*365/AS$3/2*Std_Cost*Inv_Cost+AS$3*Setup</f>
        <v>28444.238205337868</v>
      </c>
      <c r="AT97" s="12">
        <f>(Sell_Price-Std_Cost)*(1-$D97)*Lost_Sale_Fact*Avg_Dmd*365+NORMSINV($D97)*SQRT(Dmd_StdDev^2*Leadtime+LT_StdDev^2*Avg_Dmd^2)*Std_Cost*Inv_Cost+IF(365/AT$3+Safety_Stock/Avg_Dmd&gt;Plan_Shelf,(365/AT$3+Safety_Stock/Avg_Dmd-Plan_Shelf)*Avg_Dmd*Std_Cost*AT$3,0)+Avg_Dmd*365/AT$3/2*Std_Cost*Inv_Cost+AT$3*Setup</f>
        <v>28475.539018345997</v>
      </c>
      <c r="AU97" s="12">
        <f>(Sell_Price-Std_Cost)*(1-$D97)*Lost_Sale_Fact*Avg_Dmd*365+NORMSINV($D97)*SQRT(Dmd_StdDev^2*Leadtime+LT_StdDev^2*Avg_Dmd^2)*Std_Cost*Inv_Cost+IF(365/AU$3+Safety_Stock/Avg_Dmd&gt;Plan_Shelf,(365/AU$3+Safety_Stock/Avg_Dmd-Plan_Shelf)*Avg_Dmd*Std_Cost*AU$3,0)+Avg_Dmd*365/AU$3/2*Std_Cost*Inv_Cost+AU$3*Setup</f>
        <v>28512.360723772355</v>
      </c>
      <c r="AV97" s="12">
        <f>(Sell_Price-Std_Cost)*(1-$D97)*Lost_Sale_Fact*Avg_Dmd*365+NORMSINV($D97)*SQRT(Dmd_StdDev^2*Leadtime+LT_StdDev^2*Avg_Dmd^2)*Std_Cost*Inv_Cost+IF(365/AV$3+Safety_Stock/Avg_Dmd&gt;Plan_Shelf,(365/AV$3+Safety_Stock/Avg_Dmd-Plan_Shelf)*Avg_Dmd*Std_Cost*AV$3,0)+Avg_Dmd*365/AV$3/2*Std_Cost*Inv_Cost+AV$3*Setup</f>
        <v>28554.326897133877</v>
      </c>
      <c r="AW97" s="12">
        <f>(Sell_Price-Std_Cost)*(1-$D97)*Lost_Sale_Fact*Avg_Dmd*365+NORMSINV($D97)*SQRT(Dmd_StdDev^2*Leadtime+LT_StdDev^2*Avg_Dmd^2)*Std_Cost*Inv_Cost+IF(365/AW$3+Safety_Stock/Avg_Dmd&gt;Plan_Shelf,(365/AW$3+Safety_Stock/Avg_Dmd-Plan_Shelf)*Avg_Dmd*Std_Cost*AW$3,0)+Avg_Dmd*365/AW$3/2*Std_Cost*Inv_Cost+AW$3*Setup</f>
        <v>28601.094573901555</v>
      </c>
      <c r="AX97" s="12">
        <f>(Sell_Price-Std_Cost)*(1-$D97)*Lost_Sale_Fact*Avg_Dmd*365+NORMSINV($D97)*SQRT(Dmd_StdDev^2*Leadtime+LT_StdDev^2*Avg_Dmd^2)*Std_Cost*Inv_Cost+IF(365/AX$3+Safety_Stock/Avg_Dmd&gt;Plan_Shelf,(365/AX$3+Safety_Stock/Avg_Dmd-Plan_Shelf)*Avg_Dmd*Std_Cost*AX$3,0)+Avg_Dmd*365/AX$3/2*Std_Cost*Inv_Cost+AX$3*Setup</f>
        <v>28652.350612548897</v>
      </c>
      <c r="AY97" s="12">
        <f>(Sell_Price-Std_Cost)*(1-$D97)*Lost_Sale_Fact*Avg_Dmd*365+NORMSINV($D97)*SQRT(Dmd_StdDev^2*Leadtime+LT_StdDev^2*Avg_Dmd^2)*Std_Cost*Inv_Cost+IF(365/AY$3+Safety_Stock/Avg_Dmd&gt;Plan_Shelf,(365/AY$3+Safety_Stock/Avg_Dmd-Plan_Shelf)*Avg_Dmd*Std_Cost*AY$3,0)+Avg_Dmd*365/AY$3/2*Std_Cost*Inv_Cost+AY$3*Setup</f>
        <v>28707.808521892097</v>
      </c>
      <c r="AZ97" s="12">
        <f>(Sell_Price-Std_Cost)*(1-$D97)*Lost_Sale_Fact*Avg_Dmd*365+NORMSINV($D97)*SQRT(Dmd_StdDev^2*Leadtime+LT_StdDev^2*Avg_Dmd^2)*Std_Cost*Inv_Cost+IF(365/AZ$3+Safety_Stock/Avg_Dmd&gt;Plan_Shelf,(365/AZ$3+Safety_Stock/Avg_Dmd-Plan_Shelf)*Avg_Dmd*Std_Cost*AZ$3,0)+Avg_Dmd*365/AZ$3/2*Std_Cost*Inv_Cost+AZ$3*Setup</f>
        <v>28767.205685012665</v>
      </c>
      <c r="BA97" s="12">
        <f>(Sell_Price-Std_Cost)*(1-$D97)*Lost_Sale_Fact*Avg_Dmd*365+NORMSINV($D97)*SQRT(Dmd_StdDev^2*Leadtime+LT_StdDev^2*Avg_Dmd^2)*Std_Cost*Inv_Cost+IF(365/BA$3+Safety_Stock/Avg_Dmd&gt;Plan_Shelf,(365/BA$3+Safety_Stock/Avg_Dmd-Plan_Shelf)*Avg_Dmd*Std_Cost*BA$3,0)+Avg_Dmd*365/BA$3/2*Std_Cost*Inv_Cost+BA$3*Setup</f>
        <v>28830.300923107905</v>
      </c>
      <c r="BB97" s="12">
        <f>(Sell_Price-Std_Cost)*(1-$D97)*Lost_Sale_Fact*Avg_Dmd*365+NORMSINV($D97)*SQRT(Dmd_StdDev^2*Leadtime+LT_StdDev^2*Avg_Dmd^2)*Std_Cost*Inv_Cost+IF(365/BB$3+Safety_Stock/Avg_Dmd&gt;Plan_Shelf,(365/BB$3+Safety_Stock/Avg_Dmd-Plan_Shelf)*Avg_Dmd*Std_Cost*BB$3,0)+Avg_Dmd*365/BB$3/2*Std_Cost*Inv_Cost+BB$3*Setup</f>
        <v>28896.872351679332</v>
      </c>
      <c r="BC97" s="12">
        <f>(Sell_Price-Std_Cost)*(1-$D97)*Lost_Sale_Fact*Avg_Dmd*365+NORMSINV($D97)*SQRT(Dmd_StdDev^2*Leadtime+LT_StdDev^2*Avg_Dmd^2)*Std_Cost*Inv_Cost+IF(365/BC$3+Safety_Stock/Avg_Dmd&gt;Plan_Shelf,(365/BC$3+Safety_Stock/Avg_Dmd-Plan_Shelf)*Avg_Dmd*Std_Cost*BC$3,0)+Avg_Dmd*365/BC$3/2*Std_Cost*Inv_Cost+BC$3*Setup</f>
        <v>28966.715488934235</v>
      </c>
      <c r="BD97" s="12">
        <f>(Sell_Price-Std_Cost)*(1-$D97)*Lost_Sale_Fact*Avg_Dmd*365+NORMSINV($D97)*SQRT(Dmd_StdDev^2*Leadtime+LT_StdDev^2*Avg_Dmd^2)*Std_Cost*Inv_Cost+IF(365/BD$3+Safety_Stock/Avg_Dmd&gt;Plan_Shelf,(365/BD$3+Safety_Stock/Avg_Dmd-Plan_Shelf)*Avg_Dmd*Std_Cost*BD$3,0)+Avg_Dmd*365/BD$3/2*Std_Cost*Inv_Cost+BD$3*Setup</f>
        <v>29039.641582448563</v>
      </c>
      <c r="BE97" s="12">
        <f>(Sell_Price-Std_Cost)*(1-$D97)*Lost_Sale_Fact*Avg_Dmd*365+NORMSINV($D97)*SQRT(Dmd_StdDev^2*Leadtime+LT_StdDev^2*Avg_Dmd^2)*Std_Cost*Inv_Cost+IF(365/BE$3+Safety_Stock/Avg_Dmd&gt;Plan_Shelf,(365/BE$3+Safety_Stock/Avg_Dmd-Plan_Shelf)*Avg_Dmd*Std_Cost*BE$3,0)+Avg_Dmd*365/BE$3/2*Std_Cost*Inv_Cost+BE$3*Setup</f>
        <v>29115.476125264238</v>
      </c>
      <c r="BF97" s="12">
        <f>(Sell_Price-Std_Cost)*(1-$D97)*Lost_Sale_Fact*Avg_Dmd*365+NORMSINV($D97)*SQRT(Dmd_StdDev^2*Leadtime+LT_StdDev^2*Avg_Dmd^2)*Std_Cost*Inv_Cost+IF(365/BF$3+Safety_Stock/Avg_Dmd&gt;Plan_Shelf,(365/BF$3+Safety_Stock/Avg_Dmd-Plan_Shelf)*Avg_Dmd*Std_Cost*BF$3,0)+Avg_Dmd*365/BF$3/2*Std_Cost*Inv_Cost+BF$3*Setup</f>
        <v>29194.057536864519</v>
      </c>
      <c r="BG97" s="12">
        <f>(Sell_Price-Std_Cost)*(1-$D97)*Lost_Sale_Fact*Avg_Dmd*365+NORMSINV($D97)*SQRT(Dmd_StdDev^2*Leadtime+LT_StdDev^2*Avg_Dmd^2)*Std_Cost*Inv_Cost+IF(365/BG$3+Safety_Stock/Avg_Dmd&gt;Plan_Shelf,(365/BG$3+Safety_Stock/Avg_Dmd-Plan_Shelf)*Avg_Dmd*Std_Cost*BG$3,0)+Avg_Dmd*365/BG$3/2*Std_Cost*Inv_Cost+BG$3*Setup</f>
        <v>29275.235988042969</v>
      </c>
      <c r="BH97" s="12">
        <f>(Sell_Price-Std_Cost)*(1-$D97)*Lost_Sale_Fact*Avg_Dmd*365+NORMSINV($D97)*SQRT(Dmd_StdDev^2*Leadtime+LT_StdDev^2*Avg_Dmd^2)*Std_Cost*Inv_Cost+IF(365/BH$3+Safety_Stock/Avg_Dmd&gt;Plan_Shelf,(365/BH$3+Safety_Stock/Avg_Dmd-Plan_Shelf)*Avg_Dmd*Std_Cost*BH$3,0)+Avg_Dmd*365/BH$3/2*Std_Cost*Inv_Cost+BH$3*Setup</f>
        <v>29358.872351679332</v>
      </c>
      <c r="BI97" s="12">
        <f>(Sell_Price-Std_Cost)*(1-$D97)*Lost_Sale_Fact*Avg_Dmd*365+NORMSINV($D97)*SQRT(Dmd_StdDev^2*Leadtime+LT_StdDev^2*Avg_Dmd^2)*Std_Cost*Inv_Cost+IF(365/BI$3+Safety_Stock/Avg_Dmd&gt;Plan_Shelf,(365/BI$3+Safety_Stock/Avg_Dmd-Plan_Shelf)*Avg_Dmd*Std_Cost*BI$3,0)+Avg_Dmd*365/BI$3/2*Std_Cost*Inv_Cost+BI$3*Setup</f>
        <v>29444.837263960035</v>
      </c>
      <c r="BJ97" s="12">
        <f>(Sell_Price-Std_Cost)*(1-$D97)*Lost_Sale_Fact*Avg_Dmd*365+NORMSINV($D97)*SQRT(Dmd_StdDev^2*Leadtime+LT_StdDev^2*Avg_Dmd^2)*Std_Cost*Inv_Cost+IF(365/BJ$3+Safety_Stock/Avg_Dmd&gt;Plan_Shelf,(365/BJ$3+Safety_Stock/Avg_Dmd-Plan_Shelf)*Avg_Dmd*Std_Cost*BJ$3,0)+Avg_Dmd*365/BJ$3/2*Std_Cost*Inv_Cost+BJ$3*Setup</f>
        <v>29533.010282713814</v>
      </c>
      <c r="BK97" s="12">
        <f>(Sell_Price-Std_Cost)*(1-$D97)*Lost_Sale_Fact*Avg_Dmd*365+NORMSINV($D97)*SQRT(Dmd_StdDev^2*Leadtime+LT_StdDev^2*Avg_Dmd^2)*Std_Cost*Inv_Cost+IF(365/BK$3+Safety_Stock/Avg_Dmd&gt;Plan_Shelf,(365/BK$3+Safety_Stock/Avg_Dmd-Plan_Shelf)*Avg_Dmd*Std_Cost*BK$3,0)+Avg_Dmd*365/BK$3/2*Std_Cost*Inv_Cost+BK$3*Setup</f>
        <v>29623.27913134035</v>
      </c>
      <c r="BL97" s="12">
        <f>(Sell_Price-Std_Cost)*(1-$D97)*Lost_Sale_Fact*Avg_Dmd*365+NORMSINV($D97)*SQRT(Dmd_StdDev^2*Leadtime+LT_StdDev^2*Avg_Dmd^2)*Std_Cost*Inv_Cost+IF(365/BL$3+Safety_Stock/Avg_Dmd&gt;Plan_Shelf,(365/BL$3+Safety_Stock/Avg_Dmd-Plan_Shelf)*Avg_Dmd*Std_Cost*BL$3,0)+Avg_Dmd*365/BL$3/2*Std_Cost*Inv_Cost+BL$3*Setup</f>
        <v>29715.539018346</v>
      </c>
      <c r="BM97" s="12">
        <f>(Sell_Price-Std_Cost)*(1-$D97)*Lost_Sale_Fact*Avg_Dmd*365+NORMSINV($D97)*SQRT(Dmd_StdDev^2*Leadtime+LT_StdDev^2*Avg_Dmd^2)*Std_Cost*Inv_Cost+IF(365/BM$3+Safety_Stock/Avg_Dmd&gt;Plan_Shelf,(365/BM$3+Safety_Stock/Avg_Dmd-Plan_Shelf)*Avg_Dmd*Std_Cost*BM$3,0)+Avg_Dmd*365/BM$3/2*Std_Cost*Inv_Cost+BM$3*Setup</f>
        <v>29809.692023810479</v>
      </c>
      <c r="BN97" s="12">
        <f>(Sell_Price-Std_Cost)*(1-$D97)*Lost_Sale_Fact*Avg_Dmd*365+NORMSINV($D97)*SQRT(Dmd_StdDev^2*Leadtime+LT_StdDev^2*Avg_Dmd^2)*Std_Cost*Inv_Cost+IF(365/BN$3+Safety_Stock/Avg_Dmd&gt;Plan_Shelf,(365/BN$3+Safety_Stock/Avg_Dmd-Plan_Shelf)*Avg_Dmd*Std_Cost*BN$3,0)+Avg_Dmd*365/BN$3/2*Std_Cost*Inv_Cost+BN$3*Setup</f>
        <v>29905.646545227719</v>
      </c>
      <c r="BO97" s="12">
        <f>(Sell_Price-Std_Cost)*(1-$D97)*Lost_Sale_Fact*Avg_Dmd*365+NORMSINV($D97)*SQRT(Dmd_StdDev^2*Leadtime+LT_StdDev^2*Avg_Dmd^2)*Std_Cost*Inv_Cost+IF(365/BO$3+Safety_Stock/Avg_Dmd&gt;Plan_Shelf,(365/BO$3+Safety_Stock/Avg_Dmd-Plan_Shelf)*Avg_Dmd*Std_Cost*BO$3,0)+Avg_Dmd*365/BO$3/2*Std_Cost*Inv_Cost+BO$3*Setup</f>
        <v>30003.316796123778</v>
      </c>
      <c r="BP97" s="12">
        <f>(Sell_Price-Std_Cost)*(1-$D97)*Lost_Sale_Fact*Avg_Dmd*365+NORMSINV($D97)*SQRT(Dmd_StdDev^2*Leadtime+LT_StdDev^2*Avg_Dmd^2)*Std_Cost*Inv_Cost+IF(365/BP$3+Safety_Stock/Avg_Dmd&gt;Plan_Shelf,(365/BP$3+Safety_Stock/Avg_Dmd-Plan_Shelf)*Avg_Dmd*Std_Cost*BP$3,0)+Avg_Dmd*365/BP$3/2*Std_Cost*Inv_Cost+BP$3*Setup</f>
        <v>30102.622351679332</v>
      </c>
      <c r="BQ97" s="12">
        <f>(Sell_Price-Std_Cost)*(1-$D97)*Lost_Sale_Fact*Avg_Dmd*365+NORMSINV($D97)*SQRT(Dmd_StdDev^2*Leadtime+LT_StdDev^2*Avg_Dmd^2)*Std_Cost*Inv_Cost+IF(365/BQ$3+Safety_Stock/Avg_Dmd&gt;Plan_Shelf,(365/BQ$3+Safety_Stock/Avg_Dmd-Plan_Shelf)*Avg_Dmd*Std_Cost*BQ$3,0)+Avg_Dmd*365/BQ$3/2*Std_Cost*Inv_Cost+BQ$3*Setup</f>
        <v>30203.487736294715</v>
      </c>
      <c r="BR97" s="12">
        <f>(Sell_Price-Std_Cost)*(1-$D97)*Lost_Sale_Fact*Avg_Dmd*365+NORMSINV($D97)*SQRT(Dmd_StdDev^2*Leadtime+LT_StdDev^2*Avg_Dmd^2)*Std_Cost*Inv_Cost+IF(365/BR$3+Safety_Stock/Avg_Dmd&gt;Plan_Shelf,(365/BR$3+Safety_Stock/Avg_Dmd-Plan_Shelf)*Avg_Dmd*Std_Cost*BR$3,0)+Avg_Dmd*365/BR$3/2*Std_Cost*Inv_Cost+BR$3*Setup</f>
        <v>30305.842048649029</v>
      </c>
      <c r="BS97" s="12">
        <f>(Sell_Price-Std_Cost)*(1-$D97)*Lost_Sale_Fact*Avg_Dmd*365+NORMSINV($D97)*SQRT(Dmd_StdDev^2*Leadtime+LT_StdDev^2*Avg_Dmd^2)*Std_Cost*Inv_Cost+IF(365/BS$3+Safety_Stock/Avg_Dmd&gt;Plan_Shelf,(365/BS$3+Safety_Stock/Avg_Dmd-Plan_Shelf)*Avg_Dmd*Std_Cost*BS$3,0)+Avg_Dmd*365/BS$3/2*Std_Cost*Inv_Cost+BS$3*Setup</f>
        <v>30409.618620336048</v>
      </c>
      <c r="BT97" s="12">
        <f>(Sell_Price-Std_Cost)*(1-$D97)*Lost_Sale_Fact*Avg_Dmd*365+NORMSINV($D97)*SQRT(Dmd_StdDev^2*Leadtime+LT_StdDev^2*Avg_Dmd^2)*Std_Cost*Inv_Cost+IF(365/BT$3+Safety_Stock/Avg_Dmd&gt;Plan_Shelf,(365/BT$3+Safety_Stock/Avg_Dmd-Plan_Shelf)*Avg_Dmd*Std_Cost*BT$3,0)+Avg_Dmd*365/BT$3/2*Std_Cost*Inv_Cost+BT$3*Setup</f>
        <v>30514.754704620507</v>
      </c>
      <c r="BU97" s="12">
        <f>(Sell_Price-Std_Cost)*(1-$D97)*Lost_Sale_Fact*Avg_Dmd*365+NORMSINV($D97)*SQRT(Dmd_StdDev^2*Leadtime+LT_StdDev^2*Avg_Dmd^2)*Std_Cost*Inv_Cost+IF(365/BU$3+Safety_Stock/Avg_Dmd&gt;Plan_Shelf,(365/BU$3+Safety_Stock/Avg_Dmd-Plan_Shelf)*Avg_Dmd*Std_Cost*BU$3,0)+Avg_Dmd*365/BU$3/2*Std_Cost*Inv_Cost+BU$3*Setup</f>
        <v>30621.191192259041</v>
      </c>
      <c r="BV97" s="12">
        <f>(Sell_Price-Std_Cost)*(1-$D97)*Lost_Sale_Fact*Avg_Dmd*365+NORMSINV($D97)*SQRT(Dmd_StdDev^2*Leadtime+LT_StdDev^2*Avg_Dmd^2)*Std_Cost*Inv_Cost+IF(365/BV$3+Safety_Stock/Avg_Dmd&gt;Plan_Shelf,(365/BV$3+Safety_Stock/Avg_Dmd-Plan_Shelf)*Avg_Dmd*Std_Cost*BV$3,0)+Avg_Dmd*365/BV$3/2*Std_Cost*Inv_Cost+BV$3*Setup</f>
        <v>30728.872351679332</v>
      </c>
      <c r="BW97" s="12">
        <f>(Sell_Price-Std_Cost)*(1-$D97)*Lost_Sale_Fact*Avg_Dmd*365+NORMSINV($D97)*SQRT(Dmd_StdDev^2*Leadtime+LT_StdDev^2*Avg_Dmd^2)*Std_Cost*Inv_Cost+IF(365/BW$3+Safety_Stock/Avg_Dmd&gt;Plan_Shelf,(365/BW$3+Safety_Stock/Avg_Dmd-Plan_Shelf)*Avg_Dmd*Std_Cost*BW$3,0)+Avg_Dmd*365/BW$3/2*Std_Cost*Inv_Cost+BW$3*Setup</f>
        <v>30837.745591115952</v>
      </c>
      <c r="BX97" s="12">
        <f>(Sell_Price-Std_Cost)*(1-$D97)*Lost_Sale_Fact*Avg_Dmd*365+NORMSINV($D97)*SQRT(Dmd_StdDev^2*Leadtime+LT_StdDev^2*Avg_Dmd^2)*Std_Cost*Inv_Cost+IF(365/BX$3+Safety_Stock/Avg_Dmd&gt;Plan_Shelf,(365/BX$3+Safety_Stock/Avg_Dmd-Plan_Shelf)*Avg_Dmd*Std_Cost*BX$3,0)+Avg_Dmd*365/BX$3/2*Std_Cost*Inv_Cost+BX$3*Setup</f>
        <v>30947.761240568223</v>
      </c>
      <c r="BY97" s="12">
        <f>(Sell_Price-Std_Cost)*(1-$D97)*Lost_Sale_Fact*Avg_Dmd*365+NORMSINV($D97)*SQRT(Dmd_StdDev^2*Leadtime+LT_StdDev^2*Avg_Dmd^2)*Std_Cost*Inv_Cost+IF(365/BY$3+Safety_Stock/Avg_Dmd&gt;Plan_Shelf,(365/BY$3+Safety_Stock/Avg_Dmd-Plan_Shelf)*Avg_Dmd*Std_Cost*BY$3,0)+Avg_Dmd*365/BY$3/2*Std_Cost*Inv_Cost+BY$3*Setup</f>
        <v>31058.872351679332</v>
      </c>
      <c r="BZ97" s="12">
        <f>(Sell_Price-Std_Cost)*(1-$D97)*Lost_Sale_Fact*Avg_Dmd*365+NORMSINV($D97)*SQRT(Dmd_StdDev^2*Leadtime+LT_StdDev^2*Avg_Dmd^2)*Std_Cost*Inv_Cost+IF(365/BZ$3+Safety_Stock/Avg_Dmd&gt;Plan_Shelf,(365/BZ$3+Safety_Stock/Avg_Dmd-Plan_Shelf)*Avg_Dmd*Std_Cost*BZ$3,0)+Avg_Dmd*365/BZ$3/2*Std_Cost*Inv_Cost+BZ$3*Setup</f>
        <v>31171.034513841496</v>
      </c>
      <c r="CA97" s="12">
        <f>(Sell_Price-Std_Cost)*(1-$D97)*Lost_Sale_Fact*Avg_Dmd*365+NORMSINV($D97)*SQRT(Dmd_StdDev^2*Leadtime+LT_StdDev^2*Avg_Dmd^2)*Std_Cost*Inv_Cost+IF(365/CA$3+Safety_Stock/Avg_Dmd&gt;Plan_Shelf,(365/CA$3+Safety_Stock/Avg_Dmd-Plan_Shelf)*Avg_Dmd*Std_Cost*CA$3,0)+Avg_Dmd*365/CA$3/2*Std_Cost*Inv_Cost+CA$3*Setup</f>
        <v>31284.205685012665</v>
      </c>
      <c r="CB97" s="12">
        <f>(Sell_Price-Std_Cost)*(1-$D97)*Lost_Sale_Fact*Avg_Dmd*365+NORMSINV($D97)*SQRT(Dmd_StdDev^2*Leadtime+LT_StdDev^2*Avg_Dmd^2)*Std_Cost*Inv_Cost+IF(365/CB$3+Safety_Stock/Avg_Dmd&gt;Plan_Shelf,(365/CB$3+Safety_Stock/Avg_Dmd-Plan_Shelf)*Avg_Dmd*Std_Cost*CB$3,0)+Avg_Dmd*365/CB$3/2*Std_Cost*Inv_Cost+CB$3*Setup</f>
        <v>31398.346035889859</v>
      </c>
      <c r="CC97" s="12">
        <f>(Sell_Price-Std_Cost)*(1-$D97)*Lost_Sale_Fact*Avg_Dmd*365+NORMSINV($D97)*SQRT(Dmd_StdDev^2*Leadtime+LT_StdDev^2*Avg_Dmd^2)*Std_Cost*Inv_Cost+IF(365/CC$3+Safety_Stock/Avg_Dmd&gt;Plan_Shelf,(365/CC$3+Safety_Stock/Avg_Dmd-Plan_Shelf)*Avg_Dmd*Std_Cost*CC$3,0)+Avg_Dmd*365/CC$3/2*Std_Cost*Inv_Cost+CC$3*Setup</f>
        <v>31513.417806224788</v>
      </c>
      <c r="CD97" s="12">
        <f>(Sell_Price-Std_Cost)*(1-$D97)*Lost_Sale_Fact*Avg_Dmd*365+NORMSINV($D97)*SQRT(Dmd_StdDev^2*Leadtime+LT_StdDev^2*Avg_Dmd^2)*Std_Cost*Inv_Cost+IF(365/CD$3+Safety_Stock/Avg_Dmd&gt;Plan_Shelf,(365/CD$3+Safety_Stock/Avg_Dmd-Plan_Shelf)*Avg_Dmd*Std_Cost*CD$3,0)+Avg_Dmd*365/CD$3/2*Std_Cost*Inv_Cost+CD$3*Setup</f>
        <v>31629.385172192153</v>
      </c>
      <c r="CE97" s="12">
        <f>(Sell_Price-Std_Cost)*(1-$D97)*Lost_Sale_Fact*Avg_Dmd*365+NORMSINV($D97)*SQRT(Dmd_StdDev^2*Leadtime+LT_StdDev^2*Avg_Dmd^2)*Std_Cost*Inv_Cost+IF(365/CE$3+Safety_Stock/Avg_Dmd&gt;Plan_Shelf,(365/CE$3+Safety_Stock/Avg_Dmd-Plan_Shelf)*Avg_Dmd*Std_Cost*CE$3,0)+Avg_Dmd*365/CE$3/2*Std_Cost*Inv_Cost+CE$3*Setup</f>
        <v>31746.214123831232</v>
      </c>
      <c r="CF97" s="12">
        <f>(Sell_Price-Std_Cost)*(1-$D97)*Lost_Sale_Fact*Avg_Dmd*365+NORMSINV($D97)*SQRT(Dmd_StdDev^2*Leadtime+LT_StdDev^2*Avg_Dmd^2)*Std_Cost*Inv_Cost+IF(365/CF$3+Safety_Stock/Avg_Dmd&gt;Plan_Shelf,(365/CF$3+Safety_Stock/Avg_Dmd-Plan_Shelf)*Avg_Dmd*Std_Cost*CF$3,0)+Avg_Dmd*365/CF$3/2*Std_Cost*Inv_Cost+CF$3*Setup</f>
        <v>31863.872351679332</v>
      </c>
      <c r="CG97" s="12">
        <f>(Sell_Price-Std_Cost)*(1-$D97)*Lost_Sale_Fact*Avg_Dmd*365+NORMSINV($D97)*SQRT(Dmd_StdDev^2*Leadtime+LT_StdDev^2*Avg_Dmd^2)*Std_Cost*Inv_Cost+IF(365/CG$3+Safety_Stock/Avg_Dmd&gt;Plan_Shelf,(365/CG$3+Safety_Stock/Avg_Dmd-Plan_Shelf)*Avg_Dmd*Std_Cost*CG$3,0)+Avg_Dmd*365/CG$3/2*Std_Cost*Inv_Cost+CG$3*Setup</f>
        <v>31982.329141802787</v>
      </c>
      <c r="CH97" s="12">
        <f>(Sell_Price-Std_Cost)*(1-$D97)*Lost_Sale_Fact*Avg_Dmd*365+NORMSINV($D97)*SQRT(Dmd_StdDev^2*Leadtime+LT_StdDev^2*Avg_Dmd^2)*Std_Cost*Inv_Cost+IF(365/CH$3+Safety_Stock/Avg_Dmd&gt;Plan_Shelf,(365/CH$3+Safety_Stock/Avg_Dmd-Plan_Shelf)*Avg_Dmd*Std_Cost*CH$3,0)+Avg_Dmd*365/CH$3/2*Std_Cost*Inv_Cost+CH$3*Setup</f>
        <v>32101.5552785086</v>
      </c>
      <c r="CI97" s="12">
        <f>(Sell_Price-Std_Cost)*(1-$D97)*Lost_Sale_Fact*Avg_Dmd*365+NORMSINV($D97)*SQRT(Dmd_StdDev^2*Leadtime+LT_StdDev^2*Avg_Dmd^2)*Std_Cost*Inv_Cost+IF(365/CI$3+Safety_Stock/Avg_Dmd&gt;Plan_Shelf,(365/CI$3+Safety_Stock/Avg_Dmd-Plan_Shelf)*Avg_Dmd*Std_Cost*CI$3,0)+Avg_Dmd*365/CI$3/2*Std_Cost*Inv_Cost+CI$3*Setup</f>
        <v>32221.52295408897</v>
      </c>
      <c r="CJ97" s="12">
        <f>(Sell_Price-Std_Cost)*(1-$D97)*Lost_Sale_Fact*Avg_Dmd*365+NORMSINV($D97)*SQRT(Dmd_StdDev^2*Leadtime+LT_StdDev^2*Avg_Dmd^2)*Std_Cost*Inv_Cost+IF(365/CJ$3+Safety_Stock/Avg_Dmd&gt;Plan_Shelf,(365/CJ$3+Safety_Stock/Avg_Dmd-Plan_Shelf)*Avg_Dmd*Std_Cost*CJ$3,0)+Avg_Dmd*365/CJ$3/2*Std_Cost*Inv_Cost+CJ$3*Setup</f>
        <v>32342.205685012665</v>
      </c>
      <c r="CK97" s="12">
        <f>(Sell_Price-Std_Cost)*(1-$D97)*Lost_Sale_Fact*Avg_Dmd*365+NORMSINV($D97)*SQRT(Dmd_StdDev^2*Leadtime+LT_StdDev^2*Avg_Dmd^2)*Std_Cost*Inv_Cost+IF(365/CK$3+Safety_Stock/Avg_Dmd&gt;Plan_Shelf,(365/CK$3+Safety_Stock/Avg_Dmd-Plan_Shelf)*Avg_Dmd*Std_Cost*CK$3,0)+Avg_Dmd*365/CK$3/2*Std_Cost*Inv_Cost+CK$3*Setup</f>
        <v>32463.578234032273</v>
      </c>
      <c r="CL97" s="12">
        <f>(Sell_Price-Std_Cost)*(1-$D97)*Lost_Sale_Fact*Avg_Dmd*365+NORMSINV($D97)*SQRT(Dmd_StdDev^2*Leadtime+LT_StdDev^2*Avg_Dmd^2)*Std_Cost*Inv_Cost+IF(365/CL$3+Safety_Stock/Avg_Dmd&gt;Plan_Shelf,(365/CL$3+Safety_Stock/Avg_Dmd-Plan_Shelf)*Avg_Dmd*Std_Cost*CL$3,0)+Avg_Dmd*365/CL$3/2*Std_Cost*Inv_Cost+CL$3*Setup</f>
        <v>32585.616537725844</v>
      </c>
      <c r="CM97" s="12">
        <f>(Sell_Price-Std_Cost)*(1-$D97)*Lost_Sale_Fact*Avg_Dmd*365+NORMSINV($D97)*SQRT(Dmd_StdDev^2*Leadtime+LT_StdDev^2*Avg_Dmd^2)*Std_Cost*Inv_Cost+IF(365/CM$3+Safety_Stock/Avg_Dmd&gt;Plan_Shelf,(365/CM$3+Safety_Stock/Avg_Dmd-Plan_Shelf)*Avg_Dmd*Std_Cost*CM$3,0)+Avg_Dmd*365/CM$3/2*Std_Cost*Inv_Cost+CM$3*Setup</f>
        <v>32708.297639035656</v>
      </c>
      <c r="CN97" s="12">
        <f>(Sell_Price-Std_Cost)*(1-$D97)*Lost_Sale_Fact*Avg_Dmd*365+NORMSINV($D97)*SQRT(Dmd_StdDev^2*Leadtime+LT_StdDev^2*Avg_Dmd^2)*Std_Cost*Inv_Cost+IF(365/CN$3+Safety_Stock/Avg_Dmd&gt;Plan_Shelf,(365/CN$3+Safety_Stock/Avg_Dmd-Plan_Shelf)*Avg_Dmd*Std_Cost*CN$3,0)+Avg_Dmd*365/CN$3/2*Std_Cost*Inv_Cost+CN$3*Setup</f>
        <v>32831.599624406605</v>
      </c>
      <c r="CO97" s="12">
        <f>(Sell_Price-Std_Cost)*(1-$D97)*Lost_Sale_Fact*Avg_Dmd*365+NORMSINV($D97)*SQRT(Dmd_StdDev^2*Leadtime+LT_StdDev^2*Avg_Dmd^2)*Std_Cost*Inv_Cost+IF(365/CO$3+Safety_Stock/Avg_Dmd&gt;Plan_Shelf,(365/CO$3+Safety_Stock/Avg_Dmd-Plan_Shelf)*Avg_Dmd*Std_Cost*CO$3,0)+Avg_Dmd*365/CO$3/2*Std_Cost*Inv_Cost+CO$3*Setup</f>
        <v>32955.501565162478</v>
      </c>
      <c r="CP97" s="12">
        <f>(Sell_Price-Std_Cost)*(1-$D97)*Lost_Sale_Fact*Avg_Dmd*365+NORMSINV($D97)*SQRT(Dmd_StdDev^2*Leadtime+LT_StdDev^2*Avg_Dmd^2)*Std_Cost*Inv_Cost+IF(365/CP$3+Safety_Stock/Avg_Dmd&gt;Plan_Shelf,(365/CP$3+Safety_Stock/Avg_Dmd-Plan_Shelf)*Avg_Dmd*Std_Cost*CP$3,0)+Avg_Dmd*365/CP$3/2*Std_Cost*Inv_Cost+CP$3*Setup</f>
        <v>33079.983462790442</v>
      </c>
      <c r="CQ97" s="12">
        <f>(Sell_Price-Std_Cost)*(1-$D97)*Lost_Sale_Fact*Avg_Dmd*365+NORMSINV($D97)*SQRT(Dmd_StdDev^2*Leadtime+LT_StdDev^2*Avg_Dmd^2)*Std_Cost*Inv_Cost+IF(365/CQ$3+Safety_Stock/Avg_Dmd&gt;Plan_Shelf,(365/CQ$3+Safety_Stock/Avg_Dmd-Plan_Shelf)*Avg_Dmd*Std_Cost*CQ$3,0)+Avg_Dmd*365/CQ$3/2*Std_Cost*Inv_Cost+CQ$3*Setup</f>
        <v>33205.026197833176</v>
      </c>
      <c r="CR97" s="12">
        <f>(Sell_Price-Std_Cost)*(1-$D97)*Lost_Sale_Fact*Avg_Dmd*365+NORMSINV($D97)*SQRT(Dmd_StdDev^2*Leadtime+LT_StdDev^2*Avg_Dmd^2)*Std_Cost*Inv_Cost+IF(365/CR$3+Safety_Stock/Avg_Dmd&gt;Plan_Shelf,(365/CR$3+Safety_Stock/Avg_Dmd-Plan_Shelf)*Avg_Dmd*Std_Cost*CR$3,0)+Avg_Dmd*365/CR$3/2*Std_Cost*Inv_Cost+CR$3*Setup</f>
        <v>33330.611482114116</v>
      </c>
      <c r="CS97" s="12">
        <f>(Sell_Price-Std_Cost)*(1-$D97)*Lost_Sale_Fact*Avg_Dmd*365+NORMSINV($D97)*SQRT(Dmd_StdDev^2*Leadtime+LT_StdDev^2*Avg_Dmd^2)*Std_Cost*Inv_Cost+IF(365/CS$3+Safety_Stock/Avg_Dmd&gt;Plan_Shelf,(365/CS$3+Safety_Stock/Avg_Dmd-Plan_Shelf)*Avg_Dmd*Std_Cost*CS$3,0)+Avg_Dmd*365/CS$3/2*Std_Cost*Inv_Cost+CS$3*Setup</f>
        <v>33456.721814044926</v>
      </c>
      <c r="CT97" s="12">
        <f>(Sell_Price-Std_Cost)*(1-$D97)*Lost_Sale_Fact*Avg_Dmd*365+NORMSINV($D97)*SQRT(Dmd_StdDev^2*Leadtime+LT_StdDev^2*Avg_Dmd^2)*Std_Cost*Inv_Cost+IF(365/CT$3+Safety_Stock/Avg_Dmd&gt;Plan_Shelf,(365/CT$3+Safety_Stock/Avg_Dmd-Plan_Shelf)*Avg_Dmd*Std_Cost*CT$3,0)+Avg_Dmd*365/CT$3/2*Std_Cost*Inv_Cost+CT$3*Setup</f>
        <v>33583.340436785715</v>
      </c>
      <c r="CU97" s="12">
        <f>(Sell_Price-Std_Cost)*(1-$D97)*Lost_Sale_Fact*Avg_Dmd*365+NORMSINV($D97)*SQRT(Dmd_StdDev^2*Leadtime+LT_StdDev^2*Avg_Dmd^2)*Std_Cost*Inv_Cost+IF(365/CU$3+Safety_Stock/Avg_Dmd&gt;Plan_Shelf,(365/CU$3+Safety_Stock/Avg_Dmd-Plan_Shelf)*Avg_Dmd*Std_Cost*CU$3,0)+Avg_Dmd*365/CU$3/2*Std_Cost*Inv_Cost+CU$3*Setup</f>
        <v>33710.451299047752</v>
      </c>
      <c r="CV97" s="12">
        <f>(Sell_Price-Std_Cost)*(1-$D97)*Lost_Sale_Fact*Avg_Dmd*365+NORMSINV($D97)*SQRT(Dmd_StdDev^2*Leadtime+LT_StdDev^2*Avg_Dmd^2)*Std_Cost*Inv_Cost+IF(365/CV$3+Safety_Stock/Avg_Dmd&gt;Plan_Shelf,(365/CV$3+Safety_Stock/Avg_Dmd-Plan_Shelf)*Avg_Dmd*Std_Cost*CV$3,0)+Avg_Dmd*365/CV$3/2*Std_Cost*Inv_Cost+CV$3*Setup</f>
        <v>33838.039018345997</v>
      </c>
      <c r="CW97" s="12">
        <f>(Sell_Price-Std_Cost)*(1-$D97)*Lost_Sale_Fact*Avg_Dmd*365+NORMSINV($D97)*SQRT(Dmd_StdDev^2*Leadtime+LT_StdDev^2*Avg_Dmd^2)*Std_Cost*Inv_Cost+IF(365/CW$3+Safety_Stock/Avg_Dmd&gt;Plan_Shelf,(365/CW$3+Safety_Stock/Avg_Dmd-Plan_Shelf)*Avg_Dmd*Std_Cost*CW$3,0)+Avg_Dmd*365/CW$3/2*Std_Cost*Inv_Cost+CW$3*Setup</f>
        <v>33966.088846524697</v>
      </c>
      <c r="CX97" s="12">
        <f>(Sell_Price-Std_Cost)*(1-$D97)*Lost_Sale_Fact*Avg_Dmd*365+NORMSINV($D97)*SQRT(Dmd_StdDev^2*Leadtime+LT_StdDev^2*Avg_Dmd^2)*Std_Cost*Inv_Cost+IF(365/CX$3+Safety_Stock/Avg_Dmd&gt;Plan_Shelf,(365/CX$3+Safety_Stock/Avg_Dmd-Plan_Shelf)*Avg_Dmd*Std_Cost*CX$3,0)+Avg_Dmd*365/CX$3/2*Std_Cost*Inv_Cost+CX$3*Setup</f>
        <v>34094.586637393615</v>
      </c>
      <c r="CY97" s="12">
        <f>(Sell_Price-Std_Cost)*(1-$D97)*Lost_Sale_Fact*Avg_Dmd*365+NORMSINV($D97)*SQRT(Dmd_StdDev^2*Leadtime+LT_StdDev^2*Avg_Dmd^2)*Std_Cost*Inv_Cost+IF(365/CY$3+Safety_Stock/Avg_Dmd&gt;Plan_Shelf,(365/CY$3+Safety_Stock/Avg_Dmd-Plan_Shelf)*Avg_Dmd*Std_Cost*CY$3,0)+Avg_Dmd*365/CY$3/2*Std_Cost*Inv_Cost+CY$3*Setup</f>
        <v>34223.518816325799</v>
      </c>
      <c r="CZ97" s="12">
        <f>(Sell_Price-Std_Cost)*(1-$D97)*Lost_Sale_Fact*Avg_Dmd*365+NORMSINV($D97)*SQRT(Dmd_StdDev^2*Leadtime+LT_StdDev^2*Avg_Dmd^2)*Std_Cost*Inv_Cost+IF(365/CZ$3+Safety_Stock/Avg_Dmd&gt;Plan_Shelf,(365/CZ$3+Safety_Stock/Avg_Dmd-Plan_Shelf)*Avg_Dmd*Std_Cost*CZ$3,0)+Avg_Dmd*365/CZ$3/2*Std_Cost*Inv_Cost+CZ$3*Setup</f>
        <v>34352.872351679332</v>
      </c>
      <c r="DA97" s="28">
        <f t="shared" si="2"/>
        <v>28383.196676003656</v>
      </c>
      <c r="DB97" s="43">
        <f t="shared" si="3"/>
        <v>0.90600000000000003</v>
      </c>
    </row>
    <row r="98" spans="1:106" ht="14.1" customHeight="1" x14ac:dyDescent="0.25">
      <c r="A98" s="53"/>
      <c r="B98" s="52"/>
      <c r="C98" s="52"/>
      <c r="D98" s="9">
        <v>0.90500000000000003</v>
      </c>
      <c r="E98" s="12">
        <f>(Sell_Price-Std_Cost)*(1-$D98)*Lost_Sale_Fact*Avg_Dmd*365+NORMSINV($D98)*SQRT(Dmd_StdDev^2*Leadtime+LT_StdDev^2*Avg_Dmd^2)*Std_Cost*Inv_Cost+IF(365/E$3+Safety_Stock/Avg_Dmd&gt;Plan_Shelf,(365/E$3+Safety_Stock/Avg_Dmd-Plan_Shelf)*Avg_Dmd*Std_Cost*E$3,0)+Avg_Dmd*365/E$3/2*Std_Cost*Inv_Cost+E$3*Setup</f>
        <v>1328801.694793452</v>
      </c>
      <c r="F98" s="12">
        <f>(Sell_Price-Std_Cost)*(1-$D98)*Lost_Sale_Fact*Avg_Dmd*365+NORMSINV($D98)*SQRT(Dmd_StdDev^2*Leadtime+LT_StdDev^2*Avg_Dmd^2)*Std_Cost*Inv_Cost+IF(365/F$3+Safety_Stock/Avg_Dmd&gt;Plan_Shelf,(365/F$3+Safety_Stock/Avg_Dmd-Plan_Shelf)*Avg_Dmd*Std_Cost*F$3,0)+Avg_Dmd*365/F$3/2*Std_Cost*Inv_Cost+F$3*Setup</f>
        <v>1165647.8576274444</v>
      </c>
      <c r="G98" s="12">
        <f>(Sell_Price-Std_Cost)*(1-$D98)*Lost_Sale_Fact*Avg_Dmd*365+NORMSINV($D98)*SQRT(Dmd_StdDev^2*Leadtime+LT_StdDev^2*Avg_Dmd^2)*Std_Cost*Inv_Cost+IF(365/G$3+Safety_Stock/Avg_Dmd&gt;Plan_Shelf,(365/G$3+Safety_Stock/Avg_Dmd-Plan_Shelf)*Avg_Dmd*Std_Cost*G$3,0)+Avg_Dmd*365/G$3/2*Std_Cost*Inv_Cost+G$3*Setup</f>
        <v>1070627.3537947701</v>
      </c>
      <c r="H98" s="12">
        <f>(Sell_Price-Std_Cost)*(1-$D98)*Lost_Sale_Fact*Avg_Dmd*365+NORMSINV($D98)*SQRT(Dmd_StdDev^2*Leadtime+LT_StdDev^2*Avg_Dmd^2)*Std_Cost*Inv_Cost+IF(365/H$3+Safety_Stock/Avg_Dmd&gt;Plan_Shelf,(365/H$3+Safety_Stock/Avg_Dmd-Plan_Shelf)*Avg_Dmd*Std_Cost*H$3,0)+Avg_Dmd*365/H$3/2*Std_Cost*Inv_Cost+H$3*Setup</f>
        <v>992640.18329542945</v>
      </c>
      <c r="I98" s="12">
        <f>(Sell_Price-Std_Cost)*(1-$D98)*Lost_Sale_Fact*Avg_Dmd*365+NORMSINV($D98)*SQRT(Dmd_StdDev^2*Leadtime+LT_StdDev^2*Avg_Dmd^2)*Std_Cost*Inv_Cost+IF(365/I$3+Safety_Stock/Avg_Dmd&gt;Plan_Shelf,(365/I$3+Safety_Stock/Avg_Dmd-Plan_Shelf)*Avg_Dmd*Std_Cost*I$3,0)+Avg_Dmd*365/I$3/2*Std_Cost*Inv_Cost+I$3*Setup</f>
        <v>921466.34612942184</v>
      </c>
      <c r="J98" s="12">
        <f>(Sell_Price-Std_Cost)*(1-$D98)*Lost_Sale_Fact*Avg_Dmd*365+NORMSINV($D98)*SQRT(Dmd_StdDev^2*Leadtime+LT_StdDev^2*Avg_Dmd^2)*Std_Cost*Inv_Cost+IF(365/J$3+Safety_Stock/Avg_Dmd&gt;Plan_Shelf,(365/J$3+Safety_Stock/Avg_Dmd-Plan_Shelf)*Avg_Dmd*Std_Cost*J$3,0)+Avg_Dmd*365/J$3/2*Std_Cost*Inv_Cost+J$3*Setup</f>
        <v>853699.17563008086</v>
      </c>
      <c r="K98" s="12">
        <f>(Sell_Price-Std_Cost)*(1-$D98)*Lost_Sale_Fact*Avg_Dmd*365+NORMSINV($D98)*SQRT(Dmd_StdDev^2*Leadtime+LT_StdDev^2*Avg_Dmd^2)*Std_Cost*Inv_Cost+IF(365/K$3+Safety_Stock/Avg_Dmd&gt;Plan_Shelf,(365/K$3+Safety_Stock/Avg_Dmd-Plan_Shelf)*Avg_Dmd*Std_Cost*K$3,0)+Avg_Dmd*365/K$3/2*Std_Cost*Inv_Cost+K$3*Setup</f>
        <v>787878.67179740663</v>
      </c>
      <c r="L98" s="12">
        <f>(Sell_Price-Std_Cost)*(1-$D98)*Lost_Sale_Fact*Avg_Dmd*365+NORMSINV($D98)*SQRT(Dmd_StdDev^2*Leadtime+LT_StdDev^2*Avg_Dmd^2)*Std_Cost*Inv_Cost+IF(365/L$3+Safety_Stock/Avg_Dmd&gt;Plan_Shelf,(365/L$3+Safety_Stock/Avg_Dmd-Plan_Shelf)*Avg_Dmd*Std_Cost*L$3,0)+Avg_Dmd*365/L$3/2*Std_Cost*Inv_Cost+L$3*Setup</f>
        <v>723274.83463139902</v>
      </c>
      <c r="M98" s="12">
        <f>(Sell_Price-Std_Cost)*(1-$D98)*Lost_Sale_Fact*Avg_Dmd*365+NORMSINV($D98)*SQRT(Dmd_StdDev^2*Leadtime+LT_StdDev^2*Avg_Dmd^2)*Std_Cost*Inv_Cost+IF(365/M$3+Safety_Stock/Avg_Dmd&gt;Plan_Shelf,(365/M$3+Safety_Stock/Avg_Dmd-Plan_Shelf)*Avg_Dmd*Std_Cost*M$3,0)+Avg_Dmd*365/M$3/2*Std_Cost*Inv_Cost+M$3*Setup</f>
        <v>659482.10857650277</v>
      </c>
      <c r="N98" s="12">
        <f>(Sell_Price-Std_Cost)*(1-$D98)*Lost_Sale_Fact*Avg_Dmd*365+NORMSINV($D98)*SQRT(Dmd_StdDev^2*Leadtime+LT_StdDev^2*Avg_Dmd^2)*Std_Cost*Inv_Cost+IF(365/N$3+Safety_Stock/Avg_Dmd&gt;Plan_Shelf,(365/N$3+Safety_Stock/Avg_Dmd-Plan_Shelf)*Avg_Dmd*Std_Cost*N$3,0)+Avg_Dmd*365/N$3/2*Std_Cost*Inv_Cost+N$3*Setup</f>
        <v>596257.16029938404</v>
      </c>
      <c r="O98" s="12">
        <f>(Sell_Price-Std_Cost)*(1-$D98)*Lost_Sale_Fact*Avg_Dmd*365+NORMSINV($D98)*SQRT(Dmd_StdDev^2*Leadtime+LT_StdDev^2*Avg_Dmd^2)*Std_Cost*Inv_Cost+IF(365/O$3+Safety_Stock/Avg_Dmd&gt;Plan_Shelf,(365/O$3+Safety_Stock/Avg_Dmd-Plan_Shelf)*Avg_Dmd*Std_Cost*O$3,0)+Avg_Dmd*365/O$3/2*Std_Cost*Inv_Cost+O$3*Setup</f>
        <v>533445.14131519455</v>
      </c>
      <c r="P98" s="12">
        <f>(Sell_Price-Std_Cost)*(1-$D98)*Lost_Sale_Fact*Avg_Dmd*365+NORMSINV($D98)*SQRT(Dmd_StdDev^2*Leadtime+LT_StdDev^2*Avg_Dmd^2)*Std_Cost*Inv_Cost+IF(365/P$3+Safety_Stock/Avg_Dmd&gt;Plan_Shelf,(365/P$3+Safety_Stock/Avg_Dmd-Plan_Shelf)*Avg_Dmd*Std_Cost*P$3,0)+Avg_Dmd*365/P$3/2*Std_Cost*Inv_Cost+P$3*Setup</f>
        <v>470942.81930070231</v>
      </c>
      <c r="Q98" s="12">
        <f>(Sell_Price-Std_Cost)*(1-$D98)*Lost_Sale_Fact*Avg_Dmd*365+NORMSINV($D98)*SQRT(Dmd_StdDev^2*Leadtime+LT_StdDev^2*Avg_Dmd^2)*Std_Cost*Inv_Cost+IF(365/Q$3+Safety_Stock/Avg_Dmd&gt;Plan_Shelf,(365/Q$3+Safety_Stock/Avg_Dmd-Plan_Shelf)*Avg_Dmd*Std_Cost*Q$3,0)+Avg_Dmd*365/Q$3/2*Std_Cost*Inv_Cost+Q$3*Setup</f>
        <v>408678.72572443832</v>
      </c>
      <c r="R98" s="12">
        <f>(Sell_Price-Std_Cost)*(1-$D98)*Lost_Sale_Fact*Avg_Dmd*365+NORMSINV($D98)*SQRT(Dmd_StdDev^2*Leadtime+LT_StdDev^2*Avg_Dmd^2)*Std_Cost*Inv_Cost+IF(365/R$3+Safety_Stock/Avg_Dmd&gt;Plan_Shelf,(365/R$3+Safety_Stock/Avg_Dmd-Plan_Shelf)*Avg_Dmd*Std_Cost*R$3,0)+Avg_Dmd*365/R$3/2*Std_Cost*Inv_Cost+R$3*Setup</f>
        <v>346601.81163535389</v>
      </c>
      <c r="S98" s="12">
        <f>(Sell_Price-Std_Cost)*(1-$D98)*Lost_Sale_Fact*Avg_Dmd*365+NORMSINV($D98)*SQRT(Dmd_StdDev^2*Leadtime+LT_StdDev^2*Avg_Dmd^2)*Std_Cost*Inv_Cost+IF(365/S$3+Safety_Stock/Avg_Dmd&gt;Plan_Shelf,(365/S$3+Safety_Stock/Avg_Dmd-Plan_Shelf)*Avg_Dmd*Std_Cost*S$3,0)+Avg_Dmd*365/S$3/2*Std_Cost*Inv_Cost+S$3*Setup</f>
        <v>284674.64113601291</v>
      </c>
      <c r="T98" s="12">
        <f>(Sell_Price-Std_Cost)*(1-$D98)*Lost_Sale_Fact*Avg_Dmd*365+NORMSINV($D98)*SQRT(Dmd_StdDev^2*Leadtime+LT_StdDev^2*Avg_Dmd^2)*Std_Cost*Inv_Cost+IF(365/T$3+Safety_Stock/Avg_Dmd&gt;Plan_Shelf,(365/T$3+Safety_Stock/Avg_Dmd-Plan_Shelf)*Avg_Dmd*Std_Cost*T$3,0)+Avg_Dmd*365/T$3/2*Std_Cost*Inv_Cost+T$3*Setup</f>
        <v>222869.13730333856</v>
      </c>
      <c r="U98" s="12">
        <f>(Sell_Price-Std_Cost)*(1-$D98)*Lost_Sale_Fact*Avg_Dmd*365+NORMSINV($D98)*SQRT(Dmd_StdDev^2*Leadtime+LT_StdDev^2*Avg_Dmd^2)*Std_Cost*Inv_Cost+IF(365/U$3+Safety_Stock/Avg_Dmd&gt;Plan_Shelf,(365/U$3+Safety_Stock/Avg_Dmd-Plan_Shelf)*Avg_Dmd*Std_Cost*U$3,0)+Avg_Dmd*365/U$3/2*Std_Cost*Inv_Cost+U$3*Setup</f>
        <v>161163.82954909559</v>
      </c>
      <c r="V98" s="12">
        <f>(Sell_Price-Std_Cost)*(1-$D98)*Lost_Sale_Fact*Avg_Dmd*365+NORMSINV($D98)*SQRT(Dmd_StdDev^2*Leadtime+LT_StdDev^2*Avg_Dmd^2)*Std_Cost*Inv_Cost+IF(365/V$3+Safety_Stock/Avg_Dmd&gt;Plan_Shelf,(365/V$3+Safety_Stock/Avg_Dmd-Plan_Shelf)*Avg_Dmd*Std_Cost*V$3,0)+Avg_Dmd*365/V$3/2*Std_Cost*Inv_Cost+V$3*Setup</f>
        <v>99542.018526879023</v>
      </c>
      <c r="W98" s="12">
        <f>(Sell_Price-Std_Cost)*(1-$D98)*Lost_Sale_Fact*Avg_Dmd*365+NORMSINV($D98)*SQRT(Dmd_StdDev^2*Leadtime+LT_StdDev^2*Avg_Dmd^2)*Std_Cost*Inv_Cost+IF(365/W$3+Safety_Stock/Avg_Dmd&gt;Plan_Shelf,(365/W$3+Safety_Stock/Avg_Dmd-Plan_Shelf)*Avg_Dmd*Std_Cost*W$3,0)+Avg_Dmd*365/W$3/2*Std_Cost*Inv_Cost+W$3*Setup</f>
        <v>37990.520542157887</v>
      </c>
      <c r="X98" s="12">
        <f>(Sell_Price-Std_Cost)*(1-$D98)*Lost_Sale_Fact*Avg_Dmd*365+NORMSINV($D98)*SQRT(Dmd_StdDev^2*Leadtime+LT_StdDev^2*Avg_Dmd^2)*Std_Cost*Inv_Cost+IF(365/X$3+Safety_Stock/Avg_Dmd&gt;Plan_Shelf,(365/X$3+Safety_Stock/Avg_Dmd-Plan_Shelf)*Avg_Dmd*Std_Cost*X$3,0)+Avg_Dmd*365/X$3/2*Std_Cost*Inv_Cost+X$3*Setup</f>
        <v>30575.531959459593</v>
      </c>
      <c r="Y98" s="12">
        <f>(Sell_Price-Std_Cost)*(1-$D98)*Lost_Sale_Fact*Avg_Dmd*365+NORMSINV($D98)*SQRT(Dmd_StdDev^2*Leadtime+LT_StdDev^2*Avg_Dmd^2)*Std_Cost*Inv_Cost+IF(365/Y$3+Safety_Stock/Avg_Dmd&gt;Plan_Shelf,(365/Y$3+Safety_Stock/Avg_Dmd-Plan_Shelf)*Avg_Dmd*Std_Cost*Y$3,0)+Avg_Dmd*365/Y$3/2*Std_Cost*Inv_Cost+Y$3*Setup</f>
        <v>30238.865292792925</v>
      </c>
      <c r="Z98" s="12">
        <f>(Sell_Price-Std_Cost)*(1-$D98)*Lost_Sale_Fact*Avg_Dmd*365+NORMSINV($D98)*SQRT(Dmd_StdDev^2*Leadtime+LT_StdDev^2*Avg_Dmd^2)*Std_Cost*Inv_Cost+IF(365/Z$3+Safety_Stock/Avg_Dmd&gt;Plan_Shelf,(365/Z$3+Safety_Stock/Avg_Dmd-Plan_Shelf)*Avg_Dmd*Std_Cost*Z$3,0)+Avg_Dmd*365/Z$3/2*Std_Cost*Inv_Cost+Z$3*Setup</f>
        <v>29946.441050368681</v>
      </c>
      <c r="AA98" s="12">
        <f>(Sell_Price-Std_Cost)*(1-$D98)*Lost_Sale_Fact*Avg_Dmd*365+NORMSINV($D98)*SQRT(Dmd_StdDev^2*Leadtime+LT_StdDev^2*Avg_Dmd^2)*Std_Cost*Inv_Cost+IF(365/AA$3+Safety_Stock/Avg_Dmd&gt;Plan_Shelf,(365/AA$3+Safety_Stock/Avg_Dmd-Plan_Shelf)*Avg_Dmd*Std_Cost*AA$3,0)+Avg_Dmd*365/AA$3/2*Std_Cost*Inv_Cost+AA$3*Setup</f>
        <v>29692.488481198721</v>
      </c>
      <c r="AB98" s="12">
        <f>(Sell_Price-Std_Cost)*(1-$D98)*Lost_Sale_Fact*Avg_Dmd*365+NORMSINV($D98)*SQRT(Dmd_StdDev^2*Leadtime+LT_StdDev^2*Avg_Dmd^2)*Std_Cost*Inv_Cost+IF(365/AB$3+Safety_Stock/Avg_Dmd&gt;Plan_Shelf,(365/AB$3+Safety_Stock/Avg_Dmd-Plan_Shelf)*Avg_Dmd*Std_Cost*AB$3,0)+Avg_Dmd*365/AB$3/2*Std_Cost*Inv_Cost+AB$3*Setup</f>
        <v>29472.198626126257</v>
      </c>
      <c r="AC98" s="12">
        <f>(Sell_Price-Std_Cost)*(1-$D98)*Lost_Sale_Fact*Avg_Dmd*365+NORMSINV($D98)*SQRT(Dmd_StdDev^2*Leadtime+LT_StdDev^2*Avg_Dmd^2)*Std_Cost*Inv_Cost+IF(365/AC$3+Safety_Stock/Avg_Dmd&gt;Plan_Shelf,(365/AC$3+Safety_Stock/Avg_Dmd-Plan_Shelf)*Avg_Dmd*Std_Cost*AC$3,0)+Avg_Dmd*365/AC$3/2*Std_Cost*Inv_Cost+AC$3*Setup</f>
        <v>29281.531959459593</v>
      </c>
      <c r="AD98" s="12">
        <f>(Sell_Price-Std_Cost)*(1-$D98)*Lost_Sale_Fact*Avg_Dmd*365+NORMSINV($D98)*SQRT(Dmd_StdDev^2*Leadtime+LT_StdDev^2*Avg_Dmd^2)*Std_Cost*Inv_Cost+IF(365/AD$3+Safety_Stock/Avg_Dmd&gt;Plan_Shelf,(365/AD$3+Safety_Stock/Avg_Dmd-Plan_Shelf)*Avg_Dmd*Std_Cost*AD$3,0)+Avg_Dmd*365/AD$3/2*Std_Cost*Inv_Cost+AD$3*Setup</f>
        <v>29117.070420998054</v>
      </c>
      <c r="AE98" s="12">
        <f>(Sell_Price-Std_Cost)*(1-$D98)*Lost_Sale_Fact*Avg_Dmd*365+NORMSINV($D98)*SQRT(Dmd_StdDev^2*Leadtime+LT_StdDev^2*Avg_Dmd^2)*Std_Cost*Inv_Cost+IF(365/AE$3+Safety_Stock/Avg_Dmd&gt;Plan_Shelf,(365/AE$3+Safety_Stock/Avg_Dmd-Plan_Shelf)*Avg_Dmd*Std_Cost*AE$3,0)+Avg_Dmd*365/AE$3/2*Std_Cost*Inv_Cost+AE$3*Setup</f>
        <v>28975.902329829965</v>
      </c>
      <c r="AF98" s="12">
        <f>(Sell_Price-Std_Cost)*(1-$D98)*Lost_Sale_Fact*Avg_Dmd*365+NORMSINV($D98)*SQRT(Dmd_StdDev^2*Leadtime+LT_StdDev^2*Avg_Dmd^2)*Std_Cost*Inv_Cost+IF(365/AF$3+Safety_Stock/Avg_Dmd&gt;Plan_Shelf,(365/AF$3+Safety_Stock/Avg_Dmd-Plan_Shelf)*Avg_Dmd*Std_Cost*AF$3,0)+Avg_Dmd*365/AF$3/2*Std_Cost*Inv_Cost+AF$3*Setup</f>
        <v>28855.531959459593</v>
      </c>
      <c r="AG98" s="12">
        <f>(Sell_Price-Std_Cost)*(1-$D98)*Lost_Sale_Fact*Avg_Dmd*365+NORMSINV($D98)*SQRT(Dmd_StdDev^2*Leadtime+LT_StdDev^2*Avg_Dmd^2)*Std_Cost*Inv_Cost+IF(365/AG$3+Safety_Stock/Avg_Dmd&gt;Plan_Shelf,(365/AG$3+Safety_Stock/Avg_Dmd-Plan_Shelf)*Avg_Dmd*Std_Cost*AG$3,0)+Avg_Dmd*365/AG$3/2*Std_Cost*Inv_Cost+AG$3*Setup</f>
        <v>28753.807821528557</v>
      </c>
      <c r="AH98" s="12">
        <f>(Sell_Price-Std_Cost)*(1-$D98)*Lost_Sale_Fact*Avg_Dmd*365+NORMSINV($D98)*SQRT(Dmd_StdDev^2*Leadtime+LT_StdDev^2*Avg_Dmd^2)*Std_Cost*Inv_Cost+IF(365/AH$3+Safety_Stock/Avg_Dmd&gt;Plan_Shelf,(365/AH$3+Safety_Stock/Avg_Dmd-Plan_Shelf)*Avg_Dmd*Std_Cost*AH$3,0)+Avg_Dmd*365/AH$3/2*Std_Cost*Inv_Cost+AH$3*Setup</f>
        <v>28668.865292792925</v>
      </c>
      <c r="AI98" s="12">
        <f>(Sell_Price-Std_Cost)*(1-$D98)*Lost_Sale_Fact*Avg_Dmd*365+NORMSINV($D98)*SQRT(Dmd_StdDev^2*Leadtime+LT_StdDev^2*Avg_Dmd^2)*Std_Cost*Inv_Cost+IF(365/AI$3+Safety_Stock/Avg_Dmd&gt;Plan_Shelf,(365/AI$3+Safety_Stock/Avg_Dmd-Plan_Shelf)*Avg_Dmd*Std_Cost*AI$3,0)+Avg_Dmd*365/AI$3/2*Std_Cost*Inv_Cost+AI$3*Setup</f>
        <v>28599.080346556366</v>
      </c>
      <c r="AJ98" s="12">
        <f>(Sell_Price-Std_Cost)*(1-$D98)*Lost_Sale_Fact*Avg_Dmd*365+NORMSINV($D98)*SQRT(Dmd_StdDev^2*Leadtime+LT_StdDev^2*Avg_Dmd^2)*Std_Cost*Inv_Cost+IF(365/AJ$3+Safety_Stock/Avg_Dmd&gt;Plan_Shelf,(365/AJ$3+Safety_Stock/Avg_Dmd-Plan_Shelf)*Avg_Dmd*Std_Cost*AJ$3,0)+Avg_Dmd*365/AJ$3/2*Std_Cost*Inv_Cost+AJ$3*Setup</f>
        <v>28543.031959459593</v>
      </c>
      <c r="AK98" s="12">
        <f>(Sell_Price-Std_Cost)*(1-$D98)*Lost_Sale_Fact*Avg_Dmd*365+NORMSINV($D98)*SQRT(Dmd_StdDev^2*Leadtime+LT_StdDev^2*Avg_Dmd^2)*Std_Cost*Inv_Cost+IF(365/AK$3+Safety_Stock/Avg_Dmd&gt;Plan_Shelf,(365/AK$3+Safety_Stock/Avg_Dmd-Plan_Shelf)*Avg_Dmd*Std_Cost*AK$3,0)+Avg_Dmd*365/AK$3/2*Std_Cost*Inv_Cost+AK$3*Setup</f>
        <v>28499.471353398985</v>
      </c>
      <c r="AL98" s="12">
        <f>(Sell_Price-Std_Cost)*(1-$D98)*Lost_Sale_Fact*Avg_Dmd*365+NORMSINV($D98)*SQRT(Dmd_StdDev^2*Leadtime+LT_StdDev^2*Avg_Dmd^2)*Std_Cost*Inv_Cost+IF(365/AL$3+Safety_Stock/Avg_Dmd&gt;Plan_Shelf,(365/AL$3+Safety_Stock/Avg_Dmd-Plan_Shelf)*Avg_Dmd*Std_Cost*AL$3,0)+Avg_Dmd*365/AL$3/2*Std_Cost*Inv_Cost+AL$3*Setup</f>
        <v>28467.296665341946</v>
      </c>
      <c r="AM98" s="12">
        <f>(Sell_Price-Std_Cost)*(1-$D98)*Lost_Sale_Fact*Avg_Dmd*365+NORMSINV($D98)*SQRT(Dmd_StdDev^2*Leadtime+LT_StdDev^2*Avg_Dmd^2)*Std_Cost*Inv_Cost+IF(365/AM$3+Safety_Stock/Avg_Dmd&gt;Plan_Shelf,(365/AM$3+Safety_Stock/Avg_Dmd-Plan_Shelf)*Avg_Dmd*Std_Cost*AM$3,0)+Avg_Dmd*365/AM$3/2*Std_Cost*Inv_Cost+AM$3*Setup</f>
        <v>28445.531959459593</v>
      </c>
      <c r="AN98" s="12">
        <f>(Sell_Price-Std_Cost)*(1-$D98)*Lost_Sale_Fact*Avg_Dmd*365+NORMSINV($D98)*SQRT(Dmd_StdDev^2*Leadtime+LT_StdDev^2*Avg_Dmd^2)*Std_Cost*Inv_Cost+IF(365/AN$3+Safety_Stock/Avg_Dmd&gt;Plan_Shelf,(365/AN$3+Safety_Stock/Avg_Dmd-Plan_Shelf)*Avg_Dmd*Std_Cost*AN$3,0)+Avg_Dmd*365/AN$3/2*Std_Cost*Inv_Cost+AN$3*Setup</f>
        <v>28433.30973723737</v>
      </c>
      <c r="AO98" s="12">
        <f>(Sell_Price-Std_Cost)*(1-$D98)*Lost_Sale_Fact*Avg_Dmd*365+NORMSINV($D98)*SQRT(Dmd_StdDev^2*Leadtime+LT_StdDev^2*Avg_Dmd^2)*Std_Cost*Inv_Cost+IF(365/AO$3+Safety_Stock/Avg_Dmd&gt;Plan_Shelf,(365/AO$3+Safety_Stock/Avg_Dmd-Plan_Shelf)*Avg_Dmd*Std_Cost*AO$3,0)+Avg_Dmd*365/AO$3/2*Std_Cost*Inv_Cost+AO$3*Setup</f>
        <v>28429.856283783916</v>
      </c>
      <c r="AP98" s="12">
        <f>(Sell_Price-Std_Cost)*(1-$D98)*Lost_Sale_Fact*Avg_Dmd*365+NORMSINV($D98)*SQRT(Dmd_StdDev^2*Leadtime+LT_StdDev^2*Avg_Dmd^2)*Std_Cost*Inv_Cost+IF(365/AP$3+Safety_Stock/Avg_Dmd&gt;Plan_Shelf,(365/AP$3+Safety_Stock/Avg_Dmd-Plan_Shelf)*Avg_Dmd*Std_Cost*AP$3,0)+Avg_Dmd*365/AP$3/2*Std_Cost*Inv_Cost+AP$3*Setup</f>
        <v>28434.479327880646</v>
      </c>
      <c r="AQ98" s="12">
        <f>(Sell_Price-Std_Cost)*(1-$D98)*Lost_Sale_Fact*Avg_Dmd*365+NORMSINV($D98)*SQRT(Dmd_StdDev^2*Leadtime+LT_StdDev^2*Avg_Dmd^2)*Std_Cost*Inv_Cost+IF(365/AQ$3+Safety_Stock/Avg_Dmd&gt;Plan_Shelf,(365/AQ$3+Safety_Stock/Avg_Dmd-Plan_Shelf)*Avg_Dmd*Std_Cost*AQ$3,0)+Avg_Dmd*365/AQ$3/2*Std_Cost*Inv_Cost+AQ$3*Setup</f>
        <v>28446.557600485234</v>
      </c>
      <c r="AR98" s="12">
        <f>(Sell_Price-Std_Cost)*(1-$D98)*Lost_Sale_Fact*Avg_Dmd*365+NORMSINV($D98)*SQRT(Dmd_StdDev^2*Leadtime+LT_StdDev^2*Avg_Dmd^2)*Std_Cost*Inv_Cost+IF(365/AR$3+Safety_Stock/Avg_Dmd&gt;Plan_Shelf,(365/AR$3+Safety_Stock/Avg_Dmd-Plan_Shelf)*Avg_Dmd*Std_Cost*AR$3,0)+Avg_Dmd*365/AR$3/2*Std_Cost*Inv_Cost+AR$3*Setup</f>
        <v>28465.531959459593</v>
      </c>
      <c r="AS98" s="12">
        <f>(Sell_Price-Std_Cost)*(1-$D98)*Lost_Sale_Fact*Avg_Dmd*365+NORMSINV($D98)*SQRT(Dmd_StdDev^2*Leadtime+LT_StdDev^2*Avg_Dmd^2)*Std_Cost*Inv_Cost+IF(365/AS$3+Safety_Stock/Avg_Dmd&gt;Plan_Shelf,(365/AS$3+Safety_Stock/Avg_Dmd-Plan_Shelf)*Avg_Dmd*Std_Cost*AS$3,0)+Avg_Dmd*365/AS$3/2*Std_Cost*Inv_Cost+AS$3*Setup</f>
        <v>28490.897813118128</v>
      </c>
      <c r="AT98" s="12">
        <f>(Sell_Price-Std_Cost)*(1-$D98)*Lost_Sale_Fact*Avg_Dmd*365+NORMSINV($D98)*SQRT(Dmd_StdDev^2*Leadtime+LT_StdDev^2*Avg_Dmd^2)*Std_Cost*Inv_Cost+IF(365/AT$3+Safety_Stock/Avg_Dmd&gt;Plan_Shelf,(365/AT$3+Safety_Stock/Avg_Dmd-Plan_Shelf)*Avg_Dmd*Std_Cost*AT$3,0)+Avg_Dmd*365/AT$3/2*Std_Cost*Inv_Cost+AT$3*Setup</f>
        <v>28522.198626126257</v>
      </c>
      <c r="AU98" s="12">
        <f>(Sell_Price-Std_Cost)*(1-$D98)*Lost_Sale_Fact*Avg_Dmd*365+NORMSINV($D98)*SQRT(Dmd_StdDev^2*Leadtime+LT_StdDev^2*Avg_Dmd^2)*Std_Cost*Inv_Cost+IF(365/AU$3+Safety_Stock/Avg_Dmd&gt;Plan_Shelf,(365/AU$3+Safety_Stock/Avg_Dmd-Plan_Shelf)*Avg_Dmd*Std_Cost*AU$3,0)+Avg_Dmd*365/AU$3/2*Std_Cost*Inv_Cost+AU$3*Setup</f>
        <v>28559.020331552616</v>
      </c>
      <c r="AV98" s="12">
        <f>(Sell_Price-Std_Cost)*(1-$D98)*Lost_Sale_Fact*Avg_Dmd*365+NORMSINV($D98)*SQRT(Dmd_StdDev^2*Leadtime+LT_StdDev^2*Avg_Dmd^2)*Std_Cost*Inv_Cost+IF(365/AV$3+Safety_Stock/Avg_Dmd&gt;Plan_Shelf,(365/AV$3+Safety_Stock/Avg_Dmd-Plan_Shelf)*Avg_Dmd*Std_Cost*AV$3,0)+Avg_Dmd*365/AV$3/2*Std_Cost*Inv_Cost+AV$3*Setup</f>
        <v>28600.986504914137</v>
      </c>
      <c r="AW98" s="12">
        <f>(Sell_Price-Std_Cost)*(1-$D98)*Lost_Sale_Fact*Avg_Dmd*365+NORMSINV($D98)*SQRT(Dmd_StdDev^2*Leadtime+LT_StdDev^2*Avg_Dmd^2)*Std_Cost*Inv_Cost+IF(365/AW$3+Safety_Stock/Avg_Dmd&gt;Plan_Shelf,(365/AW$3+Safety_Stock/Avg_Dmd-Plan_Shelf)*Avg_Dmd*Std_Cost*AW$3,0)+Avg_Dmd*365/AW$3/2*Std_Cost*Inv_Cost+AW$3*Setup</f>
        <v>28647.754181681816</v>
      </c>
      <c r="AX98" s="12">
        <f>(Sell_Price-Std_Cost)*(1-$D98)*Lost_Sale_Fact*Avg_Dmd*365+NORMSINV($D98)*SQRT(Dmd_StdDev^2*Leadtime+LT_StdDev^2*Avg_Dmd^2)*Std_Cost*Inv_Cost+IF(365/AX$3+Safety_Stock/Avg_Dmd&gt;Plan_Shelf,(365/AX$3+Safety_Stock/Avg_Dmd-Plan_Shelf)*Avg_Dmd*Std_Cost*AX$3,0)+Avg_Dmd*365/AX$3/2*Std_Cost*Inv_Cost+AX$3*Setup</f>
        <v>28699.010220329157</v>
      </c>
      <c r="AY98" s="12">
        <f>(Sell_Price-Std_Cost)*(1-$D98)*Lost_Sale_Fact*Avg_Dmd*365+NORMSINV($D98)*SQRT(Dmd_StdDev^2*Leadtime+LT_StdDev^2*Avg_Dmd^2)*Std_Cost*Inv_Cost+IF(365/AY$3+Safety_Stock/Avg_Dmd&gt;Plan_Shelf,(365/AY$3+Safety_Stock/Avg_Dmd-Plan_Shelf)*Avg_Dmd*Std_Cost*AY$3,0)+Avg_Dmd*365/AY$3/2*Std_Cost*Inv_Cost+AY$3*Setup</f>
        <v>28754.468129672357</v>
      </c>
      <c r="AZ98" s="12">
        <f>(Sell_Price-Std_Cost)*(1-$D98)*Lost_Sale_Fact*Avg_Dmd*365+NORMSINV($D98)*SQRT(Dmd_StdDev^2*Leadtime+LT_StdDev^2*Avg_Dmd^2)*Std_Cost*Inv_Cost+IF(365/AZ$3+Safety_Stock/Avg_Dmd&gt;Plan_Shelf,(365/AZ$3+Safety_Stock/Avg_Dmd-Plan_Shelf)*Avg_Dmd*Std_Cost*AZ$3,0)+Avg_Dmd*365/AZ$3/2*Std_Cost*Inv_Cost+AZ$3*Setup</f>
        <v>28813.865292792925</v>
      </c>
      <c r="BA98" s="12">
        <f>(Sell_Price-Std_Cost)*(1-$D98)*Lost_Sale_Fact*Avg_Dmd*365+NORMSINV($D98)*SQRT(Dmd_StdDev^2*Leadtime+LT_StdDev^2*Avg_Dmd^2)*Std_Cost*Inv_Cost+IF(365/BA$3+Safety_Stock/Avg_Dmd&gt;Plan_Shelf,(365/BA$3+Safety_Stock/Avg_Dmd-Plan_Shelf)*Avg_Dmd*Std_Cost*BA$3,0)+Avg_Dmd*365/BA$3/2*Std_Cost*Inv_Cost+BA$3*Setup</f>
        <v>28876.960530888166</v>
      </c>
      <c r="BB98" s="12">
        <f>(Sell_Price-Std_Cost)*(1-$D98)*Lost_Sale_Fact*Avg_Dmd*365+NORMSINV($D98)*SQRT(Dmd_StdDev^2*Leadtime+LT_StdDev^2*Avg_Dmd^2)*Std_Cost*Inv_Cost+IF(365/BB$3+Safety_Stock/Avg_Dmd&gt;Plan_Shelf,(365/BB$3+Safety_Stock/Avg_Dmd-Plan_Shelf)*Avg_Dmd*Std_Cost*BB$3,0)+Avg_Dmd*365/BB$3/2*Std_Cost*Inv_Cost+BB$3*Setup</f>
        <v>28943.531959459593</v>
      </c>
      <c r="BC98" s="12">
        <f>(Sell_Price-Std_Cost)*(1-$D98)*Lost_Sale_Fact*Avg_Dmd*365+NORMSINV($D98)*SQRT(Dmd_StdDev^2*Leadtime+LT_StdDev^2*Avg_Dmd^2)*Std_Cost*Inv_Cost+IF(365/BC$3+Safety_Stock/Avg_Dmd&gt;Plan_Shelf,(365/BC$3+Safety_Stock/Avg_Dmd-Plan_Shelf)*Avg_Dmd*Std_Cost*BC$3,0)+Avg_Dmd*365/BC$3/2*Std_Cost*Inv_Cost+BC$3*Setup</f>
        <v>29013.375096714495</v>
      </c>
      <c r="BD98" s="12">
        <f>(Sell_Price-Std_Cost)*(1-$D98)*Lost_Sale_Fact*Avg_Dmd*365+NORMSINV($D98)*SQRT(Dmd_StdDev^2*Leadtime+LT_StdDev^2*Avg_Dmd^2)*Std_Cost*Inv_Cost+IF(365/BD$3+Safety_Stock/Avg_Dmd&gt;Plan_Shelf,(365/BD$3+Safety_Stock/Avg_Dmd-Plan_Shelf)*Avg_Dmd*Std_Cost*BD$3,0)+Avg_Dmd*365/BD$3/2*Std_Cost*Inv_Cost+BD$3*Setup</f>
        <v>29086.301190228824</v>
      </c>
      <c r="BE98" s="12">
        <f>(Sell_Price-Std_Cost)*(1-$D98)*Lost_Sale_Fact*Avg_Dmd*365+NORMSINV($D98)*SQRT(Dmd_StdDev^2*Leadtime+LT_StdDev^2*Avg_Dmd^2)*Std_Cost*Inv_Cost+IF(365/BE$3+Safety_Stock/Avg_Dmd&gt;Plan_Shelf,(365/BE$3+Safety_Stock/Avg_Dmd-Plan_Shelf)*Avg_Dmd*Std_Cost*BE$3,0)+Avg_Dmd*365/BE$3/2*Std_Cost*Inv_Cost+BE$3*Setup</f>
        <v>29162.135733044499</v>
      </c>
      <c r="BF98" s="12">
        <f>(Sell_Price-Std_Cost)*(1-$D98)*Lost_Sale_Fact*Avg_Dmd*365+NORMSINV($D98)*SQRT(Dmd_StdDev^2*Leadtime+LT_StdDev^2*Avg_Dmd^2)*Std_Cost*Inv_Cost+IF(365/BF$3+Safety_Stock/Avg_Dmd&gt;Plan_Shelf,(365/BF$3+Safety_Stock/Avg_Dmd-Plan_Shelf)*Avg_Dmd*Std_Cost*BF$3,0)+Avg_Dmd*365/BF$3/2*Std_Cost*Inv_Cost+BF$3*Setup</f>
        <v>29240.717144644779</v>
      </c>
      <c r="BG98" s="12">
        <f>(Sell_Price-Std_Cost)*(1-$D98)*Lost_Sale_Fact*Avg_Dmd*365+NORMSINV($D98)*SQRT(Dmd_StdDev^2*Leadtime+LT_StdDev^2*Avg_Dmd^2)*Std_Cost*Inv_Cost+IF(365/BG$3+Safety_Stock/Avg_Dmd&gt;Plan_Shelf,(365/BG$3+Safety_Stock/Avg_Dmd-Plan_Shelf)*Avg_Dmd*Std_Cost*BG$3,0)+Avg_Dmd*365/BG$3/2*Std_Cost*Inv_Cost+BG$3*Setup</f>
        <v>29321.895595823229</v>
      </c>
      <c r="BH98" s="12">
        <f>(Sell_Price-Std_Cost)*(1-$D98)*Lost_Sale_Fact*Avg_Dmd*365+NORMSINV($D98)*SQRT(Dmd_StdDev^2*Leadtime+LT_StdDev^2*Avg_Dmd^2)*Std_Cost*Inv_Cost+IF(365/BH$3+Safety_Stock/Avg_Dmd&gt;Plan_Shelf,(365/BH$3+Safety_Stock/Avg_Dmd-Plan_Shelf)*Avg_Dmd*Std_Cost*BH$3,0)+Avg_Dmd*365/BH$3/2*Std_Cost*Inv_Cost+BH$3*Setup</f>
        <v>29405.531959459593</v>
      </c>
      <c r="BI98" s="12">
        <f>(Sell_Price-Std_Cost)*(1-$D98)*Lost_Sale_Fact*Avg_Dmd*365+NORMSINV($D98)*SQRT(Dmd_StdDev^2*Leadtime+LT_StdDev^2*Avg_Dmd^2)*Std_Cost*Inv_Cost+IF(365/BI$3+Safety_Stock/Avg_Dmd&gt;Plan_Shelf,(365/BI$3+Safety_Stock/Avg_Dmd-Plan_Shelf)*Avg_Dmd*Std_Cost*BI$3,0)+Avg_Dmd*365/BI$3/2*Std_Cost*Inv_Cost+BI$3*Setup</f>
        <v>29491.496871740295</v>
      </c>
      <c r="BJ98" s="12">
        <f>(Sell_Price-Std_Cost)*(1-$D98)*Lost_Sale_Fact*Avg_Dmd*365+NORMSINV($D98)*SQRT(Dmd_StdDev^2*Leadtime+LT_StdDev^2*Avg_Dmd^2)*Std_Cost*Inv_Cost+IF(365/BJ$3+Safety_Stock/Avg_Dmd&gt;Plan_Shelf,(365/BJ$3+Safety_Stock/Avg_Dmd-Plan_Shelf)*Avg_Dmd*Std_Cost*BJ$3,0)+Avg_Dmd*365/BJ$3/2*Std_Cost*Inv_Cost+BJ$3*Setup</f>
        <v>29579.669890494075</v>
      </c>
      <c r="BK98" s="12">
        <f>(Sell_Price-Std_Cost)*(1-$D98)*Lost_Sale_Fact*Avg_Dmd*365+NORMSINV($D98)*SQRT(Dmd_StdDev^2*Leadtime+LT_StdDev^2*Avg_Dmd^2)*Std_Cost*Inv_Cost+IF(365/BK$3+Safety_Stock/Avg_Dmd&gt;Plan_Shelf,(365/BK$3+Safety_Stock/Avg_Dmd-Plan_Shelf)*Avg_Dmd*Std_Cost*BK$3,0)+Avg_Dmd*365/BK$3/2*Std_Cost*Inv_Cost+BK$3*Setup</f>
        <v>29669.938739120611</v>
      </c>
      <c r="BL98" s="12">
        <f>(Sell_Price-Std_Cost)*(1-$D98)*Lost_Sale_Fact*Avg_Dmd*365+NORMSINV($D98)*SQRT(Dmd_StdDev^2*Leadtime+LT_StdDev^2*Avg_Dmd^2)*Std_Cost*Inv_Cost+IF(365/BL$3+Safety_Stock/Avg_Dmd&gt;Plan_Shelf,(365/BL$3+Safety_Stock/Avg_Dmd-Plan_Shelf)*Avg_Dmd*Std_Cost*BL$3,0)+Avg_Dmd*365/BL$3/2*Std_Cost*Inv_Cost+BL$3*Setup</f>
        <v>29762.198626126261</v>
      </c>
      <c r="BM98" s="12">
        <f>(Sell_Price-Std_Cost)*(1-$D98)*Lost_Sale_Fact*Avg_Dmd*365+NORMSINV($D98)*SQRT(Dmd_StdDev^2*Leadtime+LT_StdDev^2*Avg_Dmd^2)*Std_Cost*Inv_Cost+IF(365/BM$3+Safety_Stock/Avg_Dmd&gt;Plan_Shelf,(365/BM$3+Safety_Stock/Avg_Dmd-Plan_Shelf)*Avg_Dmd*Std_Cost*BM$3,0)+Avg_Dmd*365/BM$3/2*Std_Cost*Inv_Cost+BM$3*Setup</f>
        <v>29856.35163159074</v>
      </c>
      <c r="BN98" s="12">
        <f>(Sell_Price-Std_Cost)*(1-$D98)*Lost_Sale_Fact*Avg_Dmd*365+NORMSINV($D98)*SQRT(Dmd_StdDev^2*Leadtime+LT_StdDev^2*Avg_Dmd^2)*Std_Cost*Inv_Cost+IF(365/BN$3+Safety_Stock/Avg_Dmd&gt;Plan_Shelf,(365/BN$3+Safety_Stock/Avg_Dmd-Plan_Shelf)*Avg_Dmd*Std_Cost*BN$3,0)+Avg_Dmd*365/BN$3/2*Std_Cost*Inv_Cost+BN$3*Setup</f>
        <v>29952.306153007979</v>
      </c>
      <c r="BO98" s="12">
        <f>(Sell_Price-Std_Cost)*(1-$D98)*Lost_Sale_Fact*Avg_Dmd*365+NORMSINV($D98)*SQRT(Dmd_StdDev^2*Leadtime+LT_StdDev^2*Avg_Dmd^2)*Std_Cost*Inv_Cost+IF(365/BO$3+Safety_Stock/Avg_Dmd&gt;Plan_Shelf,(365/BO$3+Safety_Stock/Avg_Dmd-Plan_Shelf)*Avg_Dmd*Std_Cost*BO$3,0)+Avg_Dmd*365/BO$3/2*Std_Cost*Inv_Cost+BO$3*Setup</f>
        <v>30049.976403904038</v>
      </c>
      <c r="BP98" s="12">
        <f>(Sell_Price-Std_Cost)*(1-$D98)*Lost_Sale_Fact*Avg_Dmd*365+NORMSINV($D98)*SQRT(Dmd_StdDev^2*Leadtime+LT_StdDev^2*Avg_Dmd^2)*Std_Cost*Inv_Cost+IF(365/BP$3+Safety_Stock/Avg_Dmd&gt;Plan_Shelf,(365/BP$3+Safety_Stock/Avg_Dmd-Plan_Shelf)*Avg_Dmd*Std_Cost*BP$3,0)+Avg_Dmd*365/BP$3/2*Std_Cost*Inv_Cost+BP$3*Setup</f>
        <v>30149.281959459593</v>
      </c>
      <c r="BQ98" s="12">
        <f>(Sell_Price-Std_Cost)*(1-$D98)*Lost_Sale_Fact*Avg_Dmd*365+NORMSINV($D98)*SQRT(Dmd_StdDev^2*Leadtime+LT_StdDev^2*Avg_Dmd^2)*Std_Cost*Inv_Cost+IF(365/BQ$3+Safety_Stock/Avg_Dmd&gt;Plan_Shelf,(365/BQ$3+Safety_Stock/Avg_Dmd-Plan_Shelf)*Avg_Dmd*Std_Cost*BQ$3,0)+Avg_Dmd*365/BQ$3/2*Std_Cost*Inv_Cost+BQ$3*Setup</f>
        <v>30250.147344074976</v>
      </c>
      <c r="BR98" s="12">
        <f>(Sell_Price-Std_Cost)*(1-$D98)*Lost_Sale_Fact*Avg_Dmd*365+NORMSINV($D98)*SQRT(Dmd_StdDev^2*Leadtime+LT_StdDev^2*Avg_Dmd^2)*Std_Cost*Inv_Cost+IF(365/BR$3+Safety_Stock/Avg_Dmd&gt;Plan_Shelf,(365/BR$3+Safety_Stock/Avg_Dmd-Plan_Shelf)*Avg_Dmd*Std_Cost*BR$3,0)+Avg_Dmd*365/BR$3/2*Std_Cost*Inv_Cost+BR$3*Setup</f>
        <v>30352.501656429289</v>
      </c>
      <c r="BS98" s="12">
        <f>(Sell_Price-Std_Cost)*(1-$D98)*Lost_Sale_Fact*Avg_Dmd*365+NORMSINV($D98)*SQRT(Dmd_StdDev^2*Leadtime+LT_StdDev^2*Avg_Dmd^2)*Std_Cost*Inv_Cost+IF(365/BS$3+Safety_Stock/Avg_Dmd&gt;Plan_Shelf,(365/BS$3+Safety_Stock/Avg_Dmd-Plan_Shelf)*Avg_Dmd*Std_Cost*BS$3,0)+Avg_Dmd*365/BS$3/2*Std_Cost*Inv_Cost+BS$3*Setup</f>
        <v>30456.278228116309</v>
      </c>
      <c r="BT98" s="12">
        <f>(Sell_Price-Std_Cost)*(1-$D98)*Lost_Sale_Fact*Avg_Dmd*365+NORMSINV($D98)*SQRT(Dmd_StdDev^2*Leadtime+LT_StdDev^2*Avg_Dmd^2)*Std_Cost*Inv_Cost+IF(365/BT$3+Safety_Stock/Avg_Dmd&gt;Plan_Shelf,(365/BT$3+Safety_Stock/Avg_Dmd-Plan_Shelf)*Avg_Dmd*Std_Cost*BT$3,0)+Avg_Dmd*365/BT$3/2*Std_Cost*Inv_Cost+BT$3*Setup</f>
        <v>30561.414312400768</v>
      </c>
      <c r="BU98" s="12">
        <f>(Sell_Price-Std_Cost)*(1-$D98)*Lost_Sale_Fact*Avg_Dmd*365+NORMSINV($D98)*SQRT(Dmd_StdDev^2*Leadtime+LT_StdDev^2*Avg_Dmd^2)*Std_Cost*Inv_Cost+IF(365/BU$3+Safety_Stock/Avg_Dmd&gt;Plan_Shelf,(365/BU$3+Safety_Stock/Avg_Dmd-Plan_Shelf)*Avg_Dmd*Std_Cost*BU$3,0)+Avg_Dmd*365/BU$3/2*Std_Cost*Inv_Cost+BU$3*Setup</f>
        <v>30667.850800039301</v>
      </c>
      <c r="BV98" s="12">
        <f>(Sell_Price-Std_Cost)*(1-$D98)*Lost_Sale_Fact*Avg_Dmd*365+NORMSINV($D98)*SQRT(Dmd_StdDev^2*Leadtime+LT_StdDev^2*Avg_Dmd^2)*Std_Cost*Inv_Cost+IF(365/BV$3+Safety_Stock/Avg_Dmd&gt;Plan_Shelf,(365/BV$3+Safety_Stock/Avg_Dmd-Plan_Shelf)*Avg_Dmd*Std_Cost*BV$3,0)+Avg_Dmd*365/BV$3/2*Std_Cost*Inv_Cost+BV$3*Setup</f>
        <v>30775.531959459593</v>
      </c>
      <c r="BW98" s="12">
        <f>(Sell_Price-Std_Cost)*(1-$D98)*Lost_Sale_Fact*Avg_Dmd*365+NORMSINV($D98)*SQRT(Dmd_StdDev^2*Leadtime+LT_StdDev^2*Avg_Dmd^2)*Std_Cost*Inv_Cost+IF(365/BW$3+Safety_Stock/Avg_Dmd&gt;Plan_Shelf,(365/BW$3+Safety_Stock/Avg_Dmd-Plan_Shelf)*Avg_Dmd*Std_Cost*BW$3,0)+Avg_Dmd*365/BW$3/2*Std_Cost*Inv_Cost+BW$3*Setup</f>
        <v>30884.405198896213</v>
      </c>
      <c r="BX98" s="12">
        <f>(Sell_Price-Std_Cost)*(1-$D98)*Lost_Sale_Fact*Avg_Dmd*365+NORMSINV($D98)*SQRT(Dmd_StdDev^2*Leadtime+LT_StdDev^2*Avg_Dmd^2)*Std_Cost*Inv_Cost+IF(365/BX$3+Safety_Stock/Avg_Dmd&gt;Plan_Shelf,(365/BX$3+Safety_Stock/Avg_Dmd-Plan_Shelf)*Avg_Dmd*Std_Cost*BX$3,0)+Avg_Dmd*365/BX$3/2*Std_Cost*Inv_Cost+BX$3*Setup</f>
        <v>30994.420848348484</v>
      </c>
      <c r="BY98" s="12">
        <f>(Sell_Price-Std_Cost)*(1-$D98)*Lost_Sale_Fact*Avg_Dmd*365+NORMSINV($D98)*SQRT(Dmd_StdDev^2*Leadtime+LT_StdDev^2*Avg_Dmd^2)*Std_Cost*Inv_Cost+IF(365/BY$3+Safety_Stock/Avg_Dmd&gt;Plan_Shelf,(365/BY$3+Safety_Stock/Avg_Dmd-Plan_Shelf)*Avg_Dmd*Std_Cost*BY$3,0)+Avg_Dmd*365/BY$3/2*Std_Cost*Inv_Cost+BY$3*Setup</f>
        <v>31105.531959459593</v>
      </c>
      <c r="BZ98" s="12">
        <f>(Sell_Price-Std_Cost)*(1-$D98)*Lost_Sale_Fact*Avg_Dmd*365+NORMSINV($D98)*SQRT(Dmd_StdDev^2*Leadtime+LT_StdDev^2*Avg_Dmd^2)*Std_Cost*Inv_Cost+IF(365/BZ$3+Safety_Stock/Avg_Dmd&gt;Plan_Shelf,(365/BZ$3+Safety_Stock/Avg_Dmd-Plan_Shelf)*Avg_Dmd*Std_Cost*BZ$3,0)+Avg_Dmd*365/BZ$3/2*Std_Cost*Inv_Cost+BZ$3*Setup</f>
        <v>31217.694121621756</v>
      </c>
      <c r="CA98" s="12">
        <f>(Sell_Price-Std_Cost)*(1-$D98)*Lost_Sale_Fact*Avg_Dmd*365+NORMSINV($D98)*SQRT(Dmd_StdDev^2*Leadtime+LT_StdDev^2*Avg_Dmd^2)*Std_Cost*Inv_Cost+IF(365/CA$3+Safety_Stock/Avg_Dmd&gt;Plan_Shelf,(365/CA$3+Safety_Stock/Avg_Dmd-Plan_Shelf)*Avg_Dmd*Std_Cost*CA$3,0)+Avg_Dmd*365/CA$3/2*Std_Cost*Inv_Cost+CA$3*Setup</f>
        <v>31330.865292792925</v>
      </c>
      <c r="CB98" s="12">
        <f>(Sell_Price-Std_Cost)*(1-$D98)*Lost_Sale_Fact*Avg_Dmd*365+NORMSINV($D98)*SQRT(Dmd_StdDev^2*Leadtime+LT_StdDev^2*Avg_Dmd^2)*Std_Cost*Inv_Cost+IF(365/CB$3+Safety_Stock/Avg_Dmd&gt;Plan_Shelf,(365/CB$3+Safety_Stock/Avg_Dmd-Plan_Shelf)*Avg_Dmd*Std_Cost*CB$3,0)+Avg_Dmd*365/CB$3/2*Std_Cost*Inv_Cost+CB$3*Setup</f>
        <v>31445.00564367012</v>
      </c>
      <c r="CC98" s="12">
        <f>(Sell_Price-Std_Cost)*(1-$D98)*Lost_Sale_Fact*Avg_Dmd*365+NORMSINV($D98)*SQRT(Dmd_StdDev^2*Leadtime+LT_StdDev^2*Avg_Dmd^2)*Std_Cost*Inv_Cost+IF(365/CC$3+Safety_Stock/Avg_Dmd&gt;Plan_Shelf,(365/CC$3+Safety_Stock/Avg_Dmd-Plan_Shelf)*Avg_Dmd*Std_Cost*CC$3,0)+Avg_Dmd*365/CC$3/2*Std_Cost*Inv_Cost+CC$3*Setup</f>
        <v>31560.077414005049</v>
      </c>
      <c r="CD98" s="12">
        <f>(Sell_Price-Std_Cost)*(1-$D98)*Lost_Sale_Fact*Avg_Dmd*365+NORMSINV($D98)*SQRT(Dmd_StdDev^2*Leadtime+LT_StdDev^2*Avg_Dmd^2)*Std_Cost*Inv_Cost+IF(365/CD$3+Safety_Stock/Avg_Dmd&gt;Plan_Shelf,(365/CD$3+Safety_Stock/Avg_Dmd-Plan_Shelf)*Avg_Dmd*Std_Cost*CD$3,0)+Avg_Dmd*365/CD$3/2*Std_Cost*Inv_Cost+CD$3*Setup</f>
        <v>31676.044779972413</v>
      </c>
      <c r="CE98" s="12">
        <f>(Sell_Price-Std_Cost)*(1-$D98)*Lost_Sale_Fact*Avg_Dmd*365+NORMSINV($D98)*SQRT(Dmd_StdDev^2*Leadtime+LT_StdDev^2*Avg_Dmd^2)*Std_Cost*Inv_Cost+IF(365/CE$3+Safety_Stock/Avg_Dmd&gt;Plan_Shelf,(365/CE$3+Safety_Stock/Avg_Dmd-Plan_Shelf)*Avg_Dmd*Std_Cost*CE$3,0)+Avg_Dmd*365/CE$3/2*Std_Cost*Inv_Cost+CE$3*Setup</f>
        <v>31792.873731611493</v>
      </c>
      <c r="CF98" s="12">
        <f>(Sell_Price-Std_Cost)*(1-$D98)*Lost_Sale_Fact*Avg_Dmd*365+NORMSINV($D98)*SQRT(Dmd_StdDev^2*Leadtime+LT_StdDev^2*Avg_Dmd^2)*Std_Cost*Inv_Cost+IF(365/CF$3+Safety_Stock/Avg_Dmd&gt;Plan_Shelf,(365/CF$3+Safety_Stock/Avg_Dmd-Plan_Shelf)*Avg_Dmd*Std_Cost*CF$3,0)+Avg_Dmd*365/CF$3/2*Std_Cost*Inv_Cost+CF$3*Setup</f>
        <v>31910.531959459593</v>
      </c>
      <c r="CG98" s="12">
        <f>(Sell_Price-Std_Cost)*(1-$D98)*Lost_Sale_Fact*Avg_Dmd*365+NORMSINV($D98)*SQRT(Dmd_StdDev^2*Leadtime+LT_StdDev^2*Avg_Dmd^2)*Std_Cost*Inv_Cost+IF(365/CG$3+Safety_Stock/Avg_Dmd&gt;Plan_Shelf,(365/CG$3+Safety_Stock/Avg_Dmd-Plan_Shelf)*Avg_Dmd*Std_Cost*CG$3,0)+Avg_Dmd*365/CG$3/2*Std_Cost*Inv_Cost+CG$3*Setup</f>
        <v>32028.988749583048</v>
      </c>
      <c r="CH98" s="12">
        <f>(Sell_Price-Std_Cost)*(1-$D98)*Lost_Sale_Fact*Avg_Dmd*365+NORMSINV($D98)*SQRT(Dmd_StdDev^2*Leadtime+LT_StdDev^2*Avg_Dmd^2)*Std_Cost*Inv_Cost+IF(365/CH$3+Safety_Stock/Avg_Dmd&gt;Plan_Shelf,(365/CH$3+Safety_Stock/Avg_Dmd-Plan_Shelf)*Avg_Dmd*Std_Cost*CH$3,0)+Avg_Dmd*365/CH$3/2*Std_Cost*Inv_Cost+CH$3*Setup</f>
        <v>32148.214886288861</v>
      </c>
      <c r="CI98" s="12">
        <f>(Sell_Price-Std_Cost)*(1-$D98)*Lost_Sale_Fact*Avg_Dmd*365+NORMSINV($D98)*SQRT(Dmd_StdDev^2*Leadtime+LT_StdDev^2*Avg_Dmd^2)*Std_Cost*Inv_Cost+IF(365/CI$3+Safety_Stock/Avg_Dmd&gt;Plan_Shelf,(365/CI$3+Safety_Stock/Avg_Dmd-Plan_Shelf)*Avg_Dmd*Std_Cost*CI$3,0)+Avg_Dmd*365/CI$3/2*Std_Cost*Inv_Cost+CI$3*Setup</f>
        <v>32268.182561869231</v>
      </c>
      <c r="CJ98" s="12">
        <f>(Sell_Price-Std_Cost)*(1-$D98)*Lost_Sale_Fact*Avg_Dmd*365+NORMSINV($D98)*SQRT(Dmd_StdDev^2*Leadtime+LT_StdDev^2*Avg_Dmd^2)*Std_Cost*Inv_Cost+IF(365/CJ$3+Safety_Stock/Avg_Dmd&gt;Plan_Shelf,(365/CJ$3+Safety_Stock/Avg_Dmd-Plan_Shelf)*Avg_Dmd*Std_Cost*CJ$3,0)+Avg_Dmd*365/CJ$3/2*Std_Cost*Inv_Cost+CJ$3*Setup</f>
        <v>32388.865292792925</v>
      </c>
      <c r="CK98" s="12">
        <f>(Sell_Price-Std_Cost)*(1-$D98)*Lost_Sale_Fact*Avg_Dmd*365+NORMSINV($D98)*SQRT(Dmd_StdDev^2*Leadtime+LT_StdDev^2*Avg_Dmd^2)*Std_Cost*Inv_Cost+IF(365/CK$3+Safety_Stock/Avg_Dmd&gt;Plan_Shelf,(365/CK$3+Safety_Stock/Avg_Dmd-Plan_Shelf)*Avg_Dmd*Std_Cost*CK$3,0)+Avg_Dmd*365/CK$3/2*Std_Cost*Inv_Cost+CK$3*Setup</f>
        <v>32510.237841812534</v>
      </c>
      <c r="CL98" s="12">
        <f>(Sell_Price-Std_Cost)*(1-$D98)*Lost_Sale_Fact*Avg_Dmd*365+NORMSINV($D98)*SQRT(Dmd_StdDev^2*Leadtime+LT_StdDev^2*Avg_Dmd^2)*Std_Cost*Inv_Cost+IF(365/CL$3+Safety_Stock/Avg_Dmd&gt;Plan_Shelf,(365/CL$3+Safety_Stock/Avg_Dmd-Plan_Shelf)*Avg_Dmd*Std_Cost*CL$3,0)+Avg_Dmd*365/CL$3/2*Std_Cost*Inv_Cost+CL$3*Setup</f>
        <v>32632.276145506105</v>
      </c>
      <c r="CM98" s="12">
        <f>(Sell_Price-Std_Cost)*(1-$D98)*Lost_Sale_Fact*Avg_Dmd*365+NORMSINV($D98)*SQRT(Dmd_StdDev^2*Leadtime+LT_StdDev^2*Avg_Dmd^2)*Std_Cost*Inv_Cost+IF(365/CM$3+Safety_Stock/Avg_Dmd&gt;Plan_Shelf,(365/CM$3+Safety_Stock/Avg_Dmd-Plan_Shelf)*Avg_Dmd*Std_Cost*CM$3,0)+Avg_Dmd*365/CM$3/2*Std_Cost*Inv_Cost+CM$3*Setup</f>
        <v>32754.957246815917</v>
      </c>
      <c r="CN98" s="12">
        <f>(Sell_Price-Std_Cost)*(1-$D98)*Lost_Sale_Fact*Avg_Dmd*365+NORMSINV($D98)*SQRT(Dmd_StdDev^2*Leadtime+LT_StdDev^2*Avg_Dmd^2)*Std_Cost*Inv_Cost+IF(365/CN$3+Safety_Stock/Avg_Dmd&gt;Plan_Shelf,(365/CN$3+Safety_Stock/Avg_Dmd-Plan_Shelf)*Avg_Dmd*Std_Cost*CN$3,0)+Avg_Dmd*365/CN$3/2*Std_Cost*Inv_Cost+CN$3*Setup</f>
        <v>32878.259232186865</v>
      </c>
      <c r="CO98" s="12">
        <f>(Sell_Price-Std_Cost)*(1-$D98)*Lost_Sale_Fact*Avg_Dmd*365+NORMSINV($D98)*SQRT(Dmd_StdDev^2*Leadtime+LT_StdDev^2*Avg_Dmd^2)*Std_Cost*Inv_Cost+IF(365/CO$3+Safety_Stock/Avg_Dmd&gt;Plan_Shelf,(365/CO$3+Safety_Stock/Avg_Dmd-Plan_Shelf)*Avg_Dmd*Std_Cost*CO$3,0)+Avg_Dmd*365/CO$3/2*Std_Cost*Inv_Cost+CO$3*Setup</f>
        <v>33002.161172942739</v>
      </c>
      <c r="CP98" s="12">
        <f>(Sell_Price-Std_Cost)*(1-$D98)*Lost_Sale_Fact*Avg_Dmd*365+NORMSINV($D98)*SQRT(Dmd_StdDev^2*Leadtime+LT_StdDev^2*Avg_Dmd^2)*Std_Cost*Inv_Cost+IF(365/CP$3+Safety_Stock/Avg_Dmd&gt;Plan_Shelf,(365/CP$3+Safety_Stock/Avg_Dmd-Plan_Shelf)*Avg_Dmd*Std_Cost*CP$3,0)+Avg_Dmd*365/CP$3/2*Std_Cost*Inv_Cost+CP$3*Setup</f>
        <v>33126.643070570703</v>
      </c>
      <c r="CQ98" s="12">
        <f>(Sell_Price-Std_Cost)*(1-$D98)*Lost_Sale_Fact*Avg_Dmd*365+NORMSINV($D98)*SQRT(Dmd_StdDev^2*Leadtime+LT_StdDev^2*Avg_Dmd^2)*Std_Cost*Inv_Cost+IF(365/CQ$3+Safety_Stock/Avg_Dmd&gt;Plan_Shelf,(365/CQ$3+Safety_Stock/Avg_Dmd-Plan_Shelf)*Avg_Dmd*Std_Cost*CQ$3,0)+Avg_Dmd*365/CQ$3/2*Std_Cost*Inv_Cost+CQ$3*Setup</f>
        <v>33251.685805613437</v>
      </c>
      <c r="CR98" s="12">
        <f>(Sell_Price-Std_Cost)*(1-$D98)*Lost_Sale_Fact*Avg_Dmd*365+NORMSINV($D98)*SQRT(Dmd_StdDev^2*Leadtime+LT_StdDev^2*Avg_Dmd^2)*Std_Cost*Inv_Cost+IF(365/CR$3+Safety_Stock/Avg_Dmd&gt;Plan_Shelf,(365/CR$3+Safety_Stock/Avg_Dmd-Plan_Shelf)*Avg_Dmd*Std_Cost*CR$3,0)+Avg_Dmd*365/CR$3/2*Std_Cost*Inv_Cost+CR$3*Setup</f>
        <v>33377.271089894377</v>
      </c>
      <c r="CS98" s="12">
        <f>(Sell_Price-Std_Cost)*(1-$D98)*Lost_Sale_Fact*Avg_Dmd*365+NORMSINV($D98)*SQRT(Dmd_StdDev^2*Leadtime+LT_StdDev^2*Avg_Dmd^2)*Std_Cost*Inv_Cost+IF(365/CS$3+Safety_Stock/Avg_Dmd&gt;Plan_Shelf,(365/CS$3+Safety_Stock/Avg_Dmd-Plan_Shelf)*Avg_Dmd*Std_Cost*CS$3,0)+Avg_Dmd*365/CS$3/2*Std_Cost*Inv_Cost+CS$3*Setup</f>
        <v>33503.381421825186</v>
      </c>
      <c r="CT98" s="12">
        <f>(Sell_Price-Std_Cost)*(1-$D98)*Lost_Sale_Fact*Avg_Dmd*365+NORMSINV($D98)*SQRT(Dmd_StdDev^2*Leadtime+LT_StdDev^2*Avg_Dmd^2)*Std_Cost*Inv_Cost+IF(365/CT$3+Safety_Stock/Avg_Dmd&gt;Plan_Shelf,(365/CT$3+Safety_Stock/Avg_Dmd-Plan_Shelf)*Avg_Dmd*Std_Cost*CT$3,0)+Avg_Dmd*365/CT$3/2*Std_Cost*Inv_Cost+CT$3*Setup</f>
        <v>33630.000044565975</v>
      </c>
      <c r="CU98" s="12">
        <f>(Sell_Price-Std_Cost)*(1-$D98)*Lost_Sale_Fact*Avg_Dmd*365+NORMSINV($D98)*SQRT(Dmd_StdDev^2*Leadtime+LT_StdDev^2*Avg_Dmd^2)*Std_Cost*Inv_Cost+IF(365/CU$3+Safety_Stock/Avg_Dmd&gt;Plan_Shelf,(365/CU$3+Safety_Stock/Avg_Dmd-Plan_Shelf)*Avg_Dmd*Std_Cost*CU$3,0)+Avg_Dmd*365/CU$3/2*Std_Cost*Inv_Cost+CU$3*Setup</f>
        <v>33757.110906828013</v>
      </c>
      <c r="CV98" s="12">
        <f>(Sell_Price-Std_Cost)*(1-$D98)*Lost_Sale_Fact*Avg_Dmd*365+NORMSINV($D98)*SQRT(Dmd_StdDev^2*Leadtime+LT_StdDev^2*Avg_Dmd^2)*Std_Cost*Inv_Cost+IF(365/CV$3+Safety_Stock/Avg_Dmd&gt;Plan_Shelf,(365/CV$3+Safety_Stock/Avg_Dmd-Plan_Shelf)*Avg_Dmd*Std_Cost*CV$3,0)+Avg_Dmd*365/CV$3/2*Std_Cost*Inv_Cost+CV$3*Setup</f>
        <v>33884.698626126265</v>
      </c>
      <c r="CW98" s="12">
        <f>(Sell_Price-Std_Cost)*(1-$D98)*Lost_Sale_Fact*Avg_Dmd*365+NORMSINV($D98)*SQRT(Dmd_StdDev^2*Leadtime+LT_StdDev^2*Avg_Dmd^2)*Std_Cost*Inv_Cost+IF(365/CW$3+Safety_Stock/Avg_Dmd&gt;Plan_Shelf,(365/CW$3+Safety_Stock/Avg_Dmd-Plan_Shelf)*Avg_Dmd*Std_Cost*CW$3,0)+Avg_Dmd*365/CW$3/2*Std_Cost*Inv_Cost+CW$3*Setup</f>
        <v>34012.74845430495</v>
      </c>
      <c r="CX98" s="12">
        <f>(Sell_Price-Std_Cost)*(1-$D98)*Lost_Sale_Fact*Avg_Dmd*365+NORMSINV($D98)*SQRT(Dmd_StdDev^2*Leadtime+LT_StdDev^2*Avg_Dmd^2)*Std_Cost*Inv_Cost+IF(365/CX$3+Safety_Stock/Avg_Dmd&gt;Plan_Shelf,(365/CX$3+Safety_Stock/Avg_Dmd-Plan_Shelf)*Avg_Dmd*Std_Cost*CX$3,0)+Avg_Dmd*365/CX$3/2*Std_Cost*Inv_Cost+CX$3*Setup</f>
        <v>34141.246245173883</v>
      </c>
      <c r="CY98" s="12">
        <f>(Sell_Price-Std_Cost)*(1-$D98)*Lost_Sale_Fact*Avg_Dmd*365+NORMSINV($D98)*SQRT(Dmd_StdDev^2*Leadtime+LT_StdDev^2*Avg_Dmd^2)*Std_Cost*Inv_Cost+IF(365/CY$3+Safety_Stock/Avg_Dmd&gt;Plan_Shelf,(365/CY$3+Safety_Stock/Avg_Dmd-Plan_Shelf)*Avg_Dmd*Std_Cost*CY$3,0)+Avg_Dmd*365/CY$3/2*Std_Cost*Inv_Cost+CY$3*Setup</f>
        <v>34270.17842410606</v>
      </c>
      <c r="CZ98" s="12">
        <f>(Sell_Price-Std_Cost)*(1-$D98)*Lost_Sale_Fact*Avg_Dmd*365+NORMSINV($D98)*SQRT(Dmd_StdDev^2*Leadtime+LT_StdDev^2*Avg_Dmd^2)*Std_Cost*Inv_Cost+IF(365/CZ$3+Safety_Stock/Avg_Dmd&gt;Plan_Shelf,(365/CZ$3+Safety_Stock/Avg_Dmd-Plan_Shelf)*Avg_Dmd*Std_Cost*CZ$3,0)+Avg_Dmd*365/CZ$3/2*Std_Cost*Inv_Cost+CZ$3*Setup</f>
        <v>34399.531959459593</v>
      </c>
      <c r="DA98" s="28">
        <f t="shared" si="2"/>
        <v>28429.856283783916</v>
      </c>
      <c r="DB98" s="43">
        <f t="shared" si="3"/>
        <v>0.90500000000000003</v>
      </c>
    </row>
    <row r="99" spans="1:106" ht="14.1" customHeight="1" x14ac:dyDescent="0.25">
      <c r="A99" s="53"/>
      <c r="B99" s="52"/>
      <c r="C99" s="52"/>
      <c r="D99" s="9">
        <v>0.90400000000000003</v>
      </c>
      <c r="E99" s="12">
        <f>(Sell_Price-Std_Cost)*(1-$D99)*Lost_Sale_Fact*Avg_Dmd*365+NORMSINV($D99)*SQRT(Dmd_StdDev^2*Leadtime+LT_StdDev^2*Avg_Dmd^2)*Std_Cost*Inv_Cost+IF(365/E$3+Safety_Stock/Avg_Dmd&gt;Plan_Shelf,(365/E$3+Safety_Stock/Avg_Dmd-Plan_Shelf)*Avg_Dmd*Std_Cost*E$3,0)+Avg_Dmd*365/E$3/2*Std_Cost*Inv_Cost+E$3*Setup</f>
        <v>1328848.6706371745</v>
      </c>
      <c r="F99" s="12">
        <f>(Sell_Price-Std_Cost)*(1-$D99)*Lost_Sale_Fact*Avg_Dmd*365+NORMSINV($D99)*SQRT(Dmd_StdDev^2*Leadtime+LT_StdDev^2*Avg_Dmd^2)*Std_Cost*Inv_Cost+IF(365/F$3+Safety_Stock/Avg_Dmd&gt;Plan_Shelf,(365/F$3+Safety_Stock/Avg_Dmd-Plan_Shelf)*Avg_Dmd*Std_Cost*F$3,0)+Avg_Dmd*365/F$3/2*Std_Cost*Inv_Cost+F$3*Setup</f>
        <v>1165694.8334711669</v>
      </c>
      <c r="G99" s="12">
        <f>(Sell_Price-Std_Cost)*(1-$D99)*Lost_Sale_Fact*Avg_Dmd*365+NORMSINV($D99)*SQRT(Dmd_StdDev^2*Leadtime+LT_StdDev^2*Avg_Dmd^2)*Std_Cost*Inv_Cost+IF(365/G$3+Safety_Stock/Avg_Dmd&gt;Plan_Shelf,(365/G$3+Safety_Stock/Avg_Dmd-Plan_Shelf)*Avg_Dmd*Std_Cost*G$3,0)+Avg_Dmd*365/G$3/2*Std_Cost*Inv_Cost+G$3*Setup</f>
        <v>1070674.3296384925</v>
      </c>
      <c r="H99" s="12">
        <f>(Sell_Price-Std_Cost)*(1-$D99)*Lost_Sale_Fact*Avg_Dmd*365+NORMSINV($D99)*SQRT(Dmd_StdDev^2*Leadtime+LT_StdDev^2*Avg_Dmd^2)*Std_Cost*Inv_Cost+IF(365/H$3+Safety_Stock/Avg_Dmd&gt;Plan_Shelf,(365/H$3+Safety_Stock/Avg_Dmd-Plan_Shelf)*Avg_Dmd*Std_Cost*H$3,0)+Avg_Dmd*365/H$3/2*Std_Cost*Inv_Cost+H$3*Setup</f>
        <v>992687.1591391518</v>
      </c>
      <c r="I99" s="12">
        <f>(Sell_Price-Std_Cost)*(1-$D99)*Lost_Sale_Fact*Avg_Dmd*365+NORMSINV($D99)*SQRT(Dmd_StdDev^2*Leadtime+LT_StdDev^2*Avg_Dmd^2)*Std_Cost*Inv_Cost+IF(365/I$3+Safety_Stock/Avg_Dmd&gt;Plan_Shelf,(365/I$3+Safety_Stock/Avg_Dmd-Plan_Shelf)*Avg_Dmd*Std_Cost*I$3,0)+Avg_Dmd*365/I$3/2*Std_Cost*Inv_Cost+I$3*Setup</f>
        <v>921513.32197314419</v>
      </c>
      <c r="J99" s="12">
        <f>(Sell_Price-Std_Cost)*(1-$D99)*Lost_Sale_Fact*Avg_Dmd*365+NORMSINV($D99)*SQRT(Dmd_StdDev^2*Leadtime+LT_StdDev^2*Avg_Dmd^2)*Std_Cost*Inv_Cost+IF(365/J$3+Safety_Stock/Avg_Dmd&gt;Plan_Shelf,(365/J$3+Safety_Stock/Avg_Dmd-Plan_Shelf)*Avg_Dmd*Std_Cost*J$3,0)+Avg_Dmd*365/J$3/2*Std_Cost*Inv_Cost+J$3*Setup</f>
        <v>853746.15147380321</v>
      </c>
      <c r="K99" s="12">
        <f>(Sell_Price-Std_Cost)*(1-$D99)*Lost_Sale_Fact*Avg_Dmd*365+NORMSINV($D99)*SQRT(Dmd_StdDev^2*Leadtime+LT_StdDev^2*Avg_Dmd^2)*Std_Cost*Inv_Cost+IF(365/K$3+Safety_Stock/Avg_Dmd&gt;Plan_Shelf,(365/K$3+Safety_Stock/Avg_Dmd-Plan_Shelf)*Avg_Dmd*Std_Cost*K$3,0)+Avg_Dmd*365/K$3/2*Std_Cost*Inv_Cost+K$3*Setup</f>
        <v>787925.64764112909</v>
      </c>
      <c r="L99" s="12">
        <f>(Sell_Price-Std_Cost)*(1-$D99)*Lost_Sale_Fact*Avg_Dmd*365+NORMSINV($D99)*SQRT(Dmd_StdDev^2*Leadtime+LT_StdDev^2*Avg_Dmd^2)*Std_Cost*Inv_Cost+IF(365/L$3+Safety_Stock/Avg_Dmd&gt;Plan_Shelf,(365/L$3+Safety_Stock/Avg_Dmd-Plan_Shelf)*Avg_Dmd*Std_Cost*L$3,0)+Avg_Dmd*365/L$3/2*Std_Cost*Inv_Cost+L$3*Setup</f>
        <v>723321.81047512149</v>
      </c>
      <c r="M99" s="12">
        <f>(Sell_Price-Std_Cost)*(1-$D99)*Lost_Sale_Fact*Avg_Dmd*365+NORMSINV($D99)*SQRT(Dmd_StdDev^2*Leadtime+LT_StdDev^2*Avg_Dmd^2)*Std_Cost*Inv_Cost+IF(365/M$3+Safety_Stock/Avg_Dmd&gt;Plan_Shelf,(365/M$3+Safety_Stock/Avg_Dmd-Plan_Shelf)*Avg_Dmd*Std_Cost*M$3,0)+Avg_Dmd*365/M$3/2*Std_Cost*Inv_Cost+M$3*Setup</f>
        <v>659529.08442022512</v>
      </c>
      <c r="N99" s="12">
        <f>(Sell_Price-Std_Cost)*(1-$D99)*Lost_Sale_Fact*Avg_Dmd*365+NORMSINV($D99)*SQRT(Dmd_StdDev^2*Leadtime+LT_StdDev^2*Avg_Dmd^2)*Std_Cost*Inv_Cost+IF(365/N$3+Safety_Stock/Avg_Dmd&gt;Plan_Shelf,(365/N$3+Safety_Stock/Avg_Dmd-Plan_Shelf)*Avg_Dmd*Std_Cost*N$3,0)+Avg_Dmd*365/N$3/2*Std_Cost*Inv_Cost+N$3*Setup</f>
        <v>596304.13614310639</v>
      </c>
      <c r="O99" s="12">
        <f>(Sell_Price-Std_Cost)*(1-$D99)*Lost_Sale_Fact*Avg_Dmd*365+NORMSINV($D99)*SQRT(Dmd_StdDev^2*Leadtime+LT_StdDev^2*Avg_Dmd^2)*Std_Cost*Inv_Cost+IF(365/O$3+Safety_Stock/Avg_Dmd&gt;Plan_Shelf,(365/O$3+Safety_Stock/Avg_Dmd-Plan_Shelf)*Avg_Dmd*Std_Cost*O$3,0)+Avg_Dmd*365/O$3/2*Std_Cost*Inv_Cost+O$3*Setup</f>
        <v>533492.1171589169</v>
      </c>
      <c r="P99" s="12">
        <f>(Sell_Price-Std_Cost)*(1-$D99)*Lost_Sale_Fact*Avg_Dmd*365+NORMSINV($D99)*SQRT(Dmd_StdDev^2*Leadtime+LT_StdDev^2*Avg_Dmd^2)*Std_Cost*Inv_Cost+IF(365/P$3+Safety_Stock/Avg_Dmd&gt;Plan_Shelf,(365/P$3+Safety_Stock/Avg_Dmd-Plan_Shelf)*Avg_Dmd*Std_Cost*P$3,0)+Avg_Dmd*365/P$3/2*Std_Cost*Inv_Cost+P$3*Setup</f>
        <v>470989.79514442472</v>
      </c>
      <c r="Q99" s="12">
        <f>(Sell_Price-Std_Cost)*(1-$D99)*Lost_Sale_Fact*Avg_Dmd*365+NORMSINV($D99)*SQRT(Dmd_StdDev^2*Leadtime+LT_StdDev^2*Avg_Dmd^2)*Std_Cost*Inv_Cost+IF(365/Q$3+Safety_Stock/Avg_Dmd&gt;Plan_Shelf,(365/Q$3+Safety_Stock/Avg_Dmd-Plan_Shelf)*Avg_Dmd*Std_Cost*Q$3,0)+Avg_Dmd*365/Q$3/2*Std_Cost*Inv_Cost+Q$3*Setup</f>
        <v>408725.70156816073</v>
      </c>
      <c r="R99" s="12">
        <f>(Sell_Price-Std_Cost)*(1-$D99)*Lost_Sale_Fact*Avg_Dmd*365+NORMSINV($D99)*SQRT(Dmd_StdDev^2*Leadtime+LT_StdDev^2*Avg_Dmd^2)*Std_Cost*Inv_Cost+IF(365/R$3+Safety_Stock/Avg_Dmd&gt;Plan_Shelf,(365/R$3+Safety_Stock/Avg_Dmd-Plan_Shelf)*Avg_Dmd*Std_Cost*R$3,0)+Avg_Dmd*365/R$3/2*Std_Cost*Inv_Cost+R$3*Setup</f>
        <v>346648.7874790763</v>
      </c>
      <c r="S99" s="12">
        <f>(Sell_Price-Std_Cost)*(1-$D99)*Lost_Sale_Fact*Avg_Dmd*365+NORMSINV($D99)*SQRT(Dmd_StdDev^2*Leadtime+LT_StdDev^2*Avg_Dmd^2)*Std_Cost*Inv_Cost+IF(365/S$3+Safety_Stock/Avg_Dmd&gt;Plan_Shelf,(365/S$3+Safety_Stock/Avg_Dmd-Plan_Shelf)*Avg_Dmd*Std_Cost*S$3,0)+Avg_Dmd*365/S$3/2*Std_Cost*Inv_Cost+S$3*Setup</f>
        <v>284721.61697973532</v>
      </c>
      <c r="T99" s="12">
        <f>(Sell_Price-Std_Cost)*(1-$D99)*Lost_Sale_Fact*Avg_Dmd*365+NORMSINV($D99)*SQRT(Dmd_StdDev^2*Leadtime+LT_StdDev^2*Avg_Dmd^2)*Std_Cost*Inv_Cost+IF(365/T$3+Safety_Stock/Avg_Dmd&gt;Plan_Shelf,(365/T$3+Safety_Stock/Avg_Dmd-Plan_Shelf)*Avg_Dmd*Std_Cost*T$3,0)+Avg_Dmd*365/T$3/2*Std_Cost*Inv_Cost+T$3*Setup</f>
        <v>222916.11314706097</v>
      </c>
      <c r="U99" s="12">
        <f>(Sell_Price-Std_Cost)*(1-$D99)*Lost_Sale_Fact*Avg_Dmd*365+NORMSINV($D99)*SQRT(Dmd_StdDev^2*Leadtime+LT_StdDev^2*Avg_Dmd^2)*Std_Cost*Inv_Cost+IF(365/U$3+Safety_Stock/Avg_Dmd&gt;Plan_Shelf,(365/U$3+Safety_Stock/Avg_Dmd-Plan_Shelf)*Avg_Dmd*Std_Cost*U$3,0)+Avg_Dmd*365/U$3/2*Std_Cost*Inv_Cost+U$3*Setup</f>
        <v>161210.805392818</v>
      </c>
      <c r="V99" s="12">
        <f>(Sell_Price-Std_Cost)*(1-$D99)*Lost_Sale_Fact*Avg_Dmd*365+NORMSINV($D99)*SQRT(Dmd_StdDev^2*Leadtime+LT_StdDev^2*Avg_Dmd^2)*Std_Cost*Inv_Cost+IF(365/V$3+Safety_Stock/Avg_Dmd&gt;Plan_Shelf,(365/V$3+Safety_Stock/Avg_Dmd-Plan_Shelf)*Avg_Dmd*Std_Cost*V$3,0)+Avg_Dmd*365/V$3/2*Std_Cost*Inv_Cost+V$3*Setup</f>
        <v>99588.994370601431</v>
      </c>
      <c r="W99" s="12">
        <f>(Sell_Price-Std_Cost)*(1-$D99)*Lost_Sale_Fact*Avg_Dmd*365+NORMSINV($D99)*SQRT(Dmd_StdDev^2*Leadtime+LT_StdDev^2*Avg_Dmd^2)*Std_Cost*Inv_Cost+IF(365/W$3+Safety_Stock/Avg_Dmd&gt;Plan_Shelf,(365/W$3+Safety_Stock/Avg_Dmd-Plan_Shelf)*Avg_Dmd*Std_Cost*W$3,0)+Avg_Dmd*365/W$3/2*Std_Cost*Inv_Cost+W$3*Setup</f>
        <v>38037.496385880302</v>
      </c>
      <c r="X99" s="12">
        <f>(Sell_Price-Std_Cost)*(1-$D99)*Lost_Sale_Fact*Avg_Dmd*365+NORMSINV($D99)*SQRT(Dmd_StdDev^2*Leadtime+LT_StdDev^2*Avg_Dmd^2)*Std_Cost*Inv_Cost+IF(365/X$3+Safety_Stock/Avg_Dmd&gt;Plan_Shelf,(365/X$3+Safety_Stock/Avg_Dmd-Plan_Shelf)*Avg_Dmd*Std_Cost*X$3,0)+Avg_Dmd*365/X$3/2*Std_Cost*Inv_Cost+X$3*Setup</f>
        <v>30622.507803182009</v>
      </c>
      <c r="Y99" s="12">
        <f>(Sell_Price-Std_Cost)*(1-$D99)*Lost_Sale_Fact*Avg_Dmd*365+NORMSINV($D99)*SQRT(Dmd_StdDev^2*Leadtime+LT_StdDev^2*Avg_Dmd^2)*Std_Cost*Inv_Cost+IF(365/Y$3+Safety_Stock/Avg_Dmd&gt;Plan_Shelf,(365/Y$3+Safety_Stock/Avg_Dmd-Plan_Shelf)*Avg_Dmd*Std_Cost*Y$3,0)+Avg_Dmd*365/Y$3/2*Std_Cost*Inv_Cost+Y$3*Setup</f>
        <v>30285.841136515341</v>
      </c>
      <c r="Z99" s="12">
        <f>(Sell_Price-Std_Cost)*(1-$D99)*Lost_Sale_Fact*Avg_Dmd*365+NORMSINV($D99)*SQRT(Dmd_StdDev^2*Leadtime+LT_StdDev^2*Avg_Dmd^2)*Std_Cost*Inv_Cost+IF(365/Z$3+Safety_Stock/Avg_Dmd&gt;Plan_Shelf,(365/Z$3+Safety_Stock/Avg_Dmd-Plan_Shelf)*Avg_Dmd*Std_Cost*Z$3,0)+Avg_Dmd*365/Z$3/2*Std_Cost*Inv_Cost+Z$3*Setup</f>
        <v>29993.416894091097</v>
      </c>
      <c r="AA99" s="12">
        <f>(Sell_Price-Std_Cost)*(1-$D99)*Lost_Sale_Fact*Avg_Dmd*365+NORMSINV($D99)*SQRT(Dmd_StdDev^2*Leadtime+LT_StdDev^2*Avg_Dmd^2)*Std_Cost*Inv_Cost+IF(365/AA$3+Safety_Stock/Avg_Dmd&gt;Plan_Shelf,(365/AA$3+Safety_Stock/Avg_Dmd-Plan_Shelf)*Avg_Dmd*Std_Cost*AA$3,0)+Avg_Dmd*365/AA$3/2*Std_Cost*Inv_Cost+AA$3*Setup</f>
        <v>29739.464324921137</v>
      </c>
      <c r="AB99" s="12">
        <f>(Sell_Price-Std_Cost)*(1-$D99)*Lost_Sale_Fact*Avg_Dmd*365+NORMSINV($D99)*SQRT(Dmd_StdDev^2*Leadtime+LT_StdDev^2*Avg_Dmd^2)*Std_Cost*Inv_Cost+IF(365/AB$3+Safety_Stock/Avg_Dmd&gt;Plan_Shelf,(365/AB$3+Safety_Stock/Avg_Dmd-Plan_Shelf)*Avg_Dmd*Std_Cost*AB$3,0)+Avg_Dmd*365/AB$3/2*Std_Cost*Inv_Cost+AB$3*Setup</f>
        <v>29519.174469848673</v>
      </c>
      <c r="AC99" s="12">
        <f>(Sell_Price-Std_Cost)*(1-$D99)*Lost_Sale_Fact*Avg_Dmd*365+NORMSINV($D99)*SQRT(Dmd_StdDev^2*Leadtime+LT_StdDev^2*Avg_Dmd^2)*Std_Cost*Inv_Cost+IF(365/AC$3+Safety_Stock/Avg_Dmd&gt;Plan_Shelf,(365/AC$3+Safety_Stock/Avg_Dmd-Plan_Shelf)*Avg_Dmd*Std_Cost*AC$3,0)+Avg_Dmd*365/AC$3/2*Std_Cost*Inv_Cost+AC$3*Setup</f>
        <v>29328.507803182009</v>
      </c>
      <c r="AD99" s="12">
        <f>(Sell_Price-Std_Cost)*(1-$D99)*Lost_Sale_Fact*Avg_Dmd*365+NORMSINV($D99)*SQRT(Dmd_StdDev^2*Leadtime+LT_StdDev^2*Avg_Dmd^2)*Std_Cost*Inv_Cost+IF(365/AD$3+Safety_Stock/Avg_Dmd&gt;Plan_Shelf,(365/AD$3+Safety_Stock/Avg_Dmd-Plan_Shelf)*Avg_Dmd*Std_Cost*AD$3,0)+Avg_Dmd*365/AD$3/2*Std_Cost*Inv_Cost+AD$3*Setup</f>
        <v>29164.046264720469</v>
      </c>
      <c r="AE99" s="12">
        <f>(Sell_Price-Std_Cost)*(1-$D99)*Lost_Sale_Fact*Avg_Dmd*365+NORMSINV($D99)*SQRT(Dmd_StdDev^2*Leadtime+LT_StdDev^2*Avg_Dmd^2)*Std_Cost*Inv_Cost+IF(365/AE$3+Safety_Stock/Avg_Dmd&gt;Plan_Shelf,(365/AE$3+Safety_Stock/Avg_Dmd-Plan_Shelf)*Avg_Dmd*Std_Cost*AE$3,0)+Avg_Dmd*365/AE$3/2*Std_Cost*Inv_Cost+AE$3*Setup</f>
        <v>29022.878173552381</v>
      </c>
      <c r="AF99" s="12">
        <f>(Sell_Price-Std_Cost)*(1-$D99)*Lost_Sale_Fact*Avg_Dmd*365+NORMSINV($D99)*SQRT(Dmd_StdDev^2*Leadtime+LT_StdDev^2*Avg_Dmd^2)*Std_Cost*Inv_Cost+IF(365/AF$3+Safety_Stock/Avg_Dmd&gt;Plan_Shelf,(365/AF$3+Safety_Stock/Avg_Dmd-Plan_Shelf)*Avg_Dmd*Std_Cost*AF$3,0)+Avg_Dmd*365/AF$3/2*Std_Cost*Inv_Cost+AF$3*Setup</f>
        <v>28902.507803182009</v>
      </c>
      <c r="AG99" s="12">
        <f>(Sell_Price-Std_Cost)*(1-$D99)*Lost_Sale_Fact*Avg_Dmd*365+NORMSINV($D99)*SQRT(Dmd_StdDev^2*Leadtime+LT_StdDev^2*Avg_Dmd^2)*Std_Cost*Inv_Cost+IF(365/AG$3+Safety_Stock/Avg_Dmd&gt;Plan_Shelf,(365/AG$3+Safety_Stock/Avg_Dmd-Plan_Shelf)*Avg_Dmd*Std_Cost*AG$3,0)+Avg_Dmd*365/AG$3/2*Std_Cost*Inv_Cost+AG$3*Setup</f>
        <v>28800.783665250972</v>
      </c>
      <c r="AH99" s="12">
        <f>(Sell_Price-Std_Cost)*(1-$D99)*Lost_Sale_Fact*Avg_Dmd*365+NORMSINV($D99)*SQRT(Dmd_StdDev^2*Leadtime+LT_StdDev^2*Avg_Dmd^2)*Std_Cost*Inv_Cost+IF(365/AH$3+Safety_Stock/Avg_Dmd&gt;Plan_Shelf,(365/AH$3+Safety_Stock/Avg_Dmd-Plan_Shelf)*Avg_Dmd*Std_Cost*AH$3,0)+Avg_Dmd*365/AH$3/2*Std_Cost*Inv_Cost+AH$3*Setup</f>
        <v>28715.841136515341</v>
      </c>
      <c r="AI99" s="12">
        <f>(Sell_Price-Std_Cost)*(1-$D99)*Lost_Sale_Fact*Avg_Dmd*365+NORMSINV($D99)*SQRT(Dmd_StdDev^2*Leadtime+LT_StdDev^2*Avg_Dmd^2)*Std_Cost*Inv_Cost+IF(365/AI$3+Safety_Stock/Avg_Dmd&gt;Plan_Shelf,(365/AI$3+Safety_Stock/Avg_Dmd-Plan_Shelf)*Avg_Dmd*Std_Cost*AI$3,0)+Avg_Dmd*365/AI$3/2*Std_Cost*Inv_Cost+AI$3*Setup</f>
        <v>28646.056190278781</v>
      </c>
      <c r="AJ99" s="12">
        <f>(Sell_Price-Std_Cost)*(1-$D99)*Lost_Sale_Fact*Avg_Dmd*365+NORMSINV($D99)*SQRT(Dmd_StdDev^2*Leadtime+LT_StdDev^2*Avg_Dmd^2)*Std_Cost*Inv_Cost+IF(365/AJ$3+Safety_Stock/Avg_Dmd&gt;Plan_Shelf,(365/AJ$3+Safety_Stock/Avg_Dmd-Plan_Shelf)*Avg_Dmd*Std_Cost*AJ$3,0)+Avg_Dmd*365/AJ$3/2*Std_Cost*Inv_Cost+AJ$3*Setup</f>
        <v>28590.007803182009</v>
      </c>
      <c r="AK99" s="12">
        <f>(Sell_Price-Std_Cost)*(1-$D99)*Lost_Sale_Fact*Avg_Dmd*365+NORMSINV($D99)*SQRT(Dmd_StdDev^2*Leadtime+LT_StdDev^2*Avg_Dmd^2)*Std_Cost*Inv_Cost+IF(365/AK$3+Safety_Stock/Avg_Dmd&gt;Plan_Shelf,(365/AK$3+Safety_Stock/Avg_Dmd-Plan_Shelf)*Avg_Dmd*Std_Cost*AK$3,0)+Avg_Dmd*365/AK$3/2*Std_Cost*Inv_Cost+AK$3*Setup</f>
        <v>28546.447197121401</v>
      </c>
      <c r="AL99" s="12">
        <f>(Sell_Price-Std_Cost)*(1-$D99)*Lost_Sale_Fact*Avg_Dmd*365+NORMSINV($D99)*SQRT(Dmd_StdDev^2*Leadtime+LT_StdDev^2*Avg_Dmd^2)*Std_Cost*Inv_Cost+IF(365/AL$3+Safety_Stock/Avg_Dmd&gt;Plan_Shelf,(365/AL$3+Safety_Stock/Avg_Dmd-Plan_Shelf)*Avg_Dmd*Std_Cost*AL$3,0)+Avg_Dmd*365/AL$3/2*Std_Cost*Inv_Cost+AL$3*Setup</f>
        <v>28514.272509064362</v>
      </c>
      <c r="AM99" s="12">
        <f>(Sell_Price-Std_Cost)*(1-$D99)*Lost_Sale_Fact*Avg_Dmd*365+NORMSINV($D99)*SQRT(Dmd_StdDev^2*Leadtime+LT_StdDev^2*Avg_Dmd^2)*Std_Cost*Inv_Cost+IF(365/AM$3+Safety_Stock/Avg_Dmd&gt;Plan_Shelf,(365/AM$3+Safety_Stock/Avg_Dmd-Plan_Shelf)*Avg_Dmd*Std_Cost*AM$3,0)+Avg_Dmd*365/AM$3/2*Std_Cost*Inv_Cost+AM$3*Setup</f>
        <v>28492.507803182009</v>
      </c>
      <c r="AN99" s="12">
        <f>(Sell_Price-Std_Cost)*(1-$D99)*Lost_Sale_Fact*Avg_Dmd*365+NORMSINV($D99)*SQRT(Dmd_StdDev^2*Leadtime+LT_StdDev^2*Avg_Dmd^2)*Std_Cost*Inv_Cost+IF(365/AN$3+Safety_Stock/Avg_Dmd&gt;Plan_Shelf,(365/AN$3+Safety_Stock/Avg_Dmd-Plan_Shelf)*Avg_Dmd*Std_Cost*AN$3,0)+Avg_Dmd*365/AN$3/2*Std_Cost*Inv_Cost+AN$3*Setup</f>
        <v>28480.285580959786</v>
      </c>
      <c r="AO99" s="12">
        <f>(Sell_Price-Std_Cost)*(1-$D99)*Lost_Sale_Fact*Avg_Dmd*365+NORMSINV($D99)*SQRT(Dmd_StdDev^2*Leadtime+LT_StdDev^2*Avg_Dmd^2)*Std_Cost*Inv_Cost+IF(365/AO$3+Safety_Stock/Avg_Dmd&gt;Plan_Shelf,(365/AO$3+Safety_Stock/Avg_Dmd-Plan_Shelf)*Avg_Dmd*Std_Cost*AO$3,0)+Avg_Dmd*365/AO$3/2*Std_Cost*Inv_Cost+AO$3*Setup</f>
        <v>28476.832127506332</v>
      </c>
      <c r="AP99" s="12">
        <f>(Sell_Price-Std_Cost)*(1-$D99)*Lost_Sale_Fact*Avg_Dmd*365+NORMSINV($D99)*SQRT(Dmd_StdDev^2*Leadtime+LT_StdDev^2*Avg_Dmd^2)*Std_Cost*Inv_Cost+IF(365/AP$3+Safety_Stock/Avg_Dmd&gt;Plan_Shelf,(365/AP$3+Safety_Stock/Avg_Dmd-Plan_Shelf)*Avg_Dmd*Std_Cost*AP$3,0)+Avg_Dmd*365/AP$3/2*Std_Cost*Inv_Cost+AP$3*Setup</f>
        <v>28481.455171603062</v>
      </c>
      <c r="AQ99" s="12">
        <f>(Sell_Price-Std_Cost)*(1-$D99)*Lost_Sale_Fact*Avg_Dmd*365+NORMSINV($D99)*SQRT(Dmd_StdDev^2*Leadtime+LT_StdDev^2*Avg_Dmd^2)*Std_Cost*Inv_Cost+IF(365/AQ$3+Safety_Stock/Avg_Dmd&gt;Plan_Shelf,(365/AQ$3+Safety_Stock/Avg_Dmd-Plan_Shelf)*Avg_Dmd*Std_Cost*AQ$3,0)+Avg_Dmd*365/AQ$3/2*Std_Cost*Inv_Cost+AQ$3*Setup</f>
        <v>28493.533444207649</v>
      </c>
      <c r="AR99" s="12">
        <f>(Sell_Price-Std_Cost)*(1-$D99)*Lost_Sale_Fact*Avg_Dmd*365+NORMSINV($D99)*SQRT(Dmd_StdDev^2*Leadtime+LT_StdDev^2*Avg_Dmd^2)*Std_Cost*Inv_Cost+IF(365/AR$3+Safety_Stock/Avg_Dmd&gt;Plan_Shelf,(365/AR$3+Safety_Stock/Avg_Dmd-Plan_Shelf)*Avg_Dmd*Std_Cost*AR$3,0)+Avg_Dmd*365/AR$3/2*Std_Cost*Inv_Cost+AR$3*Setup</f>
        <v>28512.507803182009</v>
      </c>
      <c r="AS99" s="12">
        <f>(Sell_Price-Std_Cost)*(1-$D99)*Lost_Sale_Fact*Avg_Dmd*365+NORMSINV($D99)*SQRT(Dmd_StdDev^2*Leadtime+LT_StdDev^2*Avg_Dmd^2)*Std_Cost*Inv_Cost+IF(365/AS$3+Safety_Stock/Avg_Dmd&gt;Plan_Shelf,(365/AS$3+Safety_Stock/Avg_Dmd-Plan_Shelf)*Avg_Dmd*Std_Cost*AS$3,0)+Avg_Dmd*365/AS$3/2*Std_Cost*Inv_Cost+AS$3*Setup</f>
        <v>28537.873656840544</v>
      </c>
      <c r="AT99" s="12">
        <f>(Sell_Price-Std_Cost)*(1-$D99)*Lost_Sale_Fact*Avg_Dmd*365+NORMSINV($D99)*SQRT(Dmd_StdDev^2*Leadtime+LT_StdDev^2*Avg_Dmd^2)*Std_Cost*Inv_Cost+IF(365/AT$3+Safety_Stock/Avg_Dmd&gt;Plan_Shelf,(365/AT$3+Safety_Stock/Avg_Dmd-Plan_Shelf)*Avg_Dmd*Std_Cost*AT$3,0)+Avg_Dmd*365/AT$3/2*Std_Cost*Inv_Cost+AT$3*Setup</f>
        <v>28569.174469848673</v>
      </c>
      <c r="AU99" s="12">
        <f>(Sell_Price-Std_Cost)*(1-$D99)*Lost_Sale_Fact*Avg_Dmd*365+NORMSINV($D99)*SQRT(Dmd_StdDev^2*Leadtime+LT_StdDev^2*Avg_Dmd^2)*Std_Cost*Inv_Cost+IF(365/AU$3+Safety_Stock/Avg_Dmd&gt;Plan_Shelf,(365/AU$3+Safety_Stock/Avg_Dmd-Plan_Shelf)*Avg_Dmd*Std_Cost*AU$3,0)+Avg_Dmd*365/AU$3/2*Std_Cost*Inv_Cost+AU$3*Setup</f>
        <v>28605.996175275031</v>
      </c>
      <c r="AV99" s="12">
        <f>(Sell_Price-Std_Cost)*(1-$D99)*Lost_Sale_Fact*Avg_Dmd*365+NORMSINV($D99)*SQRT(Dmd_StdDev^2*Leadtime+LT_StdDev^2*Avg_Dmd^2)*Std_Cost*Inv_Cost+IF(365/AV$3+Safety_Stock/Avg_Dmd&gt;Plan_Shelf,(365/AV$3+Safety_Stock/Avg_Dmd-Plan_Shelf)*Avg_Dmd*Std_Cost*AV$3,0)+Avg_Dmd*365/AV$3/2*Std_Cost*Inv_Cost+AV$3*Setup</f>
        <v>28647.962348636553</v>
      </c>
      <c r="AW99" s="12">
        <f>(Sell_Price-Std_Cost)*(1-$D99)*Lost_Sale_Fact*Avg_Dmd*365+NORMSINV($D99)*SQRT(Dmd_StdDev^2*Leadtime+LT_StdDev^2*Avg_Dmd^2)*Std_Cost*Inv_Cost+IF(365/AW$3+Safety_Stock/Avg_Dmd&gt;Plan_Shelf,(365/AW$3+Safety_Stock/Avg_Dmd-Plan_Shelf)*Avg_Dmd*Std_Cost*AW$3,0)+Avg_Dmd*365/AW$3/2*Std_Cost*Inv_Cost+AW$3*Setup</f>
        <v>28694.730025404231</v>
      </c>
      <c r="AX99" s="12">
        <f>(Sell_Price-Std_Cost)*(1-$D99)*Lost_Sale_Fact*Avg_Dmd*365+NORMSINV($D99)*SQRT(Dmd_StdDev^2*Leadtime+LT_StdDev^2*Avg_Dmd^2)*Std_Cost*Inv_Cost+IF(365/AX$3+Safety_Stock/Avg_Dmd&gt;Plan_Shelf,(365/AX$3+Safety_Stock/Avg_Dmd-Plan_Shelf)*Avg_Dmd*Std_Cost*AX$3,0)+Avg_Dmd*365/AX$3/2*Std_Cost*Inv_Cost+AX$3*Setup</f>
        <v>28745.986064051573</v>
      </c>
      <c r="AY99" s="12">
        <f>(Sell_Price-Std_Cost)*(1-$D99)*Lost_Sale_Fact*Avg_Dmd*365+NORMSINV($D99)*SQRT(Dmd_StdDev^2*Leadtime+LT_StdDev^2*Avg_Dmd^2)*Std_Cost*Inv_Cost+IF(365/AY$3+Safety_Stock/Avg_Dmd&gt;Plan_Shelf,(365/AY$3+Safety_Stock/Avg_Dmd-Plan_Shelf)*Avg_Dmd*Std_Cost*AY$3,0)+Avg_Dmd*365/AY$3/2*Std_Cost*Inv_Cost+AY$3*Setup</f>
        <v>28801.443973394773</v>
      </c>
      <c r="AZ99" s="12">
        <f>(Sell_Price-Std_Cost)*(1-$D99)*Lost_Sale_Fact*Avg_Dmd*365+NORMSINV($D99)*SQRT(Dmd_StdDev^2*Leadtime+LT_StdDev^2*Avg_Dmd^2)*Std_Cost*Inv_Cost+IF(365/AZ$3+Safety_Stock/Avg_Dmd&gt;Plan_Shelf,(365/AZ$3+Safety_Stock/Avg_Dmd-Plan_Shelf)*Avg_Dmd*Std_Cost*AZ$3,0)+Avg_Dmd*365/AZ$3/2*Std_Cost*Inv_Cost+AZ$3*Setup</f>
        <v>28860.841136515341</v>
      </c>
      <c r="BA99" s="12">
        <f>(Sell_Price-Std_Cost)*(1-$D99)*Lost_Sale_Fact*Avg_Dmd*365+NORMSINV($D99)*SQRT(Dmd_StdDev^2*Leadtime+LT_StdDev^2*Avg_Dmd^2)*Std_Cost*Inv_Cost+IF(365/BA$3+Safety_Stock/Avg_Dmd&gt;Plan_Shelf,(365/BA$3+Safety_Stock/Avg_Dmd-Plan_Shelf)*Avg_Dmd*Std_Cost*BA$3,0)+Avg_Dmd*365/BA$3/2*Std_Cost*Inv_Cost+BA$3*Setup</f>
        <v>28923.936374610581</v>
      </c>
      <c r="BB99" s="12">
        <f>(Sell_Price-Std_Cost)*(1-$D99)*Lost_Sale_Fact*Avg_Dmd*365+NORMSINV($D99)*SQRT(Dmd_StdDev^2*Leadtime+LT_StdDev^2*Avg_Dmd^2)*Std_Cost*Inv_Cost+IF(365/BB$3+Safety_Stock/Avg_Dmd&gt;Plan_Shelf,(365/BB$3+Safety_Stock/Avg_Dmd-Plan_Shelf)*Avg_Dmd*Std_Cost*BB$3,0)+Avg_Dmd*365/BB$3/2*Std_Cost*Inv_Cost+BB$3*Setup</f>
        <v>28990.507803182009</v>
      </c>
      <c r="BC99" s="12">
        <f>(Sell_Price-Std_Cost)*(1-$D99)*Lost_Sale_Fact*Avg_Dmd*365+NORMSINV($D99)*SQRT(Dmd_StdDev^2*Leadtime+LT_StdDev^2*Avg_Dmd^2)*Std_Cost*Inv_Cost+IF(365/BC$3+Safety_Stock/Avg_Dmd&gt;Plan_Shelf,(365/BC$3+Safety_Stock/Avg_Dmd-Plan_Shelf)*Avg_Dmd*Std_Cost*BC$3,0)+Avg_Dmd*365/BC$3/2*Std_Cost*Inv_Cost+BC$3*Setup</f>
        <v>29060.350940436911</v>
      </c>
      <c r="BD99" s="12">
        <f>(Sell_Price-Std_Cost)*(1-$D99)*Lost_Sale_Fact*Avg_Dmd*365+NORMSINV($D99)*SQRT(Dmd_StdDev^2*Leadtime+LT_StdDev^2*Avg_Dmd^2)*Std_Cost*Inv_Cost+IF(365/BD$3+Safety_Stock/Avg_Dmd&gt;Plan_Shelf,(365/BD$3+Safety_Stock/Avg_Dmd-Plan_Shelf)*Avg_Dmd*Std_Cost*BD$3,0)+Avg_Dmd*365/BD$3/2*Std_Cost*Inv_Cost+BD$3*Setup</f>
        <v>29133.277033951239</v>
      </c>
      <c r="BE99" s="12">
        <f>(Sell_Price-Std_Cost)*(1-$D99)*Lost_Sale_Fact*Avg_Dmd*365+NORMSINV($D99)*SQRT(Dmd_StdDev^2*Leadtime+LT_StdDev^2*Avg_Dmd^2)*Std_Cost*Inv_Cost+IF(365/BE$3+Safety_Stock/Avg_Dmd&gt;Plan_Shelf,(365/BE$3+Safety_Stock/Avg_Dmd-Plan_Shelf)*Avg_Dmd*Std_Cost*BE$3,0)+Avg_Dmd*365/BE$3/2*Std_Cost*Inv_Cost+BE$3*Setup</f>
        <v>29209.111576766914</v>
      </c>
      <c r="BF99" s="12">
        <f>(Sell_Price-Std_Cost)*(1-$D99)*Lost_Sale_Fact*Avg_Dmd*365+NORMSINV($D99)*SQRT(Dmd_StdDev^2*Leadtime+LT_StdDev^2*Avg_Dmd^2)*Std_Cost*Inv_Cost+IF(365/BF$3+Safety_Stock/Avg_Dmd&gt;Plan_Shelf,(365/BF$3+Safety_Stock/Avg_Dmd-Plan_Shelf)*Avg_Dmd*Std_Cost*BF$3,0)+Avg_Dmd*365/BF$3/2*Std_Cost*Inv_Cost+BF$3*Setup</f>
        <v>29287.692988367195</v>
      </c>
      <c r="BG99" s="12">
        <f>(Sell_Price-Std_Cost)*(1-$D99)*Lost_Sale_Fact*Avg_Dmd*365+NORMSINV($D99)*SQRT(Dmd_StdDev^2*Leadtime+LT_StdDev^2*Avg_Dmd^2)*Std_Cost*Inv_Cost+IF(365/BG$3+Safety_Stock/Avg_Dmd&gt;Plan_Shelf,(365/BG$3+Safety_Stock/Avg_Dmd-Plan_Shelf)*Avg_Dmd*Std_Cost*BG$3,0)+Avg_Dmd*365/BG$3/2*Std_Cost*Inv_Cost+BG$3*Setup</f>
        <v>29368.871439545645</v>
      </c>
      <c r="BH99" s="12">
        <f>(Sell_Price-Std_Cost)*(1-$D99)*Lost_Sale_Fact*Avg_Dmd*365+NORMSINV($D99)*SQRT(Dmd_StdDev^2*Leadtime+LT_StdDev^2*Avg_Dmd^2)*Std_Cost*Inv_Cost+IF(365/BH$3+Safety_Stock/Avg_Dmd&gt;Plan_Shelf,(365/BH$3+Safety_Stock/Avg_Dmd-Plan_Shelf)*Avg_Dmd*Std_Cost*BH$3,0)+Avg_Dmd*365/BH$3/2*Std_Cost*Inv_Cost+BH$3*Setup</f>
        <v>29452.507803182009</v>
      </c>
      <c r="BI99" s="12">
        <f>(Sell_Price-Std_Cost)*(1-$D99)*Lost_Sale_Fact*Avg_Dmd*365+NORMSINV($D99)*SQRT(Dmd_StdDev^2*Leadtime+LT_StdDev^2*Avg_Dmd^2)*Std_Cost*Inv_Cost+IF(365/BI$3+Safety_Stock/Avg_Dmd&gt;Plan_Shelf,(365/BI$3+Safety_Stock/Avg_Dmd-Plan_Shelf)*Avg_Dmd*Std_Cost*BI$3,0)+Avg_Dmd*365/BI$3/2*Std_Cost*Inv_Cost+BI$3*Setup</f>
        <v>29538.472715462711</v>
      </c>
      <c r="BJ99" s="12">
        <f>(Sell_Price-Std_Cost)*(1-$D99)*Lost_Sale_Fact*Avg_Dmd*365+NORMSINV($D99)*SQRT(Dmd_StdDev^2*Leadtime+LT_StdDev^2*Avg_Dmd^2)*Std_Cost*Inv_Cost+IF(365/BJ$3+Safety_Stock/Avg_Dmd&gt;Plan_Shelf,(365/BJ$3+Safety_Stock/Avg_Dmd-Plan_Shelf)*Avg_Dmd*Std_Cost*BJ$3,0)+Avg_Dmd*365/BJ$3/2*Std_Cost*Inv_Cost+BJ$3*Setup</f>
        <v>29626.64573421649</v>
      </c>
      <c r="BK99" s="12">
        <f>(Sell_Price-Std_Cost)*(1-$D99)*Lost_Sale_Fact*Avg_Dmd*365+NORMSINV($D99)*SQRT(Dmd_StdDev^2*Leadtime+LT_StdDev^2*Avg_Dmd^2)*Std_Cost*Inv_Cost+IF(365/BK$3+Safety_Stock/Avg_Dmd&gt;Plan_Shelf,(365/BK$3+Safety_Stock/Avg_Dmd-Plan_Shelf)*Avg_Dmd*Std_Cost*BK$3,0)+Avg_Dmd*365/BK$3/2*Std_Cost*Inv_Cost+BK$3*Setup</f>
        <v>29716.914582843026</v>
      </c>
      <c r="BL99" s="12">
        <f>(Sell_Price-Std_Cost)*(1-$D99)*Lost_Sale_Fact*Avg_Dmd*365+NORMSINV($D99)*SQRT(Dmd_StdDev^2*Leadtime+LT_StdDev^2*Avg_Dmd^2)*Std_Cost*Inv_Cost+IF(365/BL$3+Safety_Stock/Avg_Dmd&gt;Plan_Shelf,(365/BL$3+Safety_Stock/Avg_Dmd-Plan_Shelf)*Avg_Dmd*Std_Cost*BL$3,0)+Avg_Dmd*365/BL$3/2*Std_Cost*Inv_Cost+BL$3*Setup</f>
        <v>29809.174469848676</v>
      </c>
      <c r="BM99" s="12">
        <f>(Sell_Price-Std_Cost)*(1-$D99)*Lost_Sale_Fact*Avg_Dmd*365+NORMSINV($D99)*SQRT(Dmd_StdDev^2*Leadtime+LT_StdDev^2*Avg_Dmd^2)*Std_Cost*Inv_Cost+IF(365/BM$3+Safety_Stock/Avg_Dmd&gt;Plan_Shelf,(365/BM$3+Safety_Stock/Avg_Dmd-Plan_Shelf)*Avg_Dmd*Std_Cost*BM$3,0)+Avg_Dmd*365/BM$3/2*Std_Cost*Inv_Cost+BM$3*Setup</f>
        <v>29903.327475313155</v>
      </c>
      <c r="BN99" s="12">
        <f>(Sell_Price-Std_Cost)*(1-$D99)*Lost_Sale_Fact*Avg_Dmd*365+NORMSINV($D99)*SQRT(Dmd_StdDev^2*Leadtime+LT_StdDev^2*Avg_Dmd^2)*Std_Cost*Inv_Cost+IF(365/BN$3+Safety_Stock/Avg_Dmd&gt;Plan_Shelf,(365/BN$3+Safety_Stock/Avg_Dmd-Plan_Shelf)*Avg_Dmd*Std_Cost*BN$3,0)+Avg_Dmd*365/BN$3/2*Std_Cost*Inv_Cost+BN$3*Setup</f>
        <v>29999.281996730395</v>
      </c>
      <c r="BO99" s="12">
        <f>(Sell_Price-Std_Cost)*(1-$D99)*Lost_Sale_Fact*Avg_Dmd*365+NORMSINV($D99)*SQRT(Dmd_StdDev^2*Leadtime+LT_StdDev^2*Avg_Dmd^2)*Std_Cost*Inv_Cost+IF(365/BO$3+Safety_Stock/Avg_Dmd&gt;Plan_Shelf,(365/BO$3+Safety_Stock/Avg_Dmd-Plan_Shelf)*Avg_Dmd*Std_Cost*BO$3,0)+Avg_Dmd*365/BO$3/2*Std_Cost*Inv_Cost+BO$3*Setup</f>
        <v>30096.952247626454</v>
      </c>
      <c r="BP99" s="12">
        <f>(Sell_Price-Std_Cost)*(1-$D99)*Lost_Sale_Fact*Avg_Dmd*365+NORMSINV($D99)*SQRT(Dmd_StdDev^2*Leadtime+LT_StdDev^2*Avg_Dmd^2)*Std_Cost*Inv_Cost+IF(365/BP$3+Safety_Stock/Avg_Dmd&gt;Plan_Shelf,(365/BP$3+Safety_Stock/Avg_Dmd-Plan_Shelf)*Avg_Dmd*Std_Cost*BP$3,0)+Avg_Dmd*365/BP$3/2*Std_Cost*Inv_Cost+BP$3*Setup</f>
        <v>30196.257803182009</v>
      </c>
      <c r="BQ99" s="12">
        <f>(Sell_Price-Std_Cost)*(1-$D99)*Lost_Sale_Fact*Avg_Dmd*365+NORMSINV($D99)*SQRT(Dmd_StdDev^2*Leadtime+LT_StdDev^2*Avg_Dmd^2)*Std_Cost*Inv_Cost+IF(365/BQ$3+Safety_Stock/Avg_Dmd&gt;Plan_Shelf,(365/BQ$3+Safety_Stock/Avg_Dmd-Plan_Shelf)*Avg_Dmd*Std_Cost*BQ$3,0)+Avg_Dmd*365/BQ$3/2*Std_Cost*Inv_Cost+BQ$3*Setup</f>
        <v>30297.123187797391</v>
      </c>
      <c r="BR99" s="12">
        <f>(Sell_Price-Std_Cost)*(1-$D99)*Lost_Sale_Fact*Avg_Dmd*365+NORMSINV($D99)*SQRT(Dmd_StdDev^2*Leadtime+LT_StdDev^2*Avg_Dmd^2)*Std_Cost*Inv_Cost+IF(365/BR$3+Safety_Stock/Avg_Dmd&gt;Plan_Shelf,(365/BR$3+Safety_Stock/Avg_Dmd-Plan_Shelf)*Avg_Dmd*Std_Cost*BR$3,0)+Avg_Dmd*365/BR$3/2*Std_Cost*Inv_Cost+BR$3*Setup</f>
        <v>30399.477500151705</v>
      </c>
      <c r="BS99" s="12">
        <f>(Sell_Price-Std_Cost)*(1-$D99)*Lost_Sale_Fact*Avg_Dmd*365+NORMSINV($D99)*SQRT(Dmd_StdDev^2*Leadtime+LT_StdDev^2*Avg_Dmd^2)*Std_Cost*Inv_Cost+IF(365/BS$3+Safety_Stock/Avg_Dmd&gt;Plan_Shelf,(365/BS$3+Safety_Stock/Avg_Dmd-Plan_Shelf)*Avg_Dmd*Std_Cost*BS$3,0)+Avg_Dmd*365/BS$3/2*Std_Cost*Inv_Cost+BS$3*Setup</f>
        <v>30503.254071838724</v>
      </c>
      <c r="BT99" s="12">
        <f>(Sell_Price-Std_Cost)*(1-$D99)*Lost_Sale_Fact*Avg_Dmd*365+NORMSINV($D99)*SQRT(Dmd_StdDev^2*Leadtime+LT_StdDev^2*Avg_Dmd^2)*Std_Cost*Inv_Cost+IF(365/BT$3+Safety_Stock/Avg_Dmd&gt;Plan_Shelf,(365/BT$3+Safety_Stock/Avg_Dmd-Plan_Shelf)*Avg_Dmd*Std_Cost*BT$3,0)+Avg_Dmd*365/BT$3/2*Std_Cost*Inv_Cost+BT$3*Setup</f>
        <v>30608.390156123183</v>
      </c>
      <c r="BU99" s="12">
        <f>(Sell_Price-Std_Cost)*(1-$D99)*Lost_Sale_Fact*Avg_Dmd*365+NORMSINV($D99)*SQRT(Dmd_StdDev^2*Leadtime+LT_StdDev^2*Avg_Dmd^2)*Std_Cost*Inv_Cost+IF(365/BU$3+Safety_Stock/Avg_Dmd&gt;Plan_Shelf,(365/BU$3+Safety_Stock/Avg_Dmd-Plan_Shelf)*Avg_Dmd*Std_Cost*BU$3,0)+Avg_Dmd*365/BU$3/2*Std_Cost*Inv_Cost+BU$3*Setup</f>
        <v>30714.826643761717</v>
      </c>
      <c r="BV99" s="12">
        <f>(Sell_Price-Std_Cost)*(1-$D99)*Lost_Sale_Fact*Avg_Dmd*365+NORMSINV($D99)*SQRT(Dmd_StdDev^2*Leadtime+LT_StdDev^2*Avg_Dmd^2)*Std_Cost*Inv_Cost+IF(365/BV$3+Safety_Stock/Avg_Dmd&gt;Plan_Shelf,(365/BV$3+Safety_Stock/Avg_Dmd-Plan_Shelf)*Avg_Dmd*Std_Cost*BV$3,0)+Avg_Dmd*365/BV$3/2*Std_Cost*Inv_Cost+BV$3*Setup</f>
        <v>30822.507803182009</v>
      </c>
      <c r="BW99" s="12">
        <f>(Sell_Price-Std_Cost)*(1-$D99)*Lost_Sale_Fact*Avg_Dmd*365+NORMSINV($D99)*SQRT(Dmd_StdDev^2*Leadtime+LT_StdDev^2*Avg_Dmd^2)*Std_Cost*Inv_Cost+IF(365/BW$3+Safety_Stock/Avg_Dmd&gt;Plan_Shelf,(365/BW$3+Safety_Stock/Avg_Dmd-Plan_Shelf)*Avg_Dmd*Std_Cost*BW$3,0)+Avg_Dmd*365/BW$3/2*Std_Cost*Inv_Cost+BW$3*Setup</f>
        <v>30931.381042618628</v>
      </c>
      <c r="BX99" s="12">
        <f>(Sell_Price-Std_Cost)*(1-$D99)*Lost_Sale_Fact*Avg_Dmd*365+NORMSINV($D99)*SQRT(Dmd_StdDev^2*Leadtime+LT_StdDev^2*Avg_Dmd^2)*Std_Cost*Inv_Cost+IF(365/BX$3+Safety_Stock/Avg_Dmd&gt;Plan_Shelf,(365/BX$3+Safety_Stock/Avg_Dmd-Plan_Shelf)*Avg_Dmd*Std_Cost*BX$3,0)+Avg_Dmd*365/BX$3/2*Std_Cost*Inv_Cost+BX$3*Setup</f>
        <v>31041.396692070899</v>
      </c>
      <c r="BY99" s="12">
        <f>(Sell_Price-Std_Cost)*(1-$D99)*Lost_Sale_Fact*Avg_Dmd*365+NORMSINV($D99)*SQRT(Dmd_StdDev^2*Leadtime+LT_StdDev^2*Avg_Dmd^2)*Std_Cost*Inv_Cost+IF(365/BY$3+Safety_Stock/Avg_Dmd&gt;Plan_Shelf,(365/BY$3+Safety_Stock/Avg_Dmd-Plan_Shelf)*Avg_Dmd*Std_Cost*BY$3,0)+Avg_Dmd*365/BY$3/2*Std_Cost*Inv_Cost+BY$3*Setup</f>
        <v>31152.507803182009</v>
      </c>
      <c r="BZ99" s="12">
        <f>(Sell_Price-Std_Cost)*(1-$D99)*Lost_Sale_Fact*Avg_Dmd*365+NORMSINV($D99)*SQRT(Dmd_StdDev^2*Leadtime+LT_StdDev^2*Avg_Dmd^2)*Std_Cost*Inv_Cost+IF(365/BZ$3+Safety_Stock/Avg_Dmd&gt;Plan_Shelf,(365/BZ$3+Safety_Stock/Avg_Dmd-Plan_Shelf)*Avg_Dmd*Std_Cost*BZ$3,0)+Avg_Dmd*365/BZ$3/2*Std_Cost*Inv_Cost+BZ$3*Setup</f>
        <v>31264.669965344172</v>
      </c>
      <c r="CA99" s="12">
        <f>(Sell_Price-Std_Cost)*(1-$D99)*Lost_Sale_Fact*Avg_Dmd*365+NORMSINV($D99)*SQRT(Dmd_StdDev^2*Leadtime+LT_StdDev^2*Avg_Dmd^2)*Std_Cost*Inv_Cost+IF(365/CA$3+Safety_Stock/Avg_Dmd&gt;Plan_Shelf,(365/CA$3+Safety_Stock/Avg_Dmd-Plan_Shelf)*Avg_Dmd*Std_Cost*CA$3,0)+Avg_Dmd*365/CA$3/2*Std_Cost*Inv_Cost+CA$3*Setup</f>
        <v>31377.841136515341</v>
      </c>
      <c r="CB99" s="12">
        <f>(Sell_Price-Std_Cost)*(1-$D99)*Lost_Sale_Fact*Avg_Dmd*365+NORMSINV($D99)*SQRT(Dmd_StdDev^2*Leadtime+LT_StdDev^2*Avg_Dmd^2)*Std_Cost*Inv_Cost+IF(365/CB$3+Safety_Stock/Avg_Dmd&gt;Plan_Shelf,(365/CB$3+Safety_Stock/Avg_Dmd-Plan_Shelf)*Avg_Dmd*Std_Cost*CB$3,0)+Avg_Dmd*365/CB$3/2*Std_Cost*Inv_Cost+CB$3*Setup</f>
        <v>31491.981487392535</v>
      </c>
      <c r="CC99" s="12">
        <f>(Sell_Price-Std_Cost)*(1-$D99)*Lost_Sale_Fact*Avg_Dmd*365+NORMSINV($D99)*SQRT(Dmd_StdDev^2*Leadtime+LT_StdDev^2*Avg_Dmd^2)*Std_Cost*Inv_Cost+IF(365/CC$3+Safety_Stock/Avg_Dmd&gt;Plan_Shelf,(365/CC$3+Safety_Stock/Avg_Dmd-Plan_Shelf)*Avg_Dmd*Std_Cost*CC$3,0)+Avg_Dmd*365/CC$3/2*Std_Cost*Inv_Cost+CC$3*Setup</f>
        <v>31607.053257727464</v>
      </c>
      <c r="CD99" s="12">
        <f>(Sell_Price-Std_Cost)*(1-$D99)*Lost_Sale_Fact*Avg_Dmd*365+NORMSINV($D99)*SQRT(Dmd_StdDev^2*Leadtime+LT_StdDev^2*Avg_Dmd^2)*Std_Cost*Inv_Cost+IF(365/CD$3+Safety_Stock/Avg_Dmd&gt;Plan_Shelf,(365/CD$3+Safety_Stock/Avg_Dmd-Plan_Shelf)*Avg_Dmd*Std_Cost*CD$3,0)+Avg_Dmd*365/CD$3/2*Std_Cost*Inv_Cost+CD$3*Setup</f>
        <v>31723.020623694829</v>
      </c>
      <c r="CE99" s="12">
        <f>(Sell_Price-Std_Cost)*(1-$D99)*Lost_Sale_Fact*Avg_Dmd*365+NORMSINV($D99)*SQRT(Dmd_StdDev^2*Leadtime+LT_StdDev^2*Avg_Dmd^2)*Std_Cost*Inv_Cost+IF(365/CE$3+Safety_Stock/Avg_Dmd&gt;Plan_Shelf,(365/CE$3+Safety_Stock/Avg_Dmd-Plan_Shelf)*Avg_Dmd*Std_Cost*CE$3,0)+Avg_Dmd*365/CE$3/2*Std_Cost*Inv_Cost+CE$3*Setup</f>
        <v>31839.849575333908</v>
      </c>
      <c r="CF99" s="12">
        <f>(Sell_Price-Std_Cost)*(1-$D99)*Lost_Sale_Fact*Avg_Dmd*365+NORMSINV($D99)*SQRT(Dmd_StdDev^2*Leadtime+LT_StdDev^2*Avg_Dmd^2)*Std_Cost*Inv_Cost+IF(365/CF$3+Safety_Stock/Avg_Dmd&gt;Plan_Shelf,(365/CF$3+Safety_Stock/Avg_Dmd-Plan_Shelf)*Avg_Dmd*Std_Cost*CF$3,0)+Avg_Dmd*365/CF$3/2*Std_Cost*Inv_Cost+CF$3*Setup</f>
        <v>31957.507803182009</v>
      </c>
      <c r="CG99" s="12">
        <f>(Sell_Price-Std_Cost)*(1-$D99)*Lost_Sale_Fact*Avg_Dmd*365+NORMSINV($D99)*SQRT(Dmd_StdDev^2*Leadtime+LT_StdDev^2*Avg_Dmd^2)*Std_Cost*Inv_Cost+IF(365/CG$3+Safety_Stock/Avg_Dmd&gt;Plan_Shelf,(365/CG$3+Safety_Stock/Avg_Dmd-Plan_Shelf)*Avg_Dmd*Std_Cost*CG$3,0)+Avg_Dmd*365/CG$3/2*Std_Cost*Inv_Cost+CG$3*Setup</f>
        <v>32075.964593305463</v>
      </c>
      <c r="CH99" s="12">
        <f>(Sell_Price-Std_Cost)*(1-$D99)*Lost_Sale_Fact*Avg_Dmd*365+NORMSINV($D99)*SQRT(Dmd_StdDev^2*Leadtime+LT_StdDev^2*Avg_Dmd^2)*Std_Cost*Inv_Cost+IF(365/CH$3+Safety_Stock/Avg_Dmd&gt;Plan_Shelf,(365/CH$3+Safety_Stock/Avg_Dmd-Plan_Shelf)*Avg_Dmd*Std_Cost*CH$3,0)+Avg_Dmd*365/CH$3/2*Std_Cost*Inv_Cost+CH$3*Setup</f>
        <v>32195.190730011276</v>
      </c>
      <c r="CI99" s="12">
        <f>(Sell_Price-Std_Cost)*(1-$D99)*Lost_Sale_Fact*Avg_Dmd*365+NORMSINV($D99)*SQRT(Dmd_StdDev^2*Leadtime+LT_StdDev^2*Avg_Dmd^2)*Std_Cost*Inv_Cost+IF(365/CI$3+Safety_Stock/Avg_Dmd&gt;Plan_Shelf,(365/CI$3+Safety_Stock/Avg_Dmd-Plan_Shelf)*Avg_Dmd*Std_Cost*CI$3,0)+Avg_Dmd*365/CI$3/2*Std_Cost*Inv_Cost+CI$3*Setup</f>
        <v>32315.158405591646</v>
      </c>
      <c r="CJ99" s="12">
        <f>(Sell_Price-Std_Cost)*(1-$D99)*Lost_Sale_Fact*Avg_Dmd*365+NORMSINV($D99)*SQRT(Dmd_StdDev^2*Leadtime+LT_StdDev^2*Avg_Dmd^2)*Std_Cost*Inv_Cost+IF(365/CJ$3+Safety_Stock/Avg_Dmd&gt;Plan_Shelf,(365/CJ$3+Safety_Stock/Avg_Dmd-Plan_Shelf)*Avg_Dmd*Std_Cost*CJ$3,0)+Avg_Dmd*365/CJ$3/2*Std_Cost*Inv_Cost+CJ$3*Setup</f>
        <v>32435.841136515341</v>
      </c>
      <c r="CK99" s="12">
        <f>(Sell_Price-Std_Cost)*(1-$D99)*Lost_Sale_Fact*Avg_Dmd*365+NORMSINV($D99)*SQRT(Dmd_StdDev^2*Leadtime+LT_StdDev^2*Avg_Dmd^2)*Std_Cost*Inv_Cost+IF(365/CK$3+Safety_Stock/Avg_Dmd&gt;Plan_Shelf,(365/CK$3+Safety_Stock/Avg_Dmd-Plan_Shelf)*Avg_Dmd*Std_Cost*CK$3,0)+Avg_Dmd*365/CK$3/2*Std_Cost*Inv_Cost+CK$3*Setup</f>
        <v>32557.213685534949</v>
      </c>
      <c r="CL99" s="12">
        <f>(Sell_Price-Std_Cost)*(1-$D99)*Lost_Sale_Fact*Avg_Dmd*365+NORMSINV($D99)*SQRT(Dmd_StdDev^2*Leadtime+LT_StdDev^2*Avg_Dmd^2)*Std_Cost*Inv_Cost+IF(365/CL$3+Safety_Stock/Avg_Dmd&gt;Plan_Shelf,(365/CL$3+Safety_Stock/Avg_Dmd-Plan_Shelf)*Avg_Dmd*Std_Cost*CL$3,0)+Avg_Dmd*365/CL$3/2*Std_Cost*Inv_Cost+CL$3*Setup</f>
        <v>32679.25198922852</v>
      </c>
      <c r="CM99" s="12">
        <f>(Sell_Price-Std_Cost)*(1-$D99)*Lost_Sale_Fact*Avg_Dmd*365+NORMSINV($D99)*SQRT(Dmd_StdDev^2*Leadtime+LT_StdDev^2*Avg_Dmd^2)*Std_Cost*Inv_Cost+IF(365/CM$3+Safety_Stock/Avg_Dmd&gt;Plan_Shelf,(365/CM$3+Safety_Stock/Avg_Dmd-Plan_Shelf)*Avg_Dmd*Std_Cost*CM$3,0)+Avg_Dmd*365/CM$3/2*Std_Cost*Inv_Cost+CM$3*Setup</f>
        <v>32801.933090538332</v>
      </c>
      <c r="CN99" s="12">
        <f>(Sell_Price-Std_Cost)*(1-$D99)*Lost_Sale_Fact*Avg_Dmd*365+NORMSINV($D99)*SQRT(Dmd_StdDev^2*Leadtime+LT_StdDev^2*Avg_Dmd^2)*Std_Cost*Inv_Cost+IF(365/CN$3+Safety_Stock/Avg_Dmd&gt;Plan_Shelf,(365/CN$3+Safety_Stock/Avg_Dmd-Plan_Shelf)*Avg_Dmd*Std_Cost*CN$3,0)+Avg_Dmd*365/CN$3/2*Std_Cost*Inv_Cost+CN$3*Setup</f>
        <v>32925.235075909281</v>
      </c>
      <c r="CO99" s="12">
        <f>(Sell_Price-Std_Cost)*(1-$D99)*Lost_Sale_Fact*Avg_Dmd*365+NORMSINV($D99)*SQRT(Dmd_StdDev^2*Leadtime+LT_StdDev^2*Avg_Dmd^2)*Std_Cost*Inv_Cost+IF(365/CO$3+Safety_Stock/Avg_Dmd&gt;Plan_Shelf,(365/CO$3+Safety_Stock/Avg_Dmd-Plan_Shelf)*Avg_Dmd*Std_Cost*CO$3,0)+Avg_Dmd*365/CO$3/2*Std_Cost*Inv_Cost+CO$3*Setup</f>
        <v>33049.137016665154</v>
      </c>
      <c r="CP99" s="12">
        <f>(Sell_Price-Std_Cost)*(1-$D99)*Lost_Sale_Fact*Avg_Dmd*365+NORMSINV($D99)*SQRT(Dmd_StdDev^2*Leadtime+LT_StdDev^2*Avg_Dmd^2)*Std_Cost*Inv_Cost+IF(365/CP$3+Safety_Stock/Avg_Dmd&gt;Plan_Shelf,(365/CP$3+Safety_Stock/Avg_Dmd-Plan_Shelf)*Avg_Dmd*Std_Cost*CP$3,0)+Avg_Dmd*365/CP$3/2*Std_Cost*Inv_Cost+CP$3*Setup</f>
        <v>33173.618914293118</v>
      </c>
      <c r="CQ99" s="12">
        <f>(Sell_Price-Std_Cost)*(1-$D99)*Lost_Sale_Fact*Avg_Dmd*365+NORMSINV($D99)*SQRT(Dmd_StdDev^2*Leadtime+LT_StdDev^2*Avg_Dmd^2)*Std_Cost*Inv_Cost+IF(365/CQ$3+Safety_Stock/Avg_Dmd&gt;Plan_Shelf,(365/CQ$3+Safety_Stock/Avg_Dmd-Plan_Shelf)*Avg_Dmd*Std_Cost*CQ$3,0)+Avg_Dmd*365/CQ$3/2*Std_Cost*Inv_Cost+CQ$3*Setup</f>
        <v>33298.661649335852</v>
      </c>
      <c r="CR99" s="12">
        <f>(Sell_Price-Std_Cost)*(1-$D99)*Lost_Sale_Fact*Avg_Dmd*365+NORMSINV($D99)*SQRT(Dmd_StdDev^2*Leadtime+LT_StdDev^2*Avg_Dmd^2)*Std_Cost*Inv_Cost+IF(365/CR$3+Safety_Stock/Avg_Dmd&gt;Plan_Shelf,(365/CR$3+Safety_Stock/Avg_Dmd-Plan_Shelf)*Avg_Dmd*Std_Cost*CR$3,0)+Avg_Dmd*365/CR$3/2*Std_Cost*Inv_Cost+CR$3*Setup</f>
        <v>33424.246933616792</v>
      </c>
      <c r="CS99" s="12">
        <f>(Sell_Price-Std_Cost)*(1-$D99)*Lost_Sale_Fact*Avg_Dmd*365+NORMSINV($D99)*SQRT(Dmd_StdDev^2*Leadtime+LT_StdDev^2*Avg_Dmd^2)*Std_Cost*Inv_Cost+IF(365/CS$3+Safety_Stock/Avg_Dmd&gt;Plan_Shelf,(365/CS$3+Safety_Stock/Avg_Dmd-Plan_Shelf)*Avg_Dmd*Std_Cost*CS$3,0)+Avg_Dmd*365/CS$3/2*Std_Cost*Inv_Cost+CS$3*Setup</f>
        <v>33550.357265547602</v>
      </c>
      <c r="CT99" s="12">
        <f>(Sell_Price-Std_Cost)*(1-$D99)*Lost_Sale_Fact*Avg_Dmd*365+NORMSINV($D99)*SQRT(Dmd_StdDev^2*Leadtime+LT_StdDev^2*Avg_Dmd^2)*Std_Cost*Inv_Cost+IF(365/CT$3+Safety_Stock/Avg_Dmd&gt;Plan_Shelf,(365/CT$3+Safety_Stock/Avg_Dmd-Plan_Shelf)*Avg_Dmd*Std_Cost*CT$3,0)+Avg_Dmd*365/CT$3/2*Std_Cost*Inv_Cost+CT$3*Setup</f>
        <v>33676.975888288391</v>
      </c>
      <c r="CU99" s="12">
        <f>(Sell_Price-Std_Cost)*(1-$D99)*Lost_Sale_Fact*Avg_Dmd*365+NORMSINV($D99)*SQRT(Dmd_StdDev^2*Leadtime+LT_StdDev^2*Avg_Dmd^2)*Std_Cost*Inv_Cost+IF(365/CU$3+Safety_Stock/Avg_Dmd&gt;Plan_Shelf,(365/CU$3+Safety_Stock/Avg_Dmd-Plan_Shelf)*Avg_Dmd*Std_Cost*CU$3,0)+Avg_Dmd*365/CU$3/2*Std_Cost*Inv_Cost+CU$3*Setup</f>
        <v>33804.086750550428</v>
      </c>
      <c r="CV99" s="12">
        <f>(Sell_Price-Std_Cost)*(1-$D99)*Lost_Sale_Fact*Avg_Dmd*365+NORMSINV($D99)*SQRT(Dmd_StdDev^2*Leadtime+LT_StdDev^2*Avg_Dmd^2)*Std_Cost*Inv_Cost+IF(365/CV$3+Safety_Stock/Avg_Dmd&gt;Plan_Shelf,(365/CV$3+Safety_Stock/Avg_Dmd-Plan_Shelf)*Avg_Dmd*Std_Cost*CV$3,0)+Avg_Dmd*365/CV$3/2*Std_Cost*Inv_Cost+CV$3*Setup</f>
        <v>33931.674469848673</v>
      </c>
      <c r="CW99" s="12">
        <f>(Sell_Price-Std_Cost)*(1-$D99)*Lost_Sale_Fact*Avg_Dmd*365+NORMSINV($D99)*SQRT(Dmd_StdDev^2*Leadtime+LT_StdDev^2*Avg_Dmd^2)*Std_Cost*Inv_Cost+IF(365/CW$3+Safety_Stock/Avg_Dmd&gt;Plan_Shelf,(365/CW$3+Safety_Stock/Avg_Dmd-Plan_Shelf)*Avg_Dmd*Std_Cost*CW$3,0)+Avg_Dmd*365/CW$3/2*Std_Cost*Inv_Cost+CW$3*Setup</f>
        <v>34059.724298027373</v>
      </c>
      <c r="CX99" s="12">
        <f>(Sell_Price-Std_Cost)*(1-$D99)*Lost_Sale_Fact*Avg_Dmd*365+NORMSINV($D99)*SQRT(Dmd_StdDev^2*Leadtime+LT_StdDev^2*Avg_Dmd^2)*Std_Cost*Inv_Cost+IF(365/CX$3+Safety_Stock/Avg_Dmd&gt;Plan_Shelf,(365/CX$3+Safety_Stock/Avg_Dmd-Plan_Shelf)*Avg_Dmd*Std_Cost*CX$3,0)+Avg_Dmd*365/CX$3/2*Std_Cost*Inv_Cost+CX$3*Setup</f>
        <v>34188.222088896291</v>
      </c>
      <c r="CY99" s="12">
        <f>(Sell_Price-Std_Cost)*(1-$D99)*Lost_Sale_Fact*Avg_Dmd*365+NORMSINV($D99)*SQRT(Dmd_StdDev^2*Leadtime+LT_StdDev^2*Avg_Dmd^2)*Std_Cost*Inv_Cost+IF(365/CY$3+Safety_Stock/Avg_Dmd&gt;Plan_Shelf,(365/CY$3+Safety_Stock/Avg_Dmd-Plan_Shelf)*Avg_Dmd*Std_Cost*CY$3,0)+Avg_Dmd*365/CY$3/2*Std_Cost*Inv_Cost+CY$3*Setup</f>
        <v>34317.154267828475</v>
      </c>
      <c r="CZ99" s="12">
        <f>(Sell_Price-Std_Cost)*(1-$D99)*Lost_Sale_Fact*Avg_Dmd*365+NORMSINV($D99)*SQRT(Dmd_StdDev^2*Leadtime+LT_StdDev^2*Avg_Dmd^2)*Std_Cost*Inv_Cost+IF(365/CZ$3+Safety_Stock/Avg_Dmd&gt;Plan_Shelf,(365/CZ$3+Safety_Stock/Avg_Dmd-Plan_Shelf)*Avg_Dmd*Std_Cost*CZ$3,0)+Avg_Dmd*365/CZ$3/2*Std_Cost*Inv_Cost+CZ$3*Setup</f>
        <v>34446.507803182009</v>
      </c>
      <c r="DA99" s="28">
        <f t="shared" si="2"/>
        <v>28476.832127506332</v>
      </c>
      <c r="DB99" s="43">
        <f t="shared" si="3"/>
        <v>0.90400000000000003</v>
      </c>
    </row>
    <row r="100" spans="1:106" ht="14.1" customHeight="1" x14ac:dyDescent="0.25">
      <c r="A100" s="53"/>
      <c r="B100" s="52"/>
      <c r="C100" s="52"/>
      <c r="D100" s="9">
        <v>0.90300000000000002</v>
      </c>
      <c r="E100" s="12">
        <f>(Sell_Price-Std_Cost)*(1-$D100)*Lost_Sale_Fact*Avg_Dmd*365+NORMSINV($D100)*SQRT(Dmd_StdDev^2*Leadtime+LT_StdDev^2*Avg_Dmd^2)*Std_Cost*Inv_Cost+IF(365/E$3+Safety_Stock/Avg_Dmd&gt;Plan_Shelf,(365/E$3+Safety_Stock/Avg_Dmd-Plan_Shelf)*Avg_Dmd*Std_Cost*E$3,0)+Avg_Dmd*365/E$3/2*Std_Cost*Inv_Cost+E$3*Setup</f>
        <v>1328895.9564791655</v>
      </c>
      <c r="F100" s="12">
        <f>(Sell_Price-Std_Cost)*(1-$D100)*Lost_Sale_Fact*Avg_Dmd*365+NORMSINV($D100)*SQRT(Dmd_StdDev^2*Leadtime+LT_StdDev^2*Avg_Dmd^2)*Std_Cost*Inv_Cost+IF(365/F$3+Safety_Stock/Avg_Dmd&gt;Plan_Shelf,(365/F$3+Safety_Stock/Avg_Dmd-Plan_Shelf)*Avg_Dmd*Std_Cost*F$3,0)+Avg_Dmd*365/F$3/2*Std_Cost*Inv_Cost+F$3*Setup</f>
        <v>1165742.1193131579</v>
      </c>
      <c r="G100" s="12">
        <f>(Sell_Price-Std_Cost)*(1-$D100)*Lost_Sale_Fact*Avg_Dmd*365+NORMSINV($D100)*SQRT(Dmd_StdDev^2*Leadtime+LT_StdDev^2*Avg_Dmd^2)*Std_Cost*Inv_Cost+IF(365/G$3+Safety_Stock/Avg_Dmd&gt;Plan_Shelf,(365/G$3+Safety_Stock/Avg_Dmd-Plan_Shelf)*Avg_Dmd*Std_Cost*G$3,0)+Avg_Dmd*365/G$3/2*Std_Cost*Inv_Cost+G$3*Setup</f>
        <v>1070721.6154804837</v>
      </c>
      <c r="H100" s="12">
        <f>(Sell_Price-Std_Cost)*(1-$D100)*Lost_Sale_Fact*Avg_Dmd*365+NORMSINV($D100)*SQRT(Dmd_StdDev^2*Leadtime+LT_StdDev^2*Avg_Dmd^2)*Std_Cost*Inv_Cost+IF(365/H$3+Safety_Stock/Avg_Dmd&gt;Plan_Shelf,(365/H$3+Safety_Stock/Avg_Dmd-Plan_Shelf)*Avg_Dmd*Std_Cost*H$3,0)+Avg_Dmd*365/H$3/2*Std_Cost*Inv_Cost+H$3*Setup</f>
        <v>992734.44498114288</v>
      </c>
      <c r="I100" s="12">
        <f>(Sell_Price-Std_Cost)*(1-$D100)*Lost_Sale_Fact*Avg_Dmd*365+NORMSINV($D100)*SQRT(Dmd_StdDev^2*Leadtime+LT_StdDev^2*Avg_Dmd^2)*Std_Cost*Inv_Cost+IF(365/I$3+Safety_Stock/Avg_Dmd&gt;Plan_Shelf,(365/I$3+Safety_Stock/Avg_Dmd-Plan_Shelf)*Avg_Dmd*Std_Cost*I$3,0)+Avg_Dmd*365/I$3/2*Std_Cost*Inv_Cost+I$3*Setup</f>
        <v>921560.60781513527</v>
      </c>
      <c r="J100" s="12">
        <f>(Sell_Price-Std_Cost)*(1-$D100)*Lost_Sale_Fact*Avg_Dmd*365+NORMSINV($D100)*SQRT(Dmd_StdDev^2*Leadtime+LT_StdDev^2*Avg_Dmd^2)*Std_Cost*Inv_Cost+IF(365/J$3+Safety_Stock/Avg_Dmd&gt;Plan_Shelf,(365/J$3+Safety_Stock/Avg_Dmd-Plan_Shelf)*Avg_Dmd*Std_Cost*J$3,0)+Avg_Dmd*365/J$3/2*Std_Cost*Inv_Cost+J$3*Setup</f>
        <v>853793.43731579429</v>
      </c>
      <c r="K100" s="12">
        <f>(Sell_Price-Std_Cost)*(1-$D100)*Lost_Sale_Fact*Avg_Dmd*365+NORMSINV($D100)*SQRT(Dmd_StdDev^2*Leadtime+LT_StdDev^2*Avg_Dmd^2)*Std_Cost*Inv_Cost+IF(365/K$3+Safety_Stock/Avg_Dmd&gt;Plan_Shelf,(365/K$3+Safety_Stock/Avg_Dmd-Plan_Shelf)*Avg_Dmd*Std_Cost*K$3,0)+Avg_Dmd*365/K$3/2*Std_Cost*Inv_Cost+K$3*Setup</f>
        <v>787972.93348312017</v>
      </c>
      <c r="L100" s="12">
        <f>(Sell_Price-Std_Cost)*(1-$D100)*Lost_Sale_Fact*Avg_Dmd*365+NORMSINV($D100)*SQRT(Dmd_StdDev^2*Leadtime+LT_StdDev^2*Avg_Dmd^2)*Std_Cost*Inv_Cost+IF(365/L$3+Safety_Stock/Avg_Dmd&gt;Plan_Shelf,(365/L$3+Safety_Stock/Avg_Dmd-Plan_Shelf)*Avg_Dmd*Std_Cost*L$3,0)+Avg_Dmd*365/L$3/2*Std_Cost*Inv_Cost+L$3*Setup</f>
        <v>723369.09631711256</v>
      </c>
      <c r="M100" s="12">
        <f>(Sell_Price-Std_Cost)*(1-$D100)*Lost_Sale_Fact*Avg_Dmd*365+NORMSINV($D100)*SQRT(Dmd_StdDev^2*Leadtime+LT_StdDev^2*Avg_Dmd^2)*Std_Cost*Inv_Cost+IF(365/M$3+Safety_Stock/Avg_Dmd&gt;Plan_Shelf,(365/M$3+Safety_Stock/Avg_Dmd-Plan_Shelf)*Avg_Dmd*Std_Cost*M$3,0)+Avg_Dmd*365/M$3/2*Std_Cost*Inv_Cost+M$3*Setup</f>
        <v>659576.37026221619</v>
      </c>
      <c r="N100" s="12">
        <f>(Sell_Price-Std_Cost)*(1-$D100)*Lost_Sale_Fact*Avg_Dmd*365+NORMSINV($D100)*SQRT(Dmd_StdDev^2*Leadtime+LT_StdDev^2*Avg_Dmd^2)*Std_Cost*Inv_Cost+IF(365/N$3+Safety_Stock/Avg_Dmd&gt;Plan_Shelf,(365/N$3+Safety_Stock/Avg_Dmd-Plan_Shelf)*Avg_Dmd*Std_Cost*N$3,0)+Avg_Dmd*365/N$3/2*Std_Cost*Inv_Cost+N$3*Setup</f>
        <v>596351.42198509746</v>
      </c>
      <c r="O100" s="12">
        <f>(Sell_Price-Std_Cost)*(1-$D100)*Lost_Sale_Fact*Avg_Dmd*365+NORMSINV($D100)*SQRT(Dmd_StdDev^2*Leadtime+LT_StdDev^2*Avg_Dmd^2)*Std_Cost*Inv_Cost+IF(365/O$3+Safety_Stock/Avg_Dmd&gt;Plan_Shelf,(365/O$3+Safety_Stock/Avg_Dmd-Plan_Shelf)*Avg_Dmd*Std_Cost*O$3,0)+Avg_Dmd*365/O$3/2*Std_Cost*Inv_Cost+O$3*Setup</f>
        <v>533539.40300090797</v>
      </c>
      <c r="P100" s="12">
        <f>(Sell_Price-Std_Cost)*(1-$D100)*Lost_Sale_Fact*Avg_Dmd*365+NORMSINV($D100)*SQRT(Dmd_StdDev^2*Leadtime+LT_StdDev^2*Avg_Dmd^2)*Std_Cost*Inv_Cost+IF(365/P$3+Safety_Stock/Avg_Dmd&gt;Plan_Shelf,(365/P$3+Safety_Stock/Avg_Dmd-Plan_Shelf)*Avg_Dmd*Std_Cost*P$3,0)+Avg_Dmd*365/P$3/2*Std_Cost*Inv_Cost+P$3*Setup</f>
        <v>471037.08098641579</v>
      </c>
      <c r="Q100" s="12">
        <f>(Sell_Price-Std_Cost)*(1-$D100)*Lost_Sale_Fact*Avg_Dmd*365+NORMSINV($D100)*SQRT(Dmd_StdDev^2*Leadtime+LT_StdDev^2*Avg_Dmd^2)*Std_Cost*Inv_Cost+IF(365/Q$3+Safety_Stock/Avg_Dmd&gt;Plan_Shelf,(365/Q$3+Safety_Stock/Avg_Dmd-Plan_Shelf)*Avg_Dmd*Std_Cost*Q$3,0)+Avg_Dmd*365/Q$3/2*Std_Cost*Inv_Cost+Q$3*Setup</f>
        <v>408772.98741015181</v>
      </c>
      <c r="R100" s="12">
        <f>(Sell_Price-Std_Cost)*(1-$D100)*Lost_Sale_Fact*Avg_Dmd*365+NORMSINV($D100)*SQRT(Dmd_StdDev^2*Leadtime+LT_StdDev^2*Avg_Dmd^2)*Std_Cost*Inv_Cost+IF(365/R$3+Safety_Stock/Avg_Dmd&gt;Plan_Shelf,(365/R$3+Safety_Stock/Avg_Dmd-Plan_Shelf)*Avg_Dmd*Std_Cost*R$3,0)+Avg_Dmd*365/R$3/2*Std_Cost*Inv_Cost+R$3*Setup</f>
        <v>346696.07332106738</v>
      </c>
      <c r="S100" s="12">
        <f>(Sell_Price-Std_Cost)*(1-$D100)*Lost_Sale_Fact*Avg_Dmd*365+NORMSINV($D100)*SQRT(Dmd_StdDev^2*Leadtime+LT_StdDev^2*Avg_Dmd^2)*Std_Cost*Inv_Cost+IF(365/S$3+Safety_Stock/Avg_Dmd&gt;Plan_Shelf,(365/S$3+Safety_Stock/Avg_Dmd-Plan_Shelf)*Avg_Dmd*Std_Cost*S$3,0)+Avg_Dmd*365/S$3/2*Std_Cost*Inv_Cost+S$3*Setup</f>
        <v>284768.90282172634</v>
      </c>
      <c r="T100" s="12">
        <f>(Sell_Price-Std_Cost)*(1-$D100)*Lost_Sale_Fact*Avg_Dmd*365+NORMSINV($D100)*SQRT(Dmd_StdDev^2*Leadtime+LT_StdDev^2*Avg_Dmd^2)*Std_Cost*Inv_Cost+IF(365/T$3+Safety_Stock/Avg_Dmd&gt;Plan_Shelf,(365/T$3+Safety_Stock/Avg_Dmd-Plan_Shelf)*Avg_Dmd*Std_Cost*T$3,0)+Avg_Dmd*365/T$3/2*Std_Cost*Inv_Cost+T$3*Setup</f>
        <v>222963.39898905202</v>
      </c>
      <c r="U100" s="12">
        <f>(Sell_Price-Std_Cost)*(1-$D100)*Lost_Sale_Fact*Avg_Dmd*365+NORMSINV($D100)*SQRT(Dmd_StdDev^2*Leadtime+LT_StdDev^2*Avg_Dmd^2)*Std_Cost*Inv_Cost+IF(365/U$3+Safety_Stock/Avg_Dmd&gt;Plan_Shelf,(365/U$3+Safety_Stock/Avg_Dmd-Plan_Shelf)*Avg_Dmd*Std_Cost*U$3,0)+Avg_Dmd*365/U$3/2*Std_Cost*Inv_Cost+U$3*Setup</f>
        <v>161258.09123480905</v>
      </c>
      <c r="V100" s="12">
        <f>(Sell_Price-Std_Cost)*(1-$D100)*Lost_Sale_Fact*Avg_Dmd*365+NORMSINV($D100)*SQRT(Dmd_StdDev^2*Leadtime+LT_StdDev^2*Avg_Dmd^2)*Std_Cost*Inv_Cost+IF(365/V$3+Safety_Stock/Avg_Dmd&gt;Plan_Shelf,(365/V$3+Safety_Stock/Avg_Dmd-Plan_Shelf)*Avg_Dmd*Std_Cost*V$3,0)+Avg_Dmd*365/V$3/2*Std_Cost*Inv_Cost+V$3*Setup</f>
        <v>99636.280212592479</v>
      </c>
      <c r="W100" s="12">
        <f>(Sell_Price-Std_Cost)*(1-$D100)*Lost_Sale_Fact*Avg_Dmd*365+NORMSINV($D100)*SQRT(Dmd_StdDev^2*Leadtime+LT_StdDev^2*Avg_Dmd^2)*Std_Cost*Inv_Cost+IF(365/W$3+Safety_Stock/Avg_Dmd&gt;Plan_Shelf,(365/W$3+Safety_Stock/Avg_Dmd-Plan_Shelf)*Avg_Dmd*Std_Cost*W$3,0)+Avg_Dmd*365/W$3/2*Std_Cost*Inv_Cost+W$3*Setup</f>
        <v>38084.782227871357</v>
      </c>
      <c r="X100" s="12">
        <f>(Sell_Price-Std_Cost)*(1-$D100)*Lost_Sale_Fact*Avg_Dmd*365+NORMSINV($D100)*SQRT(Dmd_StdDev^2*Leadtime+LT_StdDev^2*Avg_Dmd^2)*Std_Cost*Inv_Cost+IF(365/X$3+Safety_Stock/Avg_Dmd&gt;Plan_Shelf,(365/X$3+Safety_Stock/Avg_Dmd-Plan_Shelf)*Avg_Dmd*Std_Cost*X$3,0)+Avg_Dmd*365/X$3/2*Std_Cost*Inv_Cost+X$3*Setup</f>
        <v>30669.79364517306</v>
      </c>
      <c r="Y100" s="12">
        <f>(Sell_Price-Std_Cost)*(1-$D100)*Lost_Sale_Fact*Avg_Dmd*365+NORMSINV($D100)*SQRT(Dmd_StdDev^2*Leadtime+LT_StdDev^2*Avg_Dmd^2)*Std_Cost*Inv_Cost+IF(365/Y$3+Safety_Stock/Avg_Dmd&gt;Plan_Shelf,(365/Y$3+Safety_Stock/Avg_Dmd-Plan_Shelf)*Avg_Dmd*Std_Cost*Y$3,0)+Avg_Dmd*365/Y$3/2*Std_Cost*Inv_Cost+Y$3*Setup</f>
        <v>30333.126978506392</v>
      </c>
      <c r="Z100" s="12">
        <f>(Sell_Price-Std_Cost)*(1-$D100)*Lost_Sale_Fact*Avg_Dmd*365+NORMSINV($D100)*SQRT(Dmd_StdDev^2*Leadtime+LT_StdDev^2*Avg_Dmd^2)*Std_Cost*Inv_Cost+IF(365/Z$3+Safety_Stock/Avg_Dmd&gt;Plan_Shelf,(365/Z$3+Safety_Stock/Avg_Dmd-Plan_Shelf)*Avg_Dmd*Std_Cost*Z$3,0)+Avg_Dmd*365/Z$3/2*Std_Cost*Inv_Cost+Z$3*Setup</f>
        <v>30040.702736082152</v>
      </c>
      <c r="AA100" s="12">
        <f>(Sell_Price-Std_Cost)*(1-$D100)*Lost_Sale_Fact*Avg_Dmd*365+NORMSINV($D100)*SQRT(Dmd_StdDev^2*Leadtime+LT_StdDev^2*Avg_Dmd^2)*Std_Cost*Inv_Cost+IF(365/AA$3+Safety_Stock/Avg_Dmd&gt;Plan_Shelf,(365/AA$3+Safety_Stock/Avg_Dmd-Plan_Shelf)*Avg_Dmd*Std_Cost*AA$3,0)+Avg_Dmd*365/AA$3/2*Std_Cost*Inv_Cost+AA$3*Setup</f>
        <v>29786.750166912192</v>
      </c>
      <c r="AB100" s="12">
        <f>(Sell_Price-Std_Cost)*(1-$D100)*Lost_Sale_Fact*Avg_Dmd*365+NORMSINV($D100)*SQRT(Dmd_StdDev^2*Leadtime+LT_StdDev^2*Avg_Dmd^2)*Std_Cost*Inv_Cost+IF(365/AB$3+Safety_Stock/Avg_Dmd&gt;Plan_Shelf,(365/AB$3+Safety_Stock/Avg_Dmd-Plan_Shelf)*Avg_Dmd*Std_Cost*AB$3,0)+Avg_Dmd*365/AB$3/2*Std_Cost*Inv_Cost+AB$3*Setup</f>
        <v>29566.460311839728</v>
      </c>
      <c r="AC100" s="12">
        <f>(Sell_Price-Std_Cost)*(1-$D100)*Lost_Sale_Fact*Avg_Dmd*365+NORMSINV($D100)*SQRT(Dmd_StdDev^2*Leadtime+LT_StdDev^2*Avg_Dmd^2)*Std_Cost*Inv_Cost+IF(365/AC$3+Safety_Stock/Avg_Dmd&gt;Plan_Shelf,(365/AC$3+Safety_Stock/Avg_Dmd-Plan_Shelf)*Avg_Dmd*Std_Cost*AC$3,0)+Avg_Dmd*365/AC$3/2*Std_Cost*Inv_Cost+AC$3*Setup</f>
        <v>29375.79364517306</v>
      </c>
      <c r="AD100" s="12">
        <f>(Sell_Price-Std_Cost)*(1-$D100)*Lost_Sale_Fact*Avg_Dmd*365+NORMSINV($D100)*SQRT(Dmd_StdDev^2*Leadtime+LT_StdDev^2*Avg_Dmd^2)*Std_Cost*Inv_Cost+IF(365/AD$3+Safety_Stock/Avg_Dmd&gt;Plan_Shelf,(365/AD$3+Safety_Stock/Avg_Dmd-Plan_Shelf)*Avg_Dmd*Std_Cost*AD$3,0)+Avg_Dmd*365/AD$3/2*Std_Cost*Inv_Cost+AD$3*Setup</f>
        <v>29211.332106711521</v>
      </c>
      <c r="AE100" s="12">
        <f>(Sell_Price-Std_Cost)*(1-$D100)*Lost_Sale_Fact*Avg_Dmd*365+NORMSINV($D100)*SQRT(Dmd_StdDev^2*Leadtime+LT_StdDev^2*Avg_Dmd^2)*Std_Cost*Inv_Cost+IF(365/AE$3+Safety_Stock/Avg_Dmd&gt;Plan_Shelf,(365/AE$3+Safety_Stock/Avg_Dmd-Plan_Shelf)*Avg_Dmd*Std_Cost*AE$3,0)+Avg_Dmd*365/AE$3/2*Std_Cost*Inv_Cost+AE$3*Setup</f>
        <v>29070.164015543429</v>
      </c>
      <c r="AF100" s="12">
        <f>(Sell_Price-Std_Cost)*(1-$D100)*Lost_Sale_Fact*Avg_Dmd*365+NORMSINV($D100)*SQRT(Dmd_StdDev^2*Leadtime+LT_StdDev^2*Avg_Dmd^2)*Std_Cost*Inv_Cost+IF(365/AF$3+Safety_Stock/Avg_Dmd&gt;Plan_Shelf,(365/AF$3+Safety_Stock/Avg_Dmd-Plan_Shelf)*Avg_Dmd*Std_Cost*AF$3,0)+Avg_Dmd*365/AF$3/2*Std_Cost*Inv_Cost+AF$3*Setup</f>
        <v>28949.79364517306</v>
      </c>
      <c r="AG100" s="12">
        <f>(Sell_Price-Std_Cost)*(1-$D100)*Lost_Sale_Fact*Avg_Dmd*365+NORMSINV($D100)*SQRT(Dmd_StdDev^2*Leadtime+LT_StdDev^2*Avg_Dmd^2)*Std_Cost*Inv_Cost+IF(365/AG$3+Safety_Stock/Avg_Dmd&gt;Plan_Shelf,(365/AG$3+Safety_Stock/Avg_Dmd-Plan_Shelf)*Avg_Dmd*Std_Cost*AG$3,0)+Avg_Dmd*365/AG$3/2*Std_Cost*Inv_Cost+AG$3*Setup</f>
        <v>28848.069507242024</v>
      </c>
      <c r="AH100" s="12">
        <f>(Sell_Price-Std_Cost)*(1-$D100)*Lost_Sale_Fact*Avg_Dmd*365+NORMSINV($D100)*SQRT(Dmd_StdDev^2*Leadtime+LT_StdDev^2*Avg_Dmd^2)*Std_Cost*Inv_Cost+IF(365/AH$3+Safety_Stock/Avg_Dmd&gt;Plan_Shelf,(365/AH$3+Safety_Stock/Avg_Dmd-Plan_Shelf)*Avg_Dmd*Std_Cost*AH$3,0)+Avg_Dmd*365/AH$3/2*Std_Cost*Inv_Cost+AH$3*Setup</f>
        <v>28763.126978506392</v>
      </c>
      <c r="AI100" s="12">
        <f>(Sell_Price-Std_Cost)*(1-$D100)*Lost_Sale_Fact*Avg_Dmd*365+NORMSINV($D100)*SQRT(Dmd_StdDev^2*Leadtime+LT_StdDev^2*Avg_Dmd^2)*Std_Cost*Inv_Cost+IF(365/AI$3+Safety_Stock/Avg_Dmd&gt;Plan_Shelf,(365/AI$3+Safety_Stock/Avg_Dmd-Plan_Shelf)*Avg_Dmd*Std_Cost*AI$3,0)+Avg_Dmd*365/AI$3/2*Std_Cost*Inv_Cost+AI$3*Setup</f>
        <v>28693.342032269837</v>
      </c>
      <c r="AJ100" s="12">
        <f>(Sell_Price-Std_Cost)*(1-$D100)*Lost_Sale_Fact*Avg_Dmd*365+NORMSINV($D100)*SQRT(Dmd_StdDev^2*Leadtime+LT_StdDev^2*Avg_Dmd^2)*Std_Cost*Inv_Cost+IF(365/AJ$3+Safety_Stock/Avg_Dmd&gt;Plan_Shelf,(365/AJ$3+Safety_Stock/Avg_Dmd-Plan_Shelf)*Avg_Dmd*Std_Cost*AJ$3,0)+Avg_Dmd*365/AJ$3/2*Std_Cost*Inv_Cost+AJ$3*Setup</f>
        <v>28637.29364517306</v>
      </c>
      <c r="AK100" s="12">
        <f>(Sell_Price-Std_Cost)*(1-$D100)*Lost_Sale_Fact*Avg_Dmd*365+NORMSINV($D100)*SQRT(Dmd_StdDev^2*Leadtime+LT_StdDev^2*Avg_Dmd^2)*Std_Cost*Inv_Cost+IF(365/AK$3+Safety_Stock/Avg_Dmd&gt;Plan_Shelf,(365/AK$3+Safety_Stock/Avg_Dmd-Plan_Shelf)*Avg_Dmd*Std_Cost*AK$3,0)+Avg_Dmd*365/AK$3/2*Std_Cost*Inv_Cost+AK$3*Setup</f>
        <v>28593.733039112452</v>
      </c>
      <c r="AL100" s="12">
        <f>(Sell_Price-Std_Cost)*(1-$D100)*Lost_Sale_Fact*Avg_Dmd*365+NORMSINV($D100)*SQRT(Dmd_StdDev^2*Leadtime+LT_StdDev^2*Avg_Dmd^2)*Std_Cost*Inv_Cost+IF(365/AL$3+Safety_Stock/Avg_Dmd&gt;Plan_Shelf,(365/AL$3+Safety_Stock/Avg_Dmd-Plan_Shelf)*Avg_Dmd*Std_Cost*AL$3,0)+Avg_Dmd*365/AL$3/2*Std_Cost*Inv_Cost+AL$3*Setup</f>
        <v>28561.558351055413</v>
      </c>
      <c r="AM100" s="12">
        <f>(Sell_Price-Std_Cost)*(1-$D100)*Lost_Sale_Fact*Avg_Dmd*365+NORMSINV($D100)*SQRT(Dmd_StdDev^2*Leadtime+LT_StdDev^2*Avg_Dmd^2)*Std_Cost*Inv_Cost+IF(365/AM$3+Safety_Stock/Avg_Dmd&gt;Plan_Shelf,(365/AM$3+Safety_Stock/Avg_Dmd-Plan_Shelf)*Avg_Dmd*Std_Cost*AM$3,0)+Avg_Dmd*365/AM$3/2*Std_Cost*Inv_Cost+AM$3*Setup</f>
        <v>28539.79364517306</v>
      </c>
      <c r="AN100" s="12">
        <f>(Sell_Price-Std_Cost)*(1-$D100)*Lost_Sale_Fact*Avg_Dmd*365+NORMSINV($D100)*SQRT(Dmd_StdDev^2*Leadtime+LT_StdDev^2*Avg_Dmd^2)*Std_Cost*Inv_Cost+IF(365/AN$3+Safety_Stock/Avg_Dmd&gt;Plan_Shelf,(365/AN$3+Safety_Stock/Avg_Dmd-Plan_Shelf)*Avg_Dmd*Std_Cost*AN$3,0)+Avg_Dmd*365/AN$3/2*Std_Cost*Inv_Cost+AN$3*Setup</f>
        <v>28527.571422950838</v>
      </c>
      <c r="AO100" s="12">
        <f>(Sell_Price-Std_Cost)*(1-$D100)*Lost_Sale_Fact*Avg_Dmd*365+NORMSINV($D100)*SQRT(Dmd_StdDev^2*Leadtime+LT_StdDev^2*Avg_Dmd^2)*Std_Cost*Inv_Cost+IF(365/AO$3+Safety_Stock/Avg_Dmd&gt;Plan_Shelf,(365/AO$3+Safety_Stock/Avg_Dmd-Plan_Shelf)*Avg_Dmd*Std_Cost*AO$3,0)+Avg_Dmd*365/AO$3/2*Std_Cost*Inv_Cost+AO$3*Setup</f>
        <v>28524.117969497383</v>
      </c>
      <c r="AP100" s="12">
        <f>(Sell_Price-Std_Cost)*(1-$D100)*Lost_Sale_Fact*Avg_Dmd*365+NORMSINV($D100)*SQRT(Dmd_StdDev^2*Leadtime+LT_StdDev^2*Avg_Dmd^2)*Std_Cost*Inv_Cost+IF(365/AP$3+Safety_Stock/Avg_Dmd&gt;Plan_Shelf,(365/AP$3+Safety_Stock/Avg_Dmd-Plan_Shelf)*Avg_Dmd*Std_Cost*AP$3,0)+Avg_Dmd*365/AP$3/2*Std_Cost*Inv_Cost+AP$3*Setup</f>
        <v>28528.741013594114</v>
      </c>
      <c r="AQ100" s="12">
        <f>(Sell_Price-Std_Cost)*(1-$D100)*Lost_Sale_Fact*Avg_Dmd*365+NORMSINV($D100)*SQRT(Dmd_StdDev^2*Leadtime+LT_StdDev^2*Avg_Dmd^2)*Std_Cost*Inv_Cost+IF(365/AQ$3+Safety_Stock/Avg_Dmd&gt;Plan_Shelf,(365/AQ$3+Safety_Stock/Avg_Dmd-Plan_Shelf)*Avg_Dmd*Std_Cost*AQ$3,0)+Avg_Dmd*365/AQ$3/2*Std_Cost*Inv_Cost+AQ$3*Setup</f>
        <v>28540.819286198701</v>
      </c>
      <c r="AR100" s="12">
        <f>(Sell_Price-Std_Cost)*(1-$D100)*Lost_Sale_Fact*Avg_Dmd*365+NORMSINV($D100)*SQRT(Dmd_StdDev^2*Leadtime+LT_StdDev^2*Avg_Dmd^2)*Std_Cost*Inv_Cost+IF(365/AR$3+Safety_Stock/Avg_Dmd&gt;Plan_Shelf,(365/AR$3+Safety_Stock/Avg_Dmd-Plan_Shelf)*Avg_Dmd*Std_Cost*AR$3,0)+Avg_Dmd*365/AR$3/2*Std_Cost*Inv_Cost+AR$3*Setup</f>
        <v>28559.79364517306</v>
      </c>
      <c r="AS100" s="12">
        <f>(Sell_Price-Std_Cost)*(1-$D100)*Lost_Sale_Fact*Avg_Dmd*365+NORMSINV($D100)*SQRT(Dmd_StdDev^2*Leadtime+LT_StdDev^2*Avg_Dmd^2)*Std_Cost*Inv_Cost+IF(365/AS$3+Safety_Stock/Avg_Dmd&gt;Plan_Shelf,(365/AS$3+Safety_Stock/Avg_Dmd-Plan_Shelf)*Avg_Dmd*Std_Cost*AS$3,0)+Avg_Dmd*365/AS$3/2*Std_Cost*Inv_Cost+AS$3*Setup</f>
        <v>28585.159498831596</v>
      </c>
      <c r="AT100" s="12">
        <f>(Sell_Price-Std_Cost)*(1-$D100)*Lost_Sale_Fact*Avg_Dmd*365+NORMSINV($D100)*SQRT(Dmd_StdDev^2*Leadtime+LT_StdDev^2*Avg_Dmd^2)*Std_Cost*Inv_Cost+IF(365/AT$3+Safety_Stock/Avg_Dmd&gt;Plan_Shelf,(365/AT$3+Safety_Stock/Avg_Dmd-Plan_Shelf)*Avg_Dmd*Std_Cost*AT$3,0)+Avg_Dmd*365/AT$3/2*Std_Cost*Inv_Cost+AT$3*Setup</f>
        <v>28616.460311839728</v>
      </c>
      <c r="AU100" s="12">
        <f>(Sell_Price-Std_Cost)*(1-$D100)*Lost_Sale_Fact*Avg_Dmd*365+NORMSINV($D100)*SQRT(Dmd_StdDev^2*Leadtime+LT_StdDev^2*Avg_Dmd^2)*Std_Cost*Inv_Cost+IF(365/AU$3+Safety_Stock/Avg_Dmd&gt;Plan_Shelf,(365/AU$3+Safety_Stock/Avg_Dmd-Plan_Shelf)*Avg_Dmd*Std_Cost*AU$3,0)+Avg_Dmd*365/AU$3/2*Std_Cost*Inv_Cost+AU$3*Setup</f>
        <v>28653.282017266083</v>
      </c>
      <c r="AV100" s="12">
        <f>(Sell_Price-Std_Cost)*(1-$D100)*Lost_Sale_Fact*Avg_Dmd*365+NORMSINV($D100)*SQRT(Dmd_StdDev^2*Leadtime+LT_StdDev^2*Avg_Dmd^2)*Std_Cost*Inv_Cost+IF(365/AV$3+Safety_Stock/Avg_Dmd&gt;Plan_Shelf,(365/AV$3+Safety_Stock/Avg_Dmd-Plan_Shelf)*Avg_Dmd*Std_Cost*AV$3,0)+Avg_Dmd*365/AV$3/2*Std_Cost*Inv_Cost+AV$3*Setup</f>
        <v>28695.248190627604</v>
      </c>
      <c r="AW100" s="12">
        <f>(Sell_Price-Std_Cost)*(1-$D100)*Lost_Sale_Fact*Avg_Dmd*365+NORMSINV($D100)*SQRT(Dmd_StdDev^2*Leadtime+LT_StdDev^2*Avg_Dmd^2)*Std_Cost*Inv_Cost+IF(365/AW$3+Safety_Stock/Avg_Dmd&gt;Plan_Shelf,(365/AW$3+Safety_Stock/Avg_Dmd-Plan_Shelf)*Avg_Dmd*Std_Cost*AW$3,0)+Avg_Dmd*365/AW$3/2*Std_Cost*Inv_Cost+AW$3*Setup</f>
        <v>28742.015867395283</v>
      </c>
      <c r="AX100" s="12">
        <f>(Sell_Price-Std_Cost)*(1-$D100)*Lost_Sale_Fact*Avg_Dmd*365+NORMSINV($D100)*SQRT(Dmd_StdDev^2*Leadtime+LT_StdDev^2*Avg_Dmd^2)*Std_Cost*Inv_Cost+IF(365/AX$3+Safety_Stock/Avg_Dmd&gt;Plan_Shelf,(365/AX$3+Safety_Stock/Avg_Dmd-Plan_Shelf)*Avg_Dmd*Std_Cost*AX$3,0)+Avg_Dmd*365/AX$3/2*Std_Cost*Inv_Cost+AX$3*Setup</f>
        <v>28793.271906042624</v>
      </c>
      <c r="AY100" s="12">
        <f>(Sell_Price-Std_Cost)*(1-$D100)*Lost_Sale_Fact*Avg_Dmd*365+NORMSINV($D100)*SQRT(Dmd_StdDev^2*Leadtime+LT_StdDev^2*Avg_Dmd^2)*Std_Cost*Inv_Cost+IF(365/AY$3+Safety_Stock/Avg_Dmd&gt;Plan_Shelf,(365/AY$3+Safety_Stock/Avg_Dmd-Plan_Shelf)*Avg_Dmd*Std_Cost*AY$3,0)+Avg_Dmd*365/AY$3/2*Std_Cost*Inv_Cost+AY$3*Setup</f>
        <v>28848.729815385828</v>
      </c>
      <c r="AZ100" s="12">
        <f>(Sell_Price-Std_Cost)*(1-$D100)*Lost_Sale_Fact*Avg_Dmd*365+NORMSINV($D100)*SQRT(Dmd_StdDev^2*Leadtime+LT_StdDev^2*Avg_Dmd^2)*Std_Cost*Inv_Cost+IF(365/AZ$3+Safety_Stock/Avg_Dmd&gt;Plan_Shelf,(365/AZ$3+Safety_Stock/Avg_Dmd-Plan_Shelf)*Avg_Dmd*Std_Cost*AZ$3,0)+Avg_Dmd*365/AZ$3/2*Std_Cost*Inv_Cost+AZ$3*Setup</f>
        <v>28908.126978506392</v>
      </c>
      <c r="BA100" s="12">
        <f>(Sell_Price-Std_Cost)*(1-$D100)*Lost_Sale_Fact*Avg_Dmd*365+NORMSINV($D100)*SQRT(Dmd_StdDev^2*Leadtime+LT_StdDev^2*Avg_Dmd^2)*Std_Cost*Inv_Cost+IF(365/BA$3+Safety_Stock/Avg_Dmd&gt;Plan_Shelf,(365/BA$3+Safety_Stock/Avg_Dmd-Plan_Shelf)*Avg_Dmd*Std_Cost*BA$3,0)+Avg_Dmd*365/BA$3/2*Std_Cost*Inv_Cost+BA$3*Setup</f>
        <v>28971.222216601633</v>
      </c>
      <c r="BB100" s="12">
        <f>(Sell_Price-Std_Cost)*(1-$D100)*Lost_Sale_Fact*Avg_Dmd*365+NORMSINV($D100)*SQRT(Dmd_StdDev^2*Leadtime+LT_StdDev^2*Avg_Dmd^2)*Std_Cost*Inv_Cost+IF(365/BB$3+Safety_Stock/Avg_Dmd&gt;Plan_Shelf,(365/BB$3+Safety_Stock/Avg_Dmd-Plan_Shelf)*Avg_Dmd*Std_Cost*BB$3,0)+Avg_Dmd*365/BB$3/2*Std_Cost*Inv_Cost+BB$3*Setup</f>
        <v>29037.79364517306</v>
      </c>
      <c r="BC100" s="12">
        <f>(Sell_Price-Std_Cost)*(1-$D100)*Lost_Sale_Fact*Avg_Dmd*365+NORMSINV($D100)*SQRT(Dmd_StdDev^2*Leadtime+LT_StdDev^2*Avg_Dmd^2)*Std_Cost*Inv_Cost+IF(365/BC$3+Safety_Stock/Avg_Dmd&gt;Plan_Shelf,(365/BC$3+Safety_Stock/Avg_Dmd-Plan_Shelf)*Avg_Dmd*Std_Cost*BC$3,0)+Avg_Dmd*365/BC$3/2*Std_Cost*Inv_Cost+BC$3*Setup</f>
        <v>29107.636782427962</v>
      </c>
      <c r="BD100" s="12">
        <f>(Sell_Price-Std_Cost)*(1-$D100)*Lost_Sale_Fact*Avg_Dmd*365+NORMSINV($D100)*SQRT(Dmd_StdDev^2*Leadtime+LT_StdDev^2*Avg_Dmd^2)*Std_Cost*Inv_Cost+IF(365/BD$3+Safety_Stock/Avg_Dmd&gt;Plan_Shelf,(365/BD$3+Safety_Stock/Avg_Dmd-Plan_Shelf)*Avg_Dmd*Std_Cost*BD$3,0)+Avg_Dmd*365/BD$3/2*Std_Cost*Inv_Cost+BD$3*Setup</f>
        <v>29180.562875942291</v>
      </c>
      <c r="BE100" s="12">
        <f>(Sell_Price-Std_Cost)*(1-$D100)*Lost_Sale_Fact*Avg_Dmd*365+NORMSINV($D100)*SQRT(Dmd_StdDev^2*Leadtime+LT_StdDev^2*Avg_Dmd^2)*Std_Cost*Inv_Cost+IF(365/BE$3+Safety_Stock/Avg_Dmd&gt;Plan_Shelf,(365/BE$3+Safety_Stock/Avg_Dmd-Plan_Shelf)*Avg_Dmd*Std_Cost*BE$3,0)+Avg_Dmd*365/BE$3/2*Std_Cost*Inv_Cost+BE$3*Setup</f>
        <v>29256.397418757966</v>
      </c>
      <c r="BF100" s="12">
        <f>(Sell_Price-Std_Cost)*(1-$D100)*Lost_Sale_Fact*Avg_Dmd*365+NORMSINV($D100)*SQRT(Dmd_StdDev^2*Leadtime+LT_StdDev^2*Avg_Dmd^2)*Std_Cost*Inv_Cost+IF(365/BF$3+Safety_Stock/Avg_Dmd&gt;Plan_Shelf,(365/BF$3+Safety_Stock/Avg_Dmd-Plan_Shelf)*Avg_Dmd*Std_Cost*BF$3,0)+Avg_Dmd*365/BF$3/2*Std_Cost*Inv_Cost+BF$3*Setup</f>
        <v>29334.978830358246</v>
      </c>
      <c r="BG100" s="12">
        <f>(Sell_Price-Std_Cost)*(1-$D100)*Lost_Sale_Fact*Avg_Dmd*365+NORMSINV($D100)*SQRT(Dmd_StdDev^2*Leadtime+LT_StdDev^2*Avg_Dmd^2)*Std_Cost*Inv_Cost+IF(365/BG$3+Safety_Stock/Avg_Dmd&gt;Plan_Shelf,(365/BG$3+Safety_Stock/Avg_Dmd-Plan_Shelf)*Avg_Dmd*Std_Cost*BG$3,0)+Avg_Dmd*365/BG$3/2*Std_Cost*Inv_Cost+BG$3*Setup</f>
        <v>29416.157281536696</v>
      </c>
      <c r="BH100" s="12">
        <f>(Sell_Price-Std_Cost)*(1-$D100)*Lost_Sale_Fact*Avg_Dmd*365+NORMSINV($D100)*SQRT(Dmd_StdDev^2*Leadtime+LT_StdDev^2*Avg_Dmd^2)*Std_Cost*Inv_Cost+IF(365/BH$3+Safety_Stock/Avg_Dmd&gt;Plan_Shelf,(365/BH$3+Safety_Stock/Avg_Dmd-Plan_Shelf)*Avg_Dmd*Std_Cost*BH$3,0)+Avg_Dmd*365/BH$3/2*Std_Cost*Inv_Cost+BH$3*Setup</f>
        <v>29499.79364517306</v>
      </c>
      <c r="BI100" s="12">
        <f>(Sell_Price-Std_Cost)*(1-$D100)*Lost_Sale_Fact*Avg_Dmd*365+NORMSINV($D100)*SQRT(Dmd_StdDev^2*Leadtime+LT_StdDev^2*Avg_Dmd^2)*Std_Cost*Inv_Cost+IF(365/BI$3+Safety_Stock/Avg_Dmd&gt;Plan_Shelf,(365/BI$3+Safety_Stock/Avg_Dmd-Plan_Shelf)*Avg_Dmd*Std_Cost*BI$3,0)+Avg_Dmd*365/BI$3/2*Std_Cost*Inv_Cost+BI$3*Setup</f>
        <v>29585.758557453762</v>
      </c>
      <c r="BJ100" s="12">
        <f>(Sell_Price-Std_Cost)*(1-$D100)*Lost_Sale_Fact*Avg_Dmd*365+NORMSINV($D100)*SQRT(Dmd_StdDev^2*Leadtime+LT_StdDev^2*Avg_Dmd^2)*Std_Cost*Inv_Cost+IF(365/BJ$3+Safety_Stock/Avg_Dmd&gt;Plan_Shelf,(365/BJ$3+Safety_Stock/Avg_Dmd-Plan_Shelf)*Avg_Dmd*Std_Cost*BJ$3,0)+Avg_Dmd*365/BJ$3/2*Std_Cost*Inv_Cost+BJ$3*Setup</f>
        <v>29673.931576207542</v>
      </c>
      <c r="BK100" s="12">
        <f>(Sell_Price-Std_Cost)*(1-$D100)*Lost_Sale_Fact*Avg_Dmd*365+NORMSINV($D100)*SQRT(Dmd_StdDev^2*Leadtime+LT_StdDev^2*Avg_Dmd^2)*Std_Cost*Inv_Cost+IF(365/BK$3+Safety_Stock/Avg_Dmd&gt;Plan_Shelf,(365/BK$3+Safety_Stock/Avg_Dmd-Plan_Shelf)*Avg_Dmd*Std_Cost*BK$3,0)+Avg_Dmd*365/BK$3/2*Std_Cost*Inv_Cost+BK$3*Setup</f>
        <v>29764.200424834078</v>
      </c>
      <c r="BL100" s="12">
        <f>(Sell_Price-Std_Cost)*(1-$D100)*Lost_Sale_Fact*Avg_Dmd*365+NORMSINV($D100)*SQRT(Dmd_StdDev^2*Leadtime+LT_StdDev^2*Avg_Dmd^2)*Std_Cost*Inv_Cost+IF(365/BL$3+Safety_Stock/Avg_Dmd&gt;Plan_Shelf,(365/BL$3+Safety_Stock/Avg_Dmd-Plan_Shelf)*Avg_Dmd*Std_Cost*BL$3,0)+Avg_Dmd*365/BL$3/2*Std_Cost*Inv_Cost+BL$3*Setup</f>
        <v>29856.460311839728</v>
      </c>
      <c r="BM100" s="12">
        <f>(Sell_Price-Std_Cost)*(1-$D100)*Lost_Sale_Fact*Avg_Dmd*365+NORMSINV($D100)*SQRT(Dmd_StdDev^2*Leadtime+LT_StdDev^2*Avg_Dmd^2)*Std_Cost*Inv_Cost+IF(365/BM$3+Safety_Stock/Avg_Dmd&gt;Plan_Shelf,(365/BM$3+Safety_Stock/Avg_Dmd-Plan_Shelf)*Avg_Dmd*Std_Cost*BM$3,0)+Avg_Dmd*365/BM$3/2*Std_Cost*Inv_Cost+BM$3*Setup</f>
        <v>29950.613317304207</v>
      </c>
      <c r="BN100" s="12">
        <f>(Sell_Price-Std_Cost)*(1-$D100)*Lost_Sale_Fact*Avg_Dmd*365+NORMSINV($D100)*SQRT(Dmd_StdDev^2*Leadtime+LT_StdDev^2*Avg_Dmd^2)*Std_Cost*Inv_Cost+IF(365/BN$3+Safety_Stock/Avg_Dmd&gt;Plan_Shelf,(365/BN$3+Safety_Stock/Avg_Dmd-Plan_Shelf)*Avg_Dmd*Std_Cost*BN$3,0)+Avg_Dmd*365/BN$3/2*Std_Cost*Inv_Cost+BN$3*Setup</f>
        <v>30046.567838721447</v>
      </c>
      <c r="BO100" s="12">
        <f>(Sell_Price-Std_Cost)*(1-$D100)*Lost_Sale_Fact*Avg_Dmd*365+NORMSINV($D100)*SQRT(Dmd_StdDev^2*Leadtime+LT_StdDev^2*Avg_Dmd^2)*Std_Cost*Inv_Cost+IF(365/BO$3+Safety_Stock/Avg_Dmd&gt;Plan_Shelf,(365/BO$3+Safety_Stock/Avg_Dmd-Plan_Shelf)*Avg_Dmd*Std_Cost*BO$3,0)+Avg_Dmd*365/BO$3/2*Std_Cost*Inv_Cost+BO$3*Setup</f>
        <v>30144.238089617505</v>
      </c>
      <c r="BP100" s="12">
        <f>(Sell_Price-Std_Cost)*(1-$D100)*Lost_Sale_Fact*Avg_Dmd*365+NORMSINV($D100)*SQRT(Dmd_StdDev^2*Leadtime+LT_StdDev^2*Avg_Dmd^2)*Std_Cost*Inv_Cost+IF(365/BP$3+Safety_Stock/Avg_Dmd&gt;Plan_Shelf,(365/BP$3+Safety_Stock/Avg_Dmd-Plan_Shelf)*Avg_Dmd*Std_Cost*BP$3,0)+Avg_Dmd*365/BP$3/2*Std_Cost*Inv_Cost+BP$3*Setup</f>
        <v>30243.54364517306</v>
      </c>
      <c r="BQ100" s="12">
        <f>(Sell_Price-Std_Cost)*(1-$D100)*Lost_Sale_Fact*Avg_Dmd*365+NORMSINV($D100)*SQRT(Dmd_StdDev^2*Leadtime+LT_StdDev^2*Avg_Dmd^2)*Std_Cost*Inv_Cost+IF(365/BQ$3+Safety_Stock/Avg_Dmd&gt;Plan_Shelf,(365/BQ$3+Safety_Stock/Avg_Dmd-Plan_Shelf)*Avg_Dmd*Std_Cost*BQ$3,0)+Avg_Dmd*365/BQ$3/2*Std_Cost*Inv_Cost+BQ$3*Setup</f>
        <v>30344.409029788443</v>
      </c>
      <c r="BR100" s="12">
        <f>(Sell_Price-Std_Cost)*(1-$D100)*Lost_Sale_Fact*Avg_Dmd*365+NORMSINV($D100)*SQRT(Dmd_StdDev^2*Leadtime+LT_StdDev^2*Avg_Dmd^2)*Std_Cost*Inv_Cost+IF(365/BR$3+Safety_Stock/Avg_Dmd&gt;Plan_Shelf,(365/BR$3+Safety_Stock/Avg_Dmd-Plan_Shelf)*Avg_Dmd*Std_Cost*BR$3,0)+Avg_Dmd*365/BR$3/2*Std_Cost*Inv_Cost+BR$3*Setup</f>
        <v>30446.763342142756</v>
      </c>
      <c r="BS100" s="12">
        <f>(Sell_Price-Std_Cost)*(1-$D100)*Lost_Sale_Fact*Avg_Dmd*365+NORMSINV($D100)*SQRT(Dmd_StdDev^2*Leadtime+LT_StdDev^2*Avg_Dmd^2)*Std_Cost*Inv_Cost+IF(365/BS$3+Safety_Stock/Avg_Dmd&gt;Plan_Shelf,(365/BS$3+Safety_Stock/Avg_Dmd-Plan_Shelf)*Avg_Dmd*Std_Cost*BS$3,0)+Avg_Dmd*365/BS$3/2*Std_Cost*Inv_Cost+BS$3*Setup</f>
        <v>30550.539913829776</v>
      </c>
      <c r="BT100" s="12">
        <f>(Sell_Price-Std_Cost)*(1-$D100)*Lost_Sale_Fact*Avg_Dmd*365+NORMSINV($D100)*SQRT(Dmd_StdDev^2*Leadtime+LT_StdDev^2*Avg_Dmd^2)*Std_Cost*Inv_Cost+IF(365/BT$3+Safety_Stock/Avg_Dmd&gt;Plan_Shelf,(365/BT$3+Safety_Stock/Avg_Dmd-Plan_Shelf)*Avg_Dmd*Std_Cost*BT$3,0)+Avg_Dmd*365/BT$3/2*Std_Cost*Inv_Cost+BT$3*Setup</f>
        <v>30655.675998114235</v>
      </c>
      <c r="BU100" s="12">
        <f>(Sell_Price-Std_Cost)*(1-$D100)*Lost_Sale_Fact*Avg_Dmd*365+NORMSINV($D100)*SQRT(Dmd_StdDev^2*Leadtime+LT_StdDev^2*Avg_Dmd^2)*Std_Cost*Inv_Cost+IF(365/BU$3+Safety_Stock/Avg_Dmd&gt;Plan_Shelf,(365/BU$3+Safety_Stock/Avg_Dmd-Plan_Shelf)*Avg_Dmd*Std_Cost*BU$3,0)+Avg_Dmd*365/BU$3/2*Std_Cost*Inv_Cost+BU$3*Setup</f>
        <v>30762.112485752768</v>
      </c>
      <c r="BV100" s="12">
        <f>(Sell_Price-Std_Cost)*(1-$D100)*Lost_Sale_Fact*Avg_Dmd*365+NORMSINV($D100)*SQRT(Dmd_StdDev^2*Leadtime+LT_StdDev^2*Avg_Dmd^2)*Std_Cost*Inv_Cost+IF(365/BV$3+Safety_Stock/Avg_Dmd&gt;Plan_Shelf,(365/BV$3+Safety_Stock/Avg_Dmd-Plan_Shelf)*Avg_Dmd*Std_Cost*BV$3,0)+Avg_Dmd*365/BV$3/2*Std_Cost*Inv_Cost+BV$3*Setup</f>
        <v>30869.79364517306</v>
      </c>
      <c r="BW100" s="12">
        <f>(Sell_Price-Std_Cost)*(1-$D100)*Lost_Sale_Fact*Avg_Dmd*365+NORMSINV($D100)*SQRT(Dmd_StdDev^2*Leadtime+LT_StdDev^2*Avg_Dmd^2)*Std_Cost*Inv_Cost+IF(365/BW$3+Safety_Stock/Avg_Dmd&gt;Plan_Shelf,(365/BW$3+Safety_Stock/Avg_Dmd-Plan_Shelf)*Avg_Dmd*Std_Cost*BW$3,0)+Avg_Dmd*365/BW$3/2*Std_Cost*Inv_Cost+BW$3*Setup</f>
        <v>30978.66688460968</v>
      </c>
      <c r="BX100" s="12">
        <f>(Sell_Price-Std_Cost)*(1-$D100)*Lost_Sale_Fact*Avg_Dmd*365+NORMSINV($D100)*SQRT(Dmd_StdDev^2*Leadtime+LT_StdDev^2*Avg_Dmd^2)*Std_Cost*Inv_Cost+IF(365/BX$3+Safety_Stock/Avg_Dmd&gt;Plan_Shelf,(365/BX$3+Safety_Stock/Avg_Dmd-Plan_Shelf)*Avg_Dmd*Std_Cost*BX$3,0)+Avg_Dmd*365/BX$3/2*Std_Cost*Inv_Cost+BX$3*Setup</f>
        <v>31088.682534061947</v>
      </c>
      <c r="BY100" s="12">
        <f>(Sell_Price-Std_Cost)*(1-$D100)*Lost_Sale_Fact*Avg_Dmd*365+NORMSINV($D100)*SQRT(Dmd_StdDev^2*Leadtime+LT_StdDev^2*Avg_Dmd^2)*Std_Cost*Inv_Cost+IF(365/BY$3+Safety_Stock/Avg_Dmd&gt;Plan_Shelf,(365/BY$3+Safety_Stock/Avg_Dmd-Plan_Shelf)*Avg_Dmd*Std_Cost*BY$3,0)+Avg_Dmd*365/BY$3/2*Std_Cost*Inv_Cost+BY$3*Setup</f>
        <v>31199.79364517306</v>
      </c>
      <c r="BZ100" s="12">
        <f>(Sell_Price-Std_Cost)*(1-$D100)*Lost_Sale_Fact*Avg_Dmd*365+NORMSINV($D100)*SQRT(Dmd_StdDev^2*Leadtime+LT_StdDev^2*Avg_Dmd^2)*Std_Cost*Inv_Cost+IF(365/BZ$3+Safety_Stock/Avg_Dmd&gt;Plan_Shelf,(365/BZ$3+Safety_Stock/Avg_Dmd-Plan_Shelf)*Avg_Dmd*Std_Cost*BZ$3,0)+Avg_Dmd*365/BZ$3/2*Std_Cost*Inv_Cost+BZ$3*Setup</f>
        <v>31311.955807335224</v>
      </c>
      <c r="CA100" s="12">
        <f>(Sell_Price-Std_Cost)*(1-$D100)*Lost_Sale_Fact*Avg_Dmd*365+NORMSINV($D100)*SQRT(Dmd_StdDev^2*Leadtime+LT_StdDev^2*Avg_Dmd^2)*Std_Cost*Inv_Cost+IF(365/CA$3+Safety_Stock/Avg_Dmd&gt;Plan_Shelf,(365/CA$3+Safety_Stock/Avg_Dmd-Plan_Shelf)*Avg_Dmd*Std_Cost*CA$3,0)+Avg_Dmd*365/CA$3/2*Std_Cost*Inv_Cost+CA$3*Setup</f>
        <v>31425.126978506392</v>
      </c>
      <c r="CB100" s="12">
        <f>(Sell_Price-Std_Cost)*(1-$D100)*Lost_Sale_Fact*Avg_Dmd*365+NORMSINV($D100)*SQRT(Dmd_StdDev^2*Leadtime+LT_StdDev^2*Avg_Dmd^2)*Std_Cost*Inv_Cost+IF(365/CB$3+Safety_Stock/Avg_Dmd&gt;Plan_Shelf,(365/CB$3+Safety_Stock/Avg_Dmd-Plan_Shelf)*Avg_Dmd*Std_Cost*CB$3,0)+Avg_Dmd*365/CB$3/2*Std_Cost*Inv_Cost+CB$3*Setup</f>
        <v>31539.267329383587</v>
      </c>
      <c r="CC100" s="12">
        <f>(Sell_Price-Std_Cost)*(1-$D100)*Lost_Sale_Fact*Avg_Dmd*365+NORMSINV($D100)*SQRT(Dmd_StdDev^2*Leadtime+LT_StdDev^2*Avg_Dmd^2)*Std_Cost*Inv_Cost+IF(365/CC$3+Safety_Stock/Avg_Dmd&gt;Plan_Shelf,(365/CC$3+Safety_Stock/Avg_Dmd-Plan_Shelf)*Avg_Dmd*Std_Cost*CC$3,0)+Avg_Dmd*365/CC$3/2*Std_Cost*Inv_Cost+CC$3*Setup</f>
        <v>31654.339099718516</v>
      </c>
      <c r="CD100" s="12">
        <f>(Sell_Price-Std_Cost)*(1-$D100)*Lost_Sale_Fact*Avg_Dmd*365+NORMSINV($D100)*SQRT(Dmd_StdDev^2*Leadtime+LT_StdDev^2*Avg_Dmd^2)*Std_Cost*Inv_Cost+IF(365/CD$3+Safety_Stock/Avg_Dmd&gt;Plan_Shelf,(365/CD$3+Safety_Stock/Avg_Dmd-Plan_Shelf)*Avg_Dmd*Std_Cost*CD$3,0)+Avg_Dmd*365/CD$3/2*Std_Cost*Inv_Cost+CD$3*Setup</f>
        <v>31770.306465685881</v>
      </c>
      <c r="CE100" s="12">
        <f>(Sell_Price-Std_Cost)*(1-$D100)*Lost_Sale_Fact*Avg_Dmd*365+NORMSINV($D100)*SQRT(Dmd_StdDev^2*Leadtime+LT_StdDev^2*Avg_Dmd^2)*Std_Cost*Inv_Cost+IF(365/CE$3+Safety_Stock/Avg_Dmd&gt;Plan_Shelf,(365/CE$3+Safety_Stock/Avg_Dmd-Plan_Shelf)*Avg_Dmd*Std_Cost*CE$3,0)+Avg_Dmd*365/CE$3/2*Std_Cost*Inv_Cost+CE$3*Setup</f>
        <v>31887.13541732496</v>
      </c>
      <c r="CF100" s="12">
        <f>(Sell_Price-Std_Cost)*(1-$D100)*Lost_Sale_Fact*Avg_Dmd*365+NORMSINV($D100)*SQRT(Dmd_StdDev^2*Leadtime+LT_StdDev^2*Avg_Dmd^2)*Std_Cost*Inv_Cost+IF(365/CF$3+Safety_Stock/Avg_Dmd&gt;Plan_Shelf,(365/CF$3+Safety_Stock/Avg_Dmd-Plan_Shelf)*Avg_Dmd*Std_Cost*CF$3,0)+Avg_Dmd*365/CF$3/2*Std_Cost*Inv_Cost+CF$3*Setup</f>
        <v>32004.79364517306</v>
      </c>
      <c r="CG100" s="12">
        <f>(Sell_Price-Std_Cost)*(1-$D100)*Lost_Sale_Fact*Avg_Dmd*365+NORMSINV($D100)*SQRT(Dmd_StdDev^2*Leadtime+LT_StdDev^2*Avg_Dmd^2)*Std_Cost*Inv_Cost+IF(365/CG$3+Safety_Stock/Avg_Dmd&gt;Plan_Shelf,(365/CG$3+Safety_Stock/Avg_Dmd-Plan_Shelf)*Avg_Dmd*Std_Cost*CG$3,0)+Avg_Dmd*365/CG$3/2*Std_Cost*Inv_Cost+CG$3*Setup</f>
        <v>32123.250435296515</v>
      </c>
      <c r="CH100" s="12">
        <f>(Sell_Price-Std_Cost)*(1-$D100)*Lost_Sale_Fact*Avg_Dmd*365+NORMSINV($D100)*SQRT(Dmd_StdDev^2*Leadtime+LT_StdDev^2*Avg_Dmd^2)*Std_Cost*Inv_Cost+IF(365/CH$3+Safety_Stock/Avg_Dmd&gt;Plan_Shelf,(365/CH$3+Safety_Stock/Avg_Dmd-Plan_Shelf)*Avg_Dmd*Std_Cost*CH$3,0)+Avg_Dmd*365/CH$3/2*Std_Cost*Inv_Cost+CH$3*Setup</f>
        <v>32242.476572002328</v>
      </c>
      <c r="CI100" s="12">
        <f>(Sell_Price-Std_Cost)*(1-$D100)*Lost_Sale_Fact*Avg_Dmd*365+NORMSINV($D100)*SQRT(Dmd_StdDev^2*Leadtime+LT_StdDev^2*Avg_Dmd^2)*Std_Cost*Inv_Cost+IF(365/CI$3+Safety_Stock/Avg_Dmd&gt;Plan_Shelf,(365/CI$3+Safety_Stock/Avg_Dmd-Plan_Shelf)*Avg_Dmd*Std_Cost*CI$3,0)+Avg_Dmd*365/CI$3/2*Std_Cost*Inv_Cost+CI$3*Setup</f>
        <v>32362.444247582698</v>
      </c>
      <c r="CJ100" s="12">
        <f>(Sell_Price-Std_Cost)*(1-$D100)*Lost_Sale_Fact*Avg_Dmd*365+NORMSINV($D100)*SQRT(Dmd_StdDev^2*Leadtime+LT_StdDev^2*Avg_Dmd^2)*Std_Cost*Inv_Cost+IF(365/CJ$3+Safety_Stock/Avg_Dmd&gt;Plan_Shelf,(365/CJ$3+Safety_Stock/Avg_Dmd-Plan_Shelf)*Avg_Dmd*Std_Cost*CJ$3,0)+Avg_Dmd*365/CJ$3/2*Std_Cost*Inv_Cost+CJ$3*Setup</f>
        <v>32483.126978506392</v>
      </c>
      <c r="CK100" s="12">
        <f>(Sell_Price-Std_Cost)*(1-$D100)*Lost_Sale_Fact*Avg_Dmd*365+NORMSINV($D100)*SQRT(Dmd_StdDev^2*Leadtime+LT_StdDev^2*Avg_Dmd^2)*Std_Cost*Inv_Cost+IF(365/CK$3+Safety_Stock/Avg_Dmd&gt;Plan_Shelf,(365/CK$3+Safety_Stock/Avg_Dmd-Plan_Shelf)*Avg_Dmd*Std_Cost*CK$3,0)+Avg_Dmd*365/CK$3/2*Std_Cost*Inv_Cost+CK$3*Setup</f>
        <v>32604.499527526001</v>
      </c>
      <c r="CL100" s="12">
        <f>(Sell_Price-Std_Cost)*(1-$D100)*Lost_Sale_Fact*Avg_Dmd*365+NORMSINV($D100)*SQRT(Dmd_StdDev^2*Leadtime+LT_StdDev^2*Avg_Dmd^2)*Std_Cost*Inv_Cost+IF(365/CL$3+Safety_Stock/Avg_Dmd&gt;Plan_Shelf,(365/CL$3+Safety_Stock/Avg_Dmd-Plan_Shelf)*Avg_Dmd*Std_Cost*CL$3,0)+Avg_Dmd*365/CL$3/2*Std_Cost*Inv_Cost+CL$3*Setup</f>
        <v>32726.537831219572</v>
      </c>
      <c r="CM100" s="12">
        <f>(Sell_Price-Std_Cost)*(1-$D100)*Lost_Sale_Fact*Avg_Dmd*365+NORMSINV($D100)*SQRT(Dmd_StdDev^2*Leadtime+LT_StdDev^2*Avg_Dmd^2)*Std_Cost*Inv_Cost+IF(365/CM$3+Safety_Stock/Avg_Dmd&gt;Plan_Shelf,(365/CM$3+Safety_Stock/Avg_Dmd-Plan_Shelf)*Avg_Dmd*Std_Cost*CM$3,0)+Avg_Dmd*365/CM$3/2*Std_Cost*Inv_Cost+CM$3*Setup</f>
        <v>32849.21893252938</v>
      </c>
      <c r="CN100" s="12">
        <f>(Sell_Price-Std_Cost)*(1-$D100)*Lost_Sale_Fact*Avg_Dmd*365+NORMSINV($D100)*SQRT(Dmd_StdDev^2*Leadtime+LT_StdDev^2*Avg_Dmd^2)*Std_Cost*Inv_Cost+IF(365/CN$3+Safety_Stock/Avg_Dmd&gt;Plan_Shelf,(365/CN$3+Safety_Stock/Avg_Dmd-Plan_Shelf)*Avg_Dmd*Std_Cost*CN$3,0)+Avg_Dmd*365/CN$3/2*Std_Cost*Inv_Cost+CN$3*Setup</f>
        <v>32972.520917900329</v>
      </c>
      <c r="CO100" s="12">
        <f>(Sell_Price-Std_Cost)*(1-$D100)*Lost_Sale_Fact*Avg_Dmd*365+NORMSINV($D100)*SQRT(Dmd_StdDev^2*Leadtime+LT_StdDev^2*Avg_Dmd^2)*Std_Cost*Inv_Cost+IF(365/CO$3+Safety_Stock/Avg_Dmd&gt;Plan_Shelf,(365/CO$3+Safety_Stock/Avg_Dmd-Plan_Shelf)*Avg_Dmd*Std_Cost*CO$3,0)+Avg_Dmd*365/CO$3/2*Std_Cost*Inv_Cost+CO$3*Setup</f>
        <v>33096.422858656209</v>
      </c>
      <c r="CP100" s="12">
        <f>(Sell_Price-Std_Cost)*(1-$D100)*Lost_Sale_Fact*Avg_Dmd*365+NORMSINV($D100)*SQRT(Dmd_StdDev^2*Leadtime+LT_StdDev^2*Avg_Dmd^2)*Std_Cost*Inv_Cost+IF(365/CP$3+Safety_Stock/Avg_Dmd&gt;Plan_Shelf,(365/CP$3+Safety_Stock/Avg_Dmd-Plan_Shelf)*Avg_Dmd*Std_Cost*CP$3,0)+Avg_Dmd*365/CP$3/2*Std_Cost*Inv_Cost+CP$3*Setup</f>
        <v>33220.904756284173</v>
      </c>
      <c r="CQ100" s="12">
        <f>(Sell_Price-Std_Cost)*(1-$D100)*Lost_Sale_Fact*Avg_Dmd*365+NORMSINV($D100)*SQRT(Dmd_StdDev^2*Leadtime+LT_StdDev^2*Avg_Dmd^2)*Std_Cost*Inv_Cost+IF(365/CQ$3+Safety_Stock/Avg_Dmd&gt;Plan_Shelf,(365/CQ$3+Safety_Stock/Avg_Dmd-Plan_Shelf)*Avg_Dmd*Std_Cost*CQ$3,0)+Avg_Dmd*365/CQ$3/2*Std_Cost*Inv_Cost+CQ$3*Setup</f>
        <v>33345.947491326908</v>
      </c>
      <c r="CR100" s="12">
        <f>(Sell_Price-Std_Cost)*(1-$D100)*Lost_Sale_Fact*Avg_Dmd*365+NORMSINV($D100)*SQRT(Dmd_StdDev^2*Leadtime+LT_StdDev^2*Avg_Dmd^2)*Std_Cost*Inv_Cost+IF(365/CR$3+Safety_Stock/Avg_Dmd&gt;Plan_Shelf,(365/CR$3+Safety_Stock/Avg_Dmd-Plan_Shelf)*Avg_Dmd*Std_Cost*CR$3,0)+Avg_Dmd*365/CR$3/2*Std_Cost*Inv_Cost+CR$3*Setup</f>
        <v>33471.532775607848</v>
      </c>
      <c r="CS100" s="12">
        <f>(Sell_Price-Std_Cost)*(1-$D100)*Lost_Sale_Fact*Avg_Dmd*365+NORMSINV($D100)*SQRT(Dmd_StdDev^2*Leadtime+LT_StdDev^2*Avg_Dmd^2)*Std_Cost*Inv_Cost+IF(365/CS$3+Safety_Stock/Avg_Dmd&gt;Plan_Shelf,(365/CS$3+Safety_Stock/Avg_Dmd-Plan_Shelf)*Avg_Dmd*Std_Cost*CS$3,0)+Avg_Dmd*365/CS$3/2*Std_Cost*Inv_Cost+CS$3*Setup</f>
        <v>33597.64310753865</v>
      </c>
      <c r="CT100" s="12">
        <f>(Sell_Price-Std_Cost)*(1-$D100)*Lost_Sale_Fact*Avg_Dmd*365+NORMSINV($D100)*SQRT(Dmd_StdDev^2*Leadtime+LT_StdDev^2*Avg_Dmd^2)*Std_Cost*Inv_Cost+IF(365/CT$3+Safety_Stock/Avg_Dmd&gt;Plan_Shelf,(365/CT$3+Safety_Stock/Avg_Dmd-Plan_Shelf)*Avg_Dmd*Std_Cost*CT$3,0)+Avg_Dmd*365/CT$3/2*Std_Cost*Inv_Cost+CT$3*Setup</f>
        <v>33724.261730279439</v>
      </c>
      <c r="CU100" s="12">
        <f>(Sell_Price-Std_Cost)*(1-$D100)*Lost_Sale_Fact*Avg_Dmd*365+NORMSINV($D100)*SQRT(Dmd_StdDev^2*Leadtime+LT_StdDev^2*Avg_Dmd^2)*Std_Cost*Inv_Cost+IF(365/CU$3+Safety_Stock/Avg_Dmd&gt;Plan_Shelf,(365/CU$3+Safety_Stock/Avg_Dmd-Plan_Shelf)*Avg_Dmd*Std_Cost*CU$3,0)+Avg_Dmd*365/CU$3/2*Std_Cost*Inv_Cost+CU$3*Setup</f>
        <v>33851.372592541476</v>
      </c>
      <c r="CV100" s="12">
        <f>(Sell_Price-Std_Cost)*(1-$D100)*Lost_Sale_Fact*Avg_Dmd*365+NORMSINV($D100)*SQRT(Dmd_StdDev^2*Leadtime+LT_StdDev^2*Avg_Dmd^2)*Std_Cost*Inv_Cost+IF(365/CV$3+Safety_Stock/Avg_Dmd&gt;Plan_Shelf,(365/CV$3+Safety_Stock/Avg_Dmd-Plan_Shelf)*Avg_Dmd*Std_Cost*CV$3,0)+Avg_Dmd*365/CV$3/2*Std_Cost*Inv_Cost+CV$3*Setup</f>
        <v>33978.960311839728</v>
      </c>
      <c r="CW100" s="12">
        <f>(Sell_Price-Std_Cost)*(1-$D100)*Lost_Sale_Fact*Avg_Dmd*365+NORMSINV($D100)*SQRT(Dmd_StdDev^2*Leadtime+LT_StdDev^2*Avg_Dmd^2)*Std_Cost*Inv_Cost+IF(365/CW$3+Safety_Stock/Avg_Dmd&gt;Plan_Shelf,(365/CW$3+Safety_Stock/Avg_Dmd-Plan_Shelf)*Avg_Dmd*Std_Cost*CW$3,0)+Avg_Dmd*365/CW$3/2*Std_Cost*Inv_Cost+CW$3*Setup</f>
        <v>34107.010140018421</v>
      </c>
      <c r="CX100" s="12">
        <f>(Sell_Price-Std_Cost)*(1-$D100)*Lost_Sale_Fact*Avg_Dmd*365+NORMSINV($D100)*SQRT(Dmd_StdDev^2*Leadtime+LT_StdDev^2*Avg_Dmd^2)*Std_Cost*Inv_Cost+IF(365/CX$3+Safety_Stock/Avg_Dmd&gt;Plan_Shelf,(365/CX$3+Safety_Stock/Avg_Dmd-Plan_Shelf)*Avg_Dmd*Std_Cost*CX$3,0)+Avg_Dmd*365/CX$3/2*Std_Cost*Inv_Cost+CX$3*Setup</f>
        <v>34235.507930887346</v>
      </c>
      <c r="CY100" s="12">
        <f>(Sell_Price-Std_Cost)*(1-$D100)*Lost_Sale_Fact*Avg_Dmd*365+NORMSINV($D100)*SQRT(Dmd_StdDev^2*Leadtime+LT_StdDev^2*Avg_Dmd^2)*Std_Cost*Inv_Cost+IF(365/CY$3+Safety_Stock/Avg_Dmd&gt;Plan_Shelf,(365/CY$3+Safety_Stock/Avg_Dmd-Plan_Shelf)*Avg_Dmd*Std_Cost*CY$3,0)+Avg_Dmd*365/CY$3/2*Std_Cost*Inv_Cost+CY$3*Setup</f>
        <v>34364.440109819523</v>
      </c>
      <c r="CZ100" s="12">
        <f>(Sell_Price-Std_Cost)*(1-$D100)*Lost_Sale_Fact*Avg_Dmd*365+NORMSINV($D100)*SQRT(Dmd_StdDev^2*Leadtime+LT_StdDev^2*Avg_Dmd^2)*Std_Cost*Inv_Cost+IF(365/CZ$3+Safety_Stock/Avg_Dmd&gt;Plan_Shelf,(365/CZ$3+Safety_Stock/Avg_Dmd-Plan_Shelf)*Avg_Dmd*Std_Cost*CZ$3,0)+Avg_Dmd*365/CZ$3/2*Std_Cost*Inv_Cost+CZ$3*Setup</f>
        <v>34493.793645173064</v>
      </c>
      <c r="DA100" s="28">
        <f t="shared" si="2"/>
        <v>28524.117969497383</v>
      </c>
      <c r="DB100" s="43">
        <f t="shared" si="3"/>
        <v>0.90300000000000002</v>
      </c>
    </row>
    <row r="101" spans="1:106" ht="14.1" customHeight="1" x14ac:dyDescent="0.25">
      <c r="A101" s="53"/>
      <c r="B101" s="52"/>
      <c r="C101" s="52"/>
      <c r="D101" s="9">
        <v>0.90200000000000002</v>
      </c>
      <c r="E101" s="12">
        <f>(Sell_Price-Std_Cost)*(1-$D101)*Lost_Sale_Fact*Avg_Dmd*365+NORMSINV($D101)*SQRT(Dmd_StdDev^2*Leadtime+LT_StdDev^2*Avg_Dmd^2)*Std_Cost*Inv_Cost+IF(365/E$3+Safety_Stock/Avg_Dmd&gt;Plan_Shelf,(365/E$3+Safety_Stock/Avg_Dmd-Plan_Shelf)*Avg_Dmd*Std_Cost*E$3,0)+Avg_Dmd*365/E$3/2*Std_Cost*Inv_Cost+E$3*Setup</f>
        <v>1328943.5462657386</v>
      </c>
      <c r="F101" s="12">
        <f>(Sell_Price-Std_Cost)*(1-$D101)*Lost_Sale_Fact*Avg_Dmd*365+NORMSINV($D101)*SQRT(Dmd_StdDev^2*Leadtime+LT_StdDev^2*Avg_Dmd^2)*Std_Cost*Inv_Cost+IF(365/F$3+Safety_Stock/Avg_Dmd&gt;Plan_Shelf,(365/F$3+Safety_Stock/Avg_Dmd-Plan_Shelf)*Avg_Dmd*Std_Cost*F$3,0)+Avg_Dmd*365/F$3/2*Std_Cost*Inv_Cost+F$3*Setup</f>
        <v>1165789.7090997309</v>
      </c>
      <c r="G101" s="12">
        <f>(Sell_Price-Std_Cost)*(1-$D101)*Lost_Sale_Fact*Avg_Dmd*365+NORMSINV($D101)*SQRT(Dmd_StdDev^2*Leadtime+LT_StdDev^2*Avg_Dmd^2)*Std_Cost*Inv_Cost+IF(365/G$3+Safety_Stock/Avg_Dmd&gt;Plan_Shelf,(365/G$3+Safety_Stock/Avg_Dmd-Plan_Shelf)*Avg_Dmd*Std_Cost*G$3,0)+Avg_Dmd*365/G$3/2*Std_Cost*Inv_Cost+G$3*Setup</f>
        <v>1070769.2052670568</v>
      </c>
      <c r="H101" s="12">
        <f>(Sell_Price-Std_Cost)*(1-$D101)*Lost_Sale_Fact*Avg_Dmd*365+NORMSINV($D101)*SQRT(Dmd_StdDev^2*Leadtime+LT_StdDev^2*Avg_Dmd^2)*Std_Cost*Inv_Cost+IF(365/H$3+Safety_Stock/Avg_Dmd&gt;Plan_Shelf,(365/H$3+Safety_Stock/Avg_Dmd-Plan_Shelf)*Avg_Dmd*Std_Cost*H$3,0)+Avg_Dmd*365/H$3/2*Std_Cost*Inv_Cost+H$3*Setup</f>
        <v>992782.03476771596</v>
      </c>
      <c r="I101" s="12">
        <f>(Sell_Price-Std_Cost)*(1-$D101)*Lost_Sale_Fact*Avg_Dmd*365+NORMSINV($D101)*SQRT(Dmd_StdDev^2*Leadtime+LT_StdDev^2*Avg_Dmd^2)*Std_Cost*Inv_Cost+IF(365/I$3+Safety_Stock/Avg_Dmd&gt;Plan_Shelf,(365/I$3+Safety_Stock/Avg_Dmd-Plan_Shelf)*Avg_Dmd*Std_Cost*I$3,0)+Avg_Dmd*365/I$3/2*Std_Cost*Inv_Cost+I$3*Setup</f>
        <v>921608.19760170835</v>
      </c>
      <c r="J101" s="12">
        <f>(Sell_Price-Std_Cost)*(1-$D101)*Lost_Sale_Fact*Avg_Dmd*365+NORMSINV($D101)*SQRT(Dmd_StdDev^2*Leadtime+LT_StdDev^2*Avg_Dmd^2)*Std_Cost*Inv_Cost+IF(365/J$3+Safety_Stock/Avg_Dmd&gt;Plan_Shelf,(365/J$3+Safety_Stock/Avg_Dmd-Plan_Shelf)*Avg_Dmd*Std_Cost*J$3,0)+Avg_Dmd*365/J$3/2*Std_Cost*Inv_Cost+J$3*Setup</f>
        <v>853841.02710236737</v>
      </c>
      <c r="K101" s="12">
        <f>(Sell_Price-Std_Cost)*(1-$D101)*Lost_Sale_Fact*Avg_Dmd*365+NORMSINV($D101)*SQRT(Dmd_StdDev^2*Leadtime+LT_StdDev^2*Avg_Dmd^2)*Std_Cost*Inv_Cost+IF(365/K$3+Safety_Stock/Avg_Dmd&gt;Plan_Shelf,(365/K$3+Safety_Stock/Avg_Dmd-Plan_Shelf)*Avg_Dmd*Std_Cost*K$3,0)+Avg_Dmd*365/K$3/2*Std_Cost*Inv_Cost+K$3*Setup</f>
        <v>788020.52326969325</v>
      </c>
      <c r="L101" s="12">
        <f>(Sell_Price-Std_Cost)*(1-$D101)*Lost_Sale_Fact*Avg_Dmd*365+NORMSINV($D101)*SQRT(Dmd_StdDev^2*Leadtime+LT_StdDev^2*Avg_Dmd^2)*Std_Cost*Inv_Cost+IF(365/L$3+Safety_Stock/Avg_Dmd&gt;Plan_Shelf,(365/L$3+Safety_Stock/Avg_Dmd-Plan_Shelf)*Avg_Dmd*Std_Cost*L$3,0)+Avg_Dmd*365/L$3/2*Std_Cost*Inv_Cost+L$3*Setup</f>
        <v>723416.68610368564</v>
      </c>
      <c r="M101" s="12">
        <f>(Sell_Price-Std_Cost)*(1-$D101)*Lost_Sale_Fact*Avg_Dmd*365+NORMSINV($D101)*SQRT(Dmd_StdDev^2*Leadtime+LT_StdDev^2*Avg_Dmd^2)*Std_Cost*Inv_Cost+IF(365/M$3+Safety_Stock/Avg_Dmd&gt;Plan_Shelf,(365/M$3+Safety_Stock/Avg_Dmd-Plan_Shelf)*Avg_Dmd*Std_Cost*M$3,0)+Avg_Dmd*365/M$3/2*Std_Cost*Inv_Cost+M$3*Setup</f>
        <v>659623.96004878927</v>
      </c>
      <c r="N101" s="12">
        <f>(Sell_Price-Std_Cost)*(1-$D101)*Lost_Sale_Fact*Avg_Dmd*365+NORMSINV($D101)*SQRT(Dmd_StdDev^2*Leadtime+LT_StdDev^2*Avg_Dmd^2)*Std_Cost*Inv_Cost+IF(365/N$3+Safety_Stock/Avg_Dmd&gt;Plan_Shelf,(365/N$3+Safety_Stock/Avg_Dmd-Plan_Shelf)*Avg_Dmd*Std_Cost*N$3,0)+Avg_Dmd*365/N$3/2*Std_Cost*Inv_Cost+N$3*Setup</f>
        <v>596399.01177167054</v>
      </c>
      <c r="O101" s="12">
        <f>(Sell_Price-Std_Cost)*(1-$D101)*Lost_Sale_Fact*Avg_Dmd*365+NORMSINV($D101)*SQRT(Dmd_StdDev^2*Leadtime+LT_StdDev^2*Avg_Dmd^2)*Std_Cost*Inv_Cost+IF(365/O$3+Safety_Stock/Avg_Dmd&gt;Plan_Shelf,(365/O$3+Safety_Stock/Avg_Dmd-Plan_Shelf)*Avg_Dmd*Std_Cost*O$3,0)+Avg_Dmd*365/O$3/2*Std_Cost*Inv_Cost+O$3*Setup</f>
        <v>533586.99278748105</v>
      </c>
      <c r="P101" s="12">
        <f>(Sell_Price-Std_Cost)*(1-$D101)*Lost_Sale_Fact*Avg_Dmd*365+NORMSINV($D101)*SQRT(Dmd_StdDev^2*Leadtime+LT_StdDev^2*Avg_Dmd^2)*Std_Cost*Inv_Cost+IF(365/P$3+Safety_Stock/Avg_Dmd&gt;Plan_Shelf,(365/P$3+Safety_Stock/Avg_Dmd-Plan_Shelf)*Avg_Dmd*Std_Cost*P$3,0)+Avg_Dmd*365/P$3/2*Std_Cost*Inv_Cost+P$3*Setup</f>
        <v>471084.67077298881</v>
      </c>
      <c r="Q101" s="12">
        <f>(Sell_Price-Std_Cost)*(1-$D101)*Lost_Sale_Fact*Avg_Dmd*365+NORMSINV($D101)*SQRT(Dmd_StdDev^2*Leadtime+LT_StdDev^2*Avg_Dmd^2)*Std_Cost*Inv_Cost+IF(365/Q$3+Safety_Stock/Avg_Dmd&gt;Plan_Shelf,(365/Q$3+Safety_Stock/Avg_Dmd-Plan_Shelf)*Avg_Dmd*Std_Cost*Q$3,0)+Avg_Dmd*365/Q$3/2*Std_Cost*Inv_Cost+Q$3*Setup</f>
        <v>408820.57719672483</v>
      </c>
      <c r="R101" s="12">
        <f>(Sell_Price-Std_Cost)*(1-$D101)*Lost_Sale_Fact*Avg_Dmd*365+NORMSINV($D101)*SQRT(Dmd_StdDev^2*Leadtime+LT_StdDev^2*Avg_Dmd^2)*Std_Cost*Inv_Cost+IF(365/R$3+Safety_Stock/Avg_Dmd&gt;Plan_Shelf,(365/R$3+Safety_Stock/Avg_Dmd-Plan_Shelf)*Avg_Dmd*Std_Cost*R$3,0)+Avg_Dmd*365/R$3/2*Std_Cost*Inv_Cost+R$3*Setup</f>
        <v>346743.6631076404</v>
      </c>
      <c r="S101" s="12">
        <f>(Sell_Price-Std_Cost)*(1-$D101)*Lost_Sale_Fact*Avg_Dmd*365+NORMSINV($D101)*SQRT(Dmd_StdDev^2*Leadtime+LT_StdDev^2*Avg_Dmd^2)*Std_Cost*Inv_Cost+IF(365/S$3+Safety_Stock/Avg_Dmd&gt;Plan_Shelf,(365/S$3+Safety_Stock/Avg_Dmd-Plan_Shelf)*Avg_Dmd*Std_Cost*S$3,0)+Avg_Dmd*365/S$3/2*Std_Cost*Inv_Cost+S$3*Setup</f>
        <v>284816.49260829942</v>
      </c>
      <c r="T101" s="12">
        <f>(Sell_Price-Std_Cost)*(1-$D101)*Lost_Sale_Fact*Avg_Dmd*365+NORMSINV($D101)*SQRT(Dmd_StdDev^2*Leadtime+LT_StdDev^2*Avg_Dmd^2)*Std_Cost*Inv_Cost+IF(365/T$3+Safety_Stock/Avg_Dmd&gt;Plan_Shelf,(365/T$3+Safety_Stock/Avg_Dmd-Plan_Shelf)*Avg_Dmd*Std_Cost*T$3,0)+Avg_Dmd*365/T$3/2*Std_Cost*Inv_Cost+T$3*Setup</f>
        <v>223010.98877562507</v>
      </c>
      <c r="U101" s="12">
        <f>(Sell_Price-Std_Cost)*(1-$D101)*Lost_Sale_Fact*Avg_Dmd*365+NORMSINV($D101)*SQRT(Dmd_StdDev^2*Leadtime+LT_StdDev^2*Avg_Dmd^2)*Std_Cost*Inv_Cost+IF(365/U$3+Safety_Stock/Avg_Dmd&gt;Plan_Shelf,(365/U$3+Safety_Stock/Avg_Dmd-Plan_Shelf)*Avg_Dmd*Std_Cost*U$3,0)+Avg_Dmd*365/U$3/2*Std_Cost*Inv_Cost+U$3*Setup</f>
        <v>161305.6810213821</v>
      </c>
      <c r="V101" s="12">
        <f>(Sell_Price-Std_Cost)*(1-$D101)*Lost_Sale_Fact*Avg_Dmd*365+NORMSINV($D101)*SQRT(Dmd_StdDev^2*Leadtime+LT_StdDev^2*Avg_Dmd^2)*Std_Cost*Inv_Cost+IF(365/V$3+Safety_Stock/Avg_Dmd&gt;Plan_Shelf,(365/V$3+Safety_Stock/Avg_Dmd-Plan_Shelf)*Avg_Dmd*Std_Cost*V$3,0)+Avg_Dmd*365/V$3/2*Std_Cost*Inv_Cost+V$3*Setup</f>
        <v>99683.86999916553</v>
      </c>
      <c r="W101" s="12">
        <f>(Sell_Price-Std_Cost)*(1-$D101)*Lost_Sale_Fact*Avg_Dmd*365+NORMSINV($D101)*SQRT(Dmd_StdDev^2*Leadtime+LT_StdDev^2*Avg_Dmd^2)*Std_Cost*Inv_Cost+IF(365/W$3+Safety_Stock/Avg_Dmd&gt;Plan_Shelf,(365/W$3+Safety_Stock/Avg_Dmd-Plan_Shelf)*Avg_Dmd*Std_Cost*W$3,0)+Avg_Dmd*365/W$3/2*Std_Cost*Inv_Cost+W$3*Setup</f>
        <v>38132.372014444409</v>
      </c>
      <c r="X101" s="12">
        <f>(Sell_Price-Std_Cost)*(1-$D101)*Lost_Sale_Fact*Avg_Dmd*365+NORMSINV($D101)*SQRT(Dmd_StdDev^2*Leadtime+LT_StdDev^2*Avg_Dmd^2)*Std_Cost*Inv_Cost+IF(365/X$3+Safety_Stock/Avg_Dmd&gt;Plan_Shelf,(365/X$3+Safety_Stock/Avg_Dmd-Plan_Shelf)*Avg_Dmd*Std_Cost*X$3,0)+Avg_Dmd*365/X$3/2*Std_Cost*Inv_Cost+X$3*Setup</f>
        <v>30717.383431746115</v>
      </c>
      <c r="Y101" s="12">
        <f>(Sell_Price-Std_Cost)*(1-$D101)*Lost_Sale_Fact*Avg_Dmd*365+NORMSINV($D101)*SQRT(Dmd_StdDev^2*Leadtime+LT_StdDev^2*Avg_Dmd^2)*Std_Cost*Inv_Cost+IF(365/Y$3+Safety_Stock/Avg_Dmd&gt;Plan_Shelf,(365/Y$3+Safety_Stock/Avg_Dmd-Plan_Shelf)*Avg_Dmd*Std_Cost*Y$3,0)+Avg_Dmd*365/Y$3/2*Std_Cost*Inv_Cost+Y$3*Setup</f>
        <v>30380.716765079447</v>
      </c>
      <c r="Z101" s="12">
        <f>(Sell_Price-Std_Cost)*(1-$D101)*Lost_Sale_Fact*Avg_Dmd*365+NORMSINV($D101)*SQRT(Dmd_StdDev^2*Leadtime+LT_StdDev^2*Avg_Dmd^2)*Std_Cost*Inv_Cost+IF(365/Z$3+Safety_Stock/Avg_Dmd&gt;Plan_Shelf,(365/Z$3+Safety_Stock/Avg_Dmd-Plan_Shelf)*Avg_Dmd*Std_Cost*Z$3,0)+Avg_Dmd*365/Z$3/2*Std_Cost*Inv_Cost+Z$3*Setup</f>
        <v>30088.292522655203</v>
      </c>
      <c r="AA101" s="12">
        <f>(Sell_Price-Std_Cost)*(1-$D101)*Lost_Sale_Fact*Avg_Dmd*365+NORMSINV($D101)*SQRT(Dmd_StdDev^2*Leadtime+LT_StdDev^2*Avg_Dmd^2)*Std_Cost*Inv_Cost+IF(365/AA$3+Safety_Stock/Avg_Dmd&gt;Plan_Shelf,(365/AA$3+Safety_Stock/Avg_Dmd-Plan_Shelf)*Avg_Dmd*Std_Cost*AA$3,0)+Avg_Dmd*365/AA$3/2*Std_Cost*Inv_Cost+AA$3*Setup</f>
        <v>29834.339953485243</v>
      </c>
      <c r="AB101" s="12">
        <f>(Sell_Price-Std_Cost)*(1-$D101)*Lost_Sale_Fact*Avg_Dmd*365+NORMSINV($D101)*SQRT(Dmd_StdDev^2*Leadtime+LT_StdDev^2*Avg_Dmd^2)*Std_Cost*Inv_Cost+IF(365/AB$3+Safety_Stock/Avg_Dmd&gt;Plan_Shelf,(365/AB$3+Safety_Stock/Avg_Dmd-Plan_Shelf)*Avg_Dmd*Std_Cost*AB$3,0)+Avg_Dmd*365/AB$3/2*Std_Cost*Inv_Cost+AB$3*Setup</f>
        <v>29614.050098412779</v>
      </c>
      <c r="AC101" s="12">
        <f>(Sell_Price-Std_Cost)*(1-$D101)*Lost_Sale_Fact*Avg_Dmd*365+NORMSINV($D101)*SQRT(Dmd_StdDev^2*Leadtime+LT_StdDev^2*Avg_Dmd^2)*Std_Cost*Inv_Cost+IF(365/AC$3+Safety_Stock/Avg_Dmd&gt;Plan_Shelf,(365/AC$3+Safety_Stock/Avg_Dmd-Plan_Shelf)*Avg_Dmd*Std_Cost*AC$3,0)+Avg_Dmd*365/AC$3/2*Std_Cost*Inv_Cost+AC$3*Setup</f>
        <v>29423.383431746115</v>
      </c>
      <c r="AD101" s="12">
        <f>(Sell_Price-Std_Cost)*(1-$D101)*Lost_Sale_Fact*Avg_Dmd*365+NORMSINV($D101)*SQRT(Dmd_StdDev^2*Leadtime+LT_StdDev^2*Avg_Dmd^2)*Std_Cost*Inv_Cost+IF(365/AD$3+Safety_Stock/Avg_Dmd&gt;Plan_Shelf,(365/AD$3+Safety_Stock/Avg_Dmd-Plan_Shelf)*Avg_Dmd*Std_Cost*AD$3,0)+Avg_Dmd*365/AD$3/2*Std_Cost*Inv_Cost+AD$3*Setup</f>
        <v>29258.921893284576</v>
      </c>
      <c r="AE101" s="12">
        <f>(Sell_Price-Std_Cost)*(1-$D101)*Lost_Sale_Fact*Avg_Dmd*365+NORMSINV($D101)*SQRT(Dmd_StdDev^2*Leadtime+LT_StdDev^2*Avg_Dmd^2)*Std_Cost*Inv_Cost+IF(365/AE$3+Safety_Stock/Avg_Dmd&gt;Plan_Shelf,(365/AE$3+Safety_Stock/Avg_Dmd-Plan_Shelf)*Avg_Dmd*Std_Cost*AE$3,0)+Avg_Dmd*365/AE$3/2*Std_Cost*Inv_Cost+AE$3*Setup</f>
        <v>29117.753802116487</v>
      </c>
      <c r="AF101" s="12">
        <f>(Sell_Price-Std_Cost)*(1-$D101)*Lost_Sale_Fact*Avg_Dmd*365+NORMSINV($D101)*SQRT(Dmd_StdDev^2*Leadtime+LT_StdDev^2*Avg_Dmd^2)*Std_Cost*Inv_Cost+IF(365/AF$3+Safety_Stock/Avg_Dmd&gt;Plan_Shelf,(365/AF$3+Safety_Stock/Avg_Dmd-Plan_Shelf)*Avg_Dmd*Std_Cost*AF$3,0)+Avg_Dmd*365/AF$3/2*Std_Cost*Inv_Cost+AF$3*Setup</f>
        <v>28997.383431746115</v>
      </c>
      <c r="AG101" s="12">
        <f>(Sell_Price-Std_Cost)*(1-$D101)*Lost_Sale_Fact*Avg_Dmd*365+NORMSINV($D101)*SQRT(Dmd_StdDev^2*Leadtime+LT_StdDev^2*Avg_Dmd^2)*Std_Cost*Inv_Cost+IF(365/AG$3+Safety_Stock/Avg_Dmd&gt;Plan_Shelf,(365/AG$3+Safety_Stock/Avg_Dmd-Plan_Shelf)*Avg_Dmd*Std_Cost*AG$3,0)+Avg_Dmd*365/AG$3/2*Std_Cost*Inv_Cost+AG$3*Setup</f>
        <v>28895.659293815079</v>
      </c>
      <c r="AH101" s="12">
        <f>(Sell_Price-Std_Cost)*(1-$D101)*Lost_Sale_Fact*Avg_Dmd*365+NORMSINV($D101)*SQRT(Dmd_StdDev^2*Leadtime+LT_StdDev^2*Avg_Dmd^2)*Std_Cost*Inv_Cost+IF(365/AH$3+Safety_Stock/Avg_Dmd&gt;Plan_Shelf,(365/AH$3+Safety_Stock/Avg_Dmd-Plan_Shelf)*Avg_Dmd*Std_Cost*AH$3,0)+Avg_Dmd*365/AH$3/2*Std_Cost*Inv_Cost+AH$3*Setup</f>
        <v>28810.716765079447</v>
      </c>
      <c r="AI101" s="12">
        <f>(Sell_Price-Std_Cost)*(1-$D101)*Lost_Sale_Fact*Avg_Dmd*365+NORMSINV($D101)*SQRT(Dmd_StdDev^2*Leadtime+LT_StdDev^2*Avg_Dmd^2)*Std_Cost*Inv_Cost+IF(365/AI$3+Safety_Stock/Avg_Dmd&gt;Plan_Shelf,(365/AI$3+Safety_Stock/Avg_Dmd-Plan_Shelf)*Avg_Dmd*Std_Cost*AI$3,0)+Avg_Dmd*365/AI$3/2*Std_Cost*Inv_Cost+AI$3*Setup</f>
        <v>28740.931818842888</v>
      </c>
      <c r="AJ101" s="12">
        <f>(Sell_Price-Std_Cost)*(1-$D101)*Lost_Sale_Fact*Avg_Dmd*365+NORMSINV($D101)*SQRT(Dmd_StdDev^2*Leadtime+LT_StdDev^2*Avg_Dmd^2)*Std_Cost*Inv_Cost+IF(365/AJ$3+Safety_Stock/Avg_Dmd&gt;Plan_Shelf,(365/AJ$3+Safety_Stock/Avg_Dmd-Plan_Shelf)*Avg_Dmd*Std_Cost*AJ$3,0)+Avg_Dmd*365/AJ$3/2*Std_Cost*Inv_Cost+AJ$3*Setup</f>
        <v>28684.883431746115</v>
      </c>
      <c r="AK101" s="12">
        <f>(Sell_Price-Std_Cost)*(1-$D101)*Lost_Sale_Fact*Avg_Dmd*365+NORMSINV($D101)*SQRT(Dmd_StdDev^2*Leadtime+LT_StdDev^2*Avg_Dmd^2)*Std_Cost*Inv_Cost+IF(365/AK$3+Safety_Stock/Avg_Dmd&gt;Plan_Shelf,(365/AK$3+Safety_Stock/Avg_Dmd-Plan_Shelf)*Avg_Dmd*Std_Cost*AK$3,0)+Avg_Dmd*365/AK$3/2*Std_Cost*Inv_Cost+AK$3*Setup</f>
        <v>28641.322825685507</v>
      </c>
      <c r="AL101" s="12">
        <f>(Sell_Price-Std_Cost)*(1-$D101)*Lost_Sale_Fact*Avg_Dmd*365+NORMSINV($D101)*SQRT(Dmd_StdDev^2*Leadtime+LT_StdDev^2*Avg_Dmd^2)*Std_Cost*Inv_Cost+IF(365/AL$3+Safety_Stock/Avg_Dmd&gt;Plan_Shelf,(365/AL$3+Safety_Stock/Avg_Dmd-Plan_Shelf)*Avg_Dmd*Std_Cost*AL$3,0)+Avg_Dmd*365/AL$3/2*Std_Cost*Inv_Cost+AL$3*Setup</f>
        <v>28609.148137628468</v>
      </c>
      <c r="AM101" s="12">
        <f>(Sell_Price-Std_Cost)*(1-$D101)*Lost_Sale_Fact*Avg_Dmd*365+NORMSINV($D101)*SQRT(Dmd_StdDev^2*Leadtime+LT_StdDev^2*Avg_Dmd^2)*Std_Cost*Inv_Cost+IF(365/AM$3+Safety_Stock/Avg_Dmd&gt;Plan_Shelf,(365/AM$3+Safety_Stock/Avg_Dmd-Plan_Shelf)*Avg_Dmd*Std_Cost*AM$3,0)+Avg_Dmd*365/AM$3/2*Std_Cost*Inv_Cost+AM$3*Setup</f>
        <v>28587.383431746115</v>
      </c>
      <c r="AN101" s="12">
        <f>(Sell_Price-Std_Cost)*(1-$D101)*Lost_Sale_Fact*Avg_Dmd*365+NORMSINV($D101)*SQRT(Dmd_StdDev^2*Leadtime+LT_StdDev^2*Avg_Dmd^2)*Std_Cost*Inv_Cost+IF(365/AN$3+Safety_Stock/Avg_Dmd&gt;Plan_Shelf,(365/AN$3+Safety_Stock/Avg_Dmd-Plan_Shelf)*Avg_Dmd*Std_Cost*AN$3,0)+Avg_Dmd*365/AN$3/2*Std_Cost*Inv_Cost+AN$3*Setup</f>
        <v>28575.161209523892</v>
      </c>
      <c r="AO101" s="12">
        <f>(Sell_Price-Std_Cost)*(1-$D101)*Lost_Sale_Fact*Avg_Dmd*365+NORMSINV($D101)*SQRT(Dmd_StdDev^2*Leadtime+LT_StdDev^2*Avg_Dmd^2)*Std_Cost*Inv_Cost+IF(365/AO$3+Safety_Stock/Avg_Dmd&gt;Plan_Shelf,(365/AO$3+Safety_Stock/Avg_Dmd-Plan_Shelf)*Avg_Dmd*Std_Cost*AO$3,0)+Avg_Dmd*365/AO$3/2*Std_Cost*Inv_Cost+AO$3*Setup</f>
        <v>28571.707756070438</v>
      </c>
      <c r="AP101" s="12">
        <f>(Sell_Price-Std_Cost)*(1-$D101)*Lost_Sale_Fact*Avg_Dmd*365+NORMSINV($D101)*SQRT(Dmd_StdDev^2*Leadtime+LT_StdDev^2*Avg_Dmd^2)*Std_Cost*Inv_Cost+IF(365/AP$3+Safety_Stock/Avg_Dmd&gt;Plan_Shelf,(365/AP$3+Safety_Stock/Avg_Dmd-Plan_Shelf)*Avg_Dmd*Std_Cost*AP$3,0)+Avg_Dmd*365/AP$3/2*Std_Cost*Inv_Cost+AP$3*Setup</f>
        <v>28576.330800167168</v>
      </c>
      <c r="AQ101" s="12">
        <f>(Sell_Price-Std_Cost)*(1-$D101)*Lost_Sale_Fact*Avg_Dmd*365+NORMSINV($D101)*SQRT(Dmd_StdDev^2*Leadtime+LT_StdDev^2*Avg_Dmd^2)*Std_Cost*Inv_Cost+IF(365/AQ$3+Safety_Stock/Avg_Dmd&gt;Plan_Shelf,(365/AQ$3+Safety_Stock/Avg_Dmd-Plan_Shelf)*Avg_Dmd*Std_Cost*AQ$3,0)+Avg_Dmd*365/AQ$3/2*Std_Cost*Inv_Cost+AQ$3*Setup</f>
        <v>28588.409072771756</v>
      </c>
      <c r="AR101" s="12">
        <f>(Sell_Price-Std_Cost)*(1-$D101)*Lost_Sale_Fact*Avg_Dmd*365+NORMSINV($D101)*SQRT(Dmd_StdDev^2*Leadtime+LT_StdDev^2*Avg_Dmd^2)*Std_Cost*Inv_Cost+IF(365/AR$3+Safety_Stock/Avg_Dmd&gt;Plan_Shelf,(365/AR$3+Safety_Stock/Avg_Dmd-Plan_Shelf)*Avg_Dmd*Std_Cost*AR$3,0)+Avg_Dmd*365/AR$3/2*Std_Cost*Inv_Cost+AR$3*Setup</f>
        <v>28607.383431746115</v>
      </c>
      <c r="AS101" s="12">
        <f>(Sell_Price-Std_Cost)*(1-$D101)*Lost_Sale_Fact*Avg_Dmd*365+NORMSINV($D101)*SQRT(Dmd_StdDev^2*Leadtime+LT_StdDev^2*Avg_Dmd^2)*Std_Cost*Inv_Cost+IF(365/AS$3+Safety_Stock/Avg_Dmd&gt;Plan_Shelf,(365/AS$3+Safety_Stock/Avg_Dmd-Plan_Shelf)*Avg_Dmd*Std_Cost*AS$3,0)+Avg_Dmd*365/AS$3/2*Std_Cost*Inv_Cost+AS$3*Setup</f>
        <v>28632.74928540465</v>
      </c>
      <c r="AT101" s="12">
        <f>(Sell_Price-Std_Cost)*(1-$D101)*Lost_Sale_Fact*Avg_Dmd*365+NORMSINV($D101)*SQRT(Dmd_StdDev^2*Leadtime+LT_StdDev^2*Avg_Dmd^2)*Std_Cost*Inv_Cost+IF(365/AT$3+Safety_Stock/Avg_Dmd&gt;Plan_Shelf,(365/AT$3+Safety_Stock/Avg_Dmd-Plan_Shelf)*Avg_Dmd*Std_Cost*AT$3,0)+Avg_Dmd*365/AT$3/2*Std_Cost*Inv_Cost+AT$3*Setup</f>
        <v>28664.050098412779</v>
      </c>
      <c r="AU101" s="12">
        <f>(Sell_Price-Std_Cost)*(1-$D101)*Lost_Sale_Fact*Avg_Dmd*365+NORMSINV($D101)*SQRT(Dmd_StdDev^2*Leadtime+LT_StdDev^2*Avg_Dmd^2)*Std_Cost*Inv_Cost+IF(365/AU$3+Safety_Stock/Avg_Dmd&gt;Plan_Shelf,(365/AU$3+Safety_Stock/Avg_Dmd-Plan_Shelf)*Avg_Dmd*Std_Cost*AU$3,0)+Avg_Dmd*365/AU$3/2*Std_Cost*Inv_Cost+AU$3*Setup</f>
        <v>28700.871803839138</v>
      </c>
      <c r="AV101" s="12">
        <f>(Sell_Price-Std_Cost)*(1-$D101)*Lost_Sale_Fact*Avg_Dmd*365+NORMSINV($D101)*SQRT(Dmd_StdDev^2*Leadtime+LT_StdDev^2*Avg_Dmd^2)*Std_Cost*Inv_Cost+IF(365/AV$3+Safety_Stock/Avg_Dmd&gt;Plan_Shelf,(365/AV$3+Safety_Stock/Avg_Dmd-Plan_Shelf)*Avg_Dmd*Std_Cost*AV$3,0)+Avg_Dmd*365/AV$3/2*Std_Cost*Inv_Cost+AV$3*Setup</f>
        <v>28742.837977200659</v>
      </c>
      <c r="AW101" s="12">
        <f>(Sell_Price-Std_Cost)*(1-$D101)*Lost_Sale_Fact*Avg_Dmd*365+NORMSINV($D101)*SQRT(Dmd_StdDev^2*Leadtime+LT_StdDev^2*Avg_Dmd^2)*Std_Cost*Inv_Cost+IF(365/AW$3+Safety_Stock/Avg_Dmd&gt;Plan_Shelf,(365/AW$3+Safety_Stock/Avg_Dmd-Plan_Shelf)*Avg_Dmd*Std_Cost*AW$3,0)+Avg_Dmd*365/AW$3/2*Std_Cost*Inv_Cost+AW$3*Setup</f>
        <v>28789.605653968338</v>
      </c>
      <c r="AX101" s="12">
        <f>(Sell_Price-Std_Cost)*(1-$D101)*Lost_Sale_Fact*Avg_Dmd*365+NORMSINV($D101)*SQRT(Dmd_StdDev^2*Leadtime+LT_StdDev^2*Avg_Dmd^2)*Std_Cost*Inv_Cost+IF(365/AX$3+Safety_Stock/Avg_Dmd&gt;Plan_Shelf,(365/AX$3+Safety_Stock/Avg_Dmd-Plan_Shelf)*Avg_Dmd*Std_Cost*AX$3,0)+Avg_Dmd*365/AX$3/2*Std_Cost*Inv_Cost+AX$3*Setup</f>
        <v>28840.861692615679</v>
      </c>
      <c r="AY101" s="12">
        <f>(Sell_Price-Std_Cost)*(1-$D101)*Lost_Sale_Fact*Avg_Dmd*365+NORMSINV($D101)*SQRT(Dmd_StdDev^2*Leadtime+LT_StdDev^2*Avg_Dmd^2)*Std_Cost*Inv_Cost+IF(365/AY$3+Safety_Stock/Avg_Dmd&gt;Plan_Shelf,(365/AY$3+Safety_Stock/Avg_Dmd-Plan_Shelf)*Avg_Dmd*Std_Cost*AY$3,0)+Avg_Dmd*365/AY$3/2*Std_Cost*Inv_Cost+AY$3*Setup</f>
        <v>28896.31960195888</v>
      </c>
      <c r="AZ101" s="12">
        <f>(Sell_Price-Std_Cost)*(1-$D101)*Lost_Sale_Fact*Avg_Dmd*365+NORMSINV($D101)*SQRT(Dmd_StdDev^2*Leadtime+LT_StdDev^2*Avg_Dmd^2)*Std_Cost*Inv_Cost+IF(365/AZ$3+Safety_Stock/Avg_Dmd&gt;Plan_Shelf,(365/AZ$3+Safety_Stock/Avg_Dmd-Plan_Shelf)*Avg_Dmd*Std_Cost*AZ$3,0)+Avg_Dmd*365/AZ$3/2*Std_Cost*Inv_Cost+AZ$3*Setup</f>
        <v>28955.716765079447</v>
      </c>
      <c r="BA101" s="12">
        <f>(Sell_Price-Std_Cost)*(1-$D101)*Lost_Sale_Fact*Avg_Dmd*365+NORMSINV($D101)*SQRT(Dmd_StdDev^2*Leadtime+LT_StdDev^2*Avg_Dmd^2)*Std_Cost*Inv_Cost+IF(365/BA$3+Safety_Stock/Avg_Dmd&gt;Plan_Shelf,(365/BA$3+Safety_Stock/Avg_Dmd-Plan_Shelf)*Avg_Dmd*Std_Cost*BA$3,0)+Avg_Dmd*365/BA$3/2*Std_Cost*Inv_Cost+BA$3*Setup</f>
        <v>29018.812003174688</v>
      </c>
      <c r="BB101" s="12">
        <f>(Sell_Price-Std_Cost)*(1-$D101)*Lost_Sale_Fact*Avg_Dmd*365+NORMSINV($D101)*SQRT(Dmd_StdDev^2*Leadtime+LT_StdDev^2*Avg_Dmd^2)*Std_Cost*Inv_Cost+IF(365/BB$3+Safety_Stock/Avg_Dmd&gt;Plan_Shelf,(365/BB$3+Safety_Stock/Avg_Dmd-Plan_Shelf)*Avg_Dmd*Std_Cost*BB$3,0)+Avg_Dmd*365/BB$3/2*Std_Cost*Inv_Cost+BB$3*Setup</f>
        <v>29085.383431746115</v>
      </c>
      <c r="BC101" s="12">
        <f>(Sell_Price-Std_Cost)*(1-$D101)*Lost_Sale_Fact*Avg_Dmd*365+NORMSINV($D101)*SQRT(Dmd_StdDev^2*Leadtime+LT_StdDev^2*Avg_Dmd^2)*Std_Cost*Inv_Cost+IF(365/BC$3+Safety_Stock/Avg_Dmd&gt;Plan_Shelf,(365/BC$3+Safety_Stock/Avg_Dmd-Plan_Shelf)*Avg_Dmd*Std_Cost*BC$3,0)+Avg_Dmd*365/BC$3/2*Std_Cost*Inv_Cost+BC$3*Setup</f>
        <v>29155.226569001017</v>
      </c>
      <c r="BD101" s="12">
        <f>(Sell_Price-Std_Cost)*(1-$D101)*Lost_Sale_Fact*Avg_Dmd*365+NORMSINV($D101)*SQRT(Dmd_StdDev^2*Leadtime+LT_StdDev^2*Avg_Dmd^2)*Std_Cost*Inv_Cost+IF(365/BD$3+Safety_Stock/Avg_Dmd&gt;Plan_Shelf,(365/BD$3+Safety_Stock/Avg_Dmd-Plan_Shelf)*Avg_Dmd*Std_Cost*BD$3,0)+Avg_Dmd*365/BD$3/2*Std_Cost*Inv_Cost+BD$3*Setup</f>
        <v>29228.152662515346</v>
      </c>
      <c r="BE101" s="12">
        <f>(Sell_Price-Std_Cost)*(1-$D101)*Lost_Sale_Fact*Avg_Dmd*365+NORMSINV($D101)*SQRT(Dmd_StdDev^2*Leadtime+LT_StdDev^2*Avg_Dmd^2)*Std_Cost*Inv_Cost+IF(365/BE$3+Safety_Stock/Avg_Dmd&gt;Plan_Shelf,(365/BE$3+Safety_Stock/Avg_Dmd-Plan_Shelf)*Avg_Dmd*Std_Cost*BE$3,0)+Avg_Dmd*365/BE$3/2*Std_Cost*Inv_Cost+BE$3*Setup</f>
        <v>29303.987205331021</v>
      </c>
      <c r="BF101" s="12">
        <f>(Sell_Price-Std_Cost)*(1-$D101)*Lost_Sale_Fact*Avg_Dmd*365+NORMSINV($D101)*SQRT(Dmd_StdDev^2*Leadtime+LT_StdDev^2*Avg_Dmd^2)*Std_Cost*Inv_Cost+IF(365/BF$3+Safety_Stock/Avg_Dmd&gt;Plan_Shelf,(365/BF$3+Safety_Stock/Avg_Dmd-Plan_Shelf)*Avg_Dmd*Std_Cost*BF$3,0)+Avg_Dmd*365/BF$3/2*Std_Cost*Inv_Cost+BF$3*Setup</f>
        <v>29382.568616931301</v>
      </c>
      <c r="BG101" s="12">
        <f>(Sell_Price-Std_Cost)*(1-$D101)*Lost_Sale_Fact*Avg_Dmd*365+NORMSINV($D101)*SQRT(Dmd_StdDev^2*Leadtime+LT_StdDev^2*Avg_Dmd^2)*Std_Cost*Inv_Cost+IF(365/BG$3+Safety_Stock/Avg_Dmd&gt;Plan_Shelf,(365/BG$3+Safety_Stock/Avg_Dmd-Plan_Shelf)*Avg_Dmd*Std_Cost*BG$3,0)+Avg_Dmd*365/BG$3/2*Std_Cost*Inv_Cost+BG$3*Setup</f>
        <v>29463.747068109751</v>
      </c>
      <c r="BH101" s="12">
        <f>(Sell_Price-Std_Cost)*(1-$D101)*Lost_Sale_Fact*Avg_Dmd*365+NORMSINV($D101)*SQRT(Dmd_StdDev^2*Leadtime+LT_StdDev^2*Avg_Dmd^2)*Std_Cost*Inv_Cost+IF(365/BH$3+Safety_Stock/Avg_Dmd&gt;Plan_Shelf,(365/BH$3+Safety_Stock/Avg_Dmd-Plan_Shelf)*Avg_Dmd*Std_Cost*BH$3,0)+Avg_Dmd*365/BH$3/2*Std_Cost*Inv_Cost+BH$3*Setup</f>
        <v>29547.383431746115</v>
      </c>
      <c r="BI101" s="12">
        <f>(Sell_Price-Std_Cost)*(1-$D101)*Lost_Sale_Fact*Avg_Dmd*365+NORMSINV($D101)*SQRT(Dmd_StdDev^2*Leadtime+LT_StdDev^2*Avg_Dmd^2)*Std_Cost*Inv_Cost+IF(365/BI$3+Safety_Stock/Avg_Dmd&gt;Plan_Shelf,(365/BI$3+Safety_Stock/Avg_Dmd-Plan_Shelf)*Avg_Dmd*Std_Cost*BI$3,0)+Avg_Dmd*365/BI$3/2*Std_Cost*Inv_Cost+BI$3*Setup</f>
        <v>29633.348344026817</v>
      </c>
      <c r="BJ101" s="12">
        <f>(Sell_Price-Std_Cost)*(1-$D101)*Lost_Sale_Fact*Avg_Dmd*365+NORMSINV($D101)*SQRT(Dmd_StdDev^2*Leadtime+LT_StdDev^2*Avg_Dmd^2)*Std_Cost*Inv_Cost+IF(365/BJ$3+Safety_Stock/Avg_Dmd&gt;Plan_Shelf,(365/BJ$3+Safety_Stock/Avg_Dmd-Plan_Shelf)*Avg_Dmd*Std_Cost*BJ$3,0)+Avg_Dmd*365/BJ$3/2*Std_Cost*Inv_Cost+BJ$3*Setup</f>
        <v>29721.521362780597</v>
      </c>
      <c r="BK101" s="12">
        <f>(Sell_Price-Std_Cost)*(1-$D101)*Lost_Sale_Fact*Avg_Dmd*365+NORMSINV($D101)*SQRT(Dmd_StdDev^2*Leadtime+LT_StdDev^2*Avg_Dmd^2)*Std_Cost*Inv_Cost+IF(365/BK$3+Safety_Stock/Avg_Dmd&gt;Plan_Shelf,(365/BK$3+Safety_Stock/Avg_Dmd-Plan_Shelf)*Avg_Dmd*Std_Cost*BK$3,0)+Avg_Dmd*365/BK$3/2*Std_Cost*Inv_Cost+BK$3*Setup</f>
        <v>29811.790211407133</v>
      </c>
      <c r="BL101" s="12">
        <f>(Sell_Price-Std_Cost)*(1-$D101)*Lost_Sale_Fact*Avg_Dmd*365+NORMSINV($D101)*SQRT(Dmd_StdDev^2*Leadtime+LT_StdDev^2*Avg_Dmd^2)*Std_Cost*Inv_Cost+IF(365/BL$3+Safety_Stock/Avg_Dmd&gt;Plan_Shelf,(365/BL$3+Safety_Stock/Avg_Dmd-Plan_Shelf)*Avg_Dmd*Std_Cost*BL$3,0)+Avg_Dmd*365/BL$3/2*Std_Cost*Inv_Cost+BL$3*Setup</f>
        <v>29904.050098412783</v>
      </c>
      <c r="BM101" s="12">
        <f>(Sell_Price-Std_Cost)*(1-$D101)*Lost_Sale_Fact*Avg_Dmd*365+NORMSINV($D101)*SQRT(Dmd_StdDev^2*Leadtime+LT_StdDev^2*Avg_Dmd^2)*Std_Cost*Inv_Cost+IF(365/BM$3+Safety_Stock/Avg_Dmd&gt;Plan_Shelf,(365/BM$3+Safety_Stock/Avg_Dmd-Plan_Shelf)*Avg_Dmd*Std_Cost*BM$3,0)+Avg_Dmd*365/BM$3/2*Std_Cost*Inv_Cost+BM$3*Setup</f>
        <v>29998.203103877262</v>
      </c>
      <c r="BN101" s="12">
        <f>(Sell_Price-Std_Cost)*(1-$D101)*Lost_Sale_Fact*Avg_Dmd*365+NORMSINV($D101)*SQRT(Dmd_StdDev^2*Leadtime+LT_StdDev^2*Avg_Dmd^2)*Std_Cost*Inv_Cost+IF(365/BN$3+Safety_Stock/Avg_Dmd&gt;Plan_Shelf,(365/BN$3+Safety_Stock/Avg_Dmd-Plan_Shelf)*Avg_Dmd*Std_Cost*BN$3,0)+Avg_Dmd*365/BN$3/2*Std_Cost*Inv_Cost+BN$3*Setup</f>
        <v>30094.157625294501</v>
      </c>
      <c r="BO101" s="12">
        <f>(Sell_Price-Std_Cost)*(1-$D101)*Lost_Sale_Fact*Avg_Dmd*365+NORMSINV($D101)*SQRT(Dmd_StdDev^2*Leadtime+LT_StdDev^2*Avg_Dmd^2)*Std_Cost*Inv_Cost+IF(365/BO$3+Safety_Stock/Avg_Dmd&gt;Plan_Shelf,(365/BO$3+Safety_Stock/Avg_Dmd-Plan_Shelf)*Avg_Dmd*Std_Cost*BO$3,0)+Avg_Dmd*365/BO$3/2*Std_Cost*Inv_Cost+BO$3*Setup</f>
        <v>30191.82787619056</v>
      </c>
      <c r="BP101" s="12">
        <f>(Sell_Price-Std_Cost)*(1-$D101)*Lost_Sale_Fact*Avg_Dmd*365+NORMSINV($D101)*SQRT(Dmd_StdDev^2*Leadtime+LT_StdDev^2*Avg_Dmd^2)*Std_Cost*Inv_Cost+IF(365/BP$3+Safety_Stock/Avg_Dmd&gt;Plan_Shelf,(365/BP$3+Safety_Stock/Avg_Dmd-Plan_Shelf)*Avg_Dmd*Std_Cost*BP$3,0)+Avg_Dmd*365/BP$3/2*Std_Cost*Inv_Cost+BP$3*Setup</f>
        <v>30291.133431746115</v>
      </c>
      <c r="BQ101" s="12">
        <f>(Sell_Price-Std_Cost)*(1-$D101)*Lost_Sale_Fact*Avg_Dmd*365+NORMSINV($D101)*SQRT(Dmd_StdDev^2*Leadtime+LT_StdDev^2*Avg_Dmd^2)*Std_Cost*Inv_Cost+IF(365/BQ$3+Safety_Stock/Avg_Dmd&gt;Plan_Shelf,(365/BQ$3+Safety_Stock/Avg_Dmd-Plan_Shelf)*Avg_Dmd*Std_Cost*BQ$3,0)+Avg_Dmd*365/BQ$3/2*Std_Cost*Inv_Cost+BQ$3*Setup</f>
        <v>30391.998816361498</v>
      </c>
      <c r="BR101" s="12">
        <f>(Sell_Price-Std_Cost)*(1-$D101)*Lost_Sale_Fact*Avg_Dmd*365+NORMSINV($D101)*SQRT(Dmd_StdDev^2*Leadtime+LT_StdDev^2*Avg_Dmd^2)*Std_Cost*Inv_Cost+IF(365/BR$3+Safety_Stock/Avg_Dmd&gt;Plan_Shelf,(365/BR$3+Safety_Stock/Avg_Dmd-Plan_Shelf)*Avg_Dmd*Std_Cost*BR$3,0)+Avg_Dmd*365/BR$3/2*Std_Cost*Inv_Cost+BR$3*Setup</f>
        <v>30494.353128715811</v>
      </c>
      <c r="BS101" s="12">
        <f>(Sell_Price-Std_Cost)*(1-$D101)*Lost_Sale_Fact*Avg_Dmd*365+NORMSINV($D101)*SQRT(Dmd_StdDev^2*Leadtime+LT_StdDev^2*Avg_Dmd^2)*Std_Cost*Inv_Cost+IF(365/BS$3+Safety_Stock/Avg_Dmd&gt;Plan_Shelf,(365/BS$3+Safety_Stock/Avg_Dmd-Plan_Shelf)*Avg_Dmd*Std_Cost*BS$3,0)+Avg_Dmd*365/BS$3/2*Std_Cost*Inv_Cost+BS$3*Setup</f>
        <v>30598.129700402831</v>
      </c>
      <c r="BT101" s="12">
        <f>(Sell_Price-Std_Cost)*(1-$D101)*Lost_Sale_Fact*Avg_Dmd*365+NORMSINV($D101)*SQRT(Dmd_StdDev^2*Leadtime+LT_StdDev^2*Avg_Dmd^2)*Std_Cost*Inv_Cost+IF(365/BT$3+Safety_Stock/Avg_Dmd&gt;Plan_Shelf,(365/BT$3+Safety_Stock/Avg_Dmd-Plan_Shelf)*Avg_Dmd*Std_Cost*BT$3,0)+Avg_Dmd*365/BT$3/2*Std_Cost*Inv_Cost+BT$3*Setup</f>
        <v>30703.26578468729</v>
      </c>
      <c r="BU101" s="12">
        <f>(Sell_Price-Std_Cost)*(1-$D101)*Lost_Sale_Fact*Avg_Dmd*365+NORMSINV($D101)*SQRT(Dmd_StdDev^2*Leadtime+LT_StdDev^2*Avg_Dmd^2)*Std_Cost*Inv_Cost+IF(365/BU$3+Safety_Stock/Avg_Dmd&gt;Plan_Shelf,(365/BU$3+Safety_Stock/Avg_Dmd-Plan_Shelf)*Avg_Dmd*Std_Cost*BU$3,0)+Avg_Dmd*365/BU$3/2*Std_Cost*Inv_Cost+BU$3*Setup</f>
        <v>30809.702272325823</v>
      </c>
      <c r="BV101" s="12">
        <f>(Sell_Price-Std_Cost)*(1-$D101)*Lost_Sale_Fact*Avg_Dmd*365+NORMSINV($D101)*SQRT(Dmd_StdDev^2*Leadtime+LT_StdDev^2*Avg_Dmd^2)*Std_Cost*Inv_Cost+IF(365/BV$3+Safety_Stock/Avg_Dmd&gt;Plan_Shelf,(365/BV$3+Safety_Stock/Avg_Dmd-Plan_Shelf)*Avg_Dmd*Std_Cost*BV$3,0)+Avg_Dmd*365/BV$3/2*Std_Cost*Inv_Cost+BV$3*Setup</f>
        <v>30917.383431746115</v>
      </c>
      <c r="BW101" s="12">
        <f>(Sell_Price-Std_Cost)*(1-$D101)*Lost_Sale_Fact*Avg_Dmd*365+NORMSINV($D101)*SQRT(Dmd_StdDev^2*Leadtime+LT_StdDev^2*Avg_Dmd^2)*Std_Cost*Inv_Cost+IF(365/BW$3+Safety_Stock/Avg_Dmd&gt;Plan_Shelf,(365/BW$3+Safety_Stock/Avg_Dmd-Plan_Shelf)*Avg_Dmd*Std_Cost*BW$3,0)+Avg_Dmd*365/BW$3/2*Std_Cost*Inv_Cost+BW$3*Setup</f>
        <v>31026.256671182735</v>
      </c>
      <c r="BX101" s="12">
        <f>(Sell_Price-Std_Cost)*(1-$D101)*Lost_Sale_Fact*Avg_Dmd*365+NORMSINV($D101)*SQRT(Dmd_StdDev^2*Leadtime+LT_StdDev^2*Avg_Dmd^2)*Std_Cost*Inv_Cost+IF(365/BX$3+Safety_Stock/Avg_Dmd&gt;Plan_Shelf,(365/BX$3+Safety_Stock/Avg_Dmd-Plan_Shelf)*Avg_Dmd*Std_Cost*BX$3,0)+Avg_Dmd*365/BX$3/2*Std_Cost*Inv_Cost+BX$3*Setup</f>
        <v>31136.272320635006</v>
      </c>
      <c r="BY101" s="12">
        <f>(Sell_Price-Std_Cost)*(1-$D101)*Lost_Sale_Fact*Avg_Dmd*365+NORMSINV($D101)*SQRT(Dmd_StdDev^2*Leadtime+LT_StdDev^2*Avg_Dmd^2)*Std_Cost*Inv_Cost+IF(365/BY$3+Safety_Stock/Avg_Dmd&gt;Plan_Shelf,(365/BY$3+Safety_Stock/Avg_Dmd-Plan_Shelf)*Avg_Dmd*Std_Cost*BY$3,0)+Avg_Dmd*365/BY$3/2*Std_Cost*Inv_Cost+BY$3*Setup</f>
        <v>31247.383431746115</v>
      </c>
      <c r="BZ101" s="12">
        <f>(Sell_Price-Std_Cost)*(1-$D101)*Lost_Sale_Fact*Avg_Dmd*365+NORMSINV($D101)*SQRT(Dmd_StdDev^2*Leadtime+LT_StdDev^2*Avg_Dmd^2)*Std_Cost*Inv_Cost+IF(365/BZ$3+Safety_Stock/Avg_Dmd&gt;Plan_Shelf,(365/BZ$3+Safety_Stock/Avg_Dmd-Plan_Shelf)*Avg_Dmd*Std_Cost*BZ$3,0)+Avg_Dmd*365/BZ$3/2*Std_Cost*Inv_Cost+BZ$3*Setup</f>
        <v>31359.545593908279</v>
      </c>
      <c r="CA101" s="12">
        <f>(Sell_Price-Std_Cost)*(1-$D101)*Lost_Sale_Fact*Avg_Dmd*365+NORMSINV($D101)*SQRT(Dmd_StdDev^2*Leadtime+LT_StdDev^2*Avg_Dmd^2)*Std_Cost*Inv_Cost+IF(365/CA$3+Safety_Stock/Avg_Dmd&gt;Plan_Shelf,(365/CA$3+Safety_Stock/Avg_Dmd-Plan_Shelf)*Avg_Dmd*Std_Cost*CA$3,0)+Avg_Dmd*365/CA$3/2*Std_Cost*Inv_Cost+CA$3*Setup</f>
        <v>31472.716765079447</v>
      </c>
      <c r="CB101" s="12">
        <f>(Sell_Price-Std_Cost)*(1-$D101)*Lost_Sale_Fact*Avg_Dmd*365+NORMSINV($D101)*SQRT(Dmd_StdDev^2*Leadtime+LT_StdDev^2*Avg_Dmd^2)*Std_Cost*Inv_Cost+IF(365/CB$3+Safety_Stock/Avg_Dmd&gt;Plan_Shelf,(365/CB$3+Safety_Stock/Avg_Dmd-Plan_Shelf)*Avg_Dmd*Std_Cost*CB$3,0)+Avg_Dmd*365/CB$3/2*Std_Cost*Inv_Cost+CB$3*Setup</f>
        <v>31586.857115956642</v>
      </c>
      <c r="CC101" s="12">
        <f>(Sell_Price-Std_Cost)*(1-$D101)*Lost_Sale_Fact*Avg_Dmd*365+NORMSINV($D101)*SQRT(Dmd_StdDev^2*Leadtime+LT_StdDev^2*Avg_Dmd^2)*Std_Cost*Inv_Cost+IF(365/CC$3+Safety_Stock/Avg_Dmd&gt;Plan_Shelf,(365/CC$3+Safety_Stock/Avg_Dmd-Plan_Shelf)*Avg_Dmd*Std_Cost*CC$3,0)+Avg_Dmd*365/CC$3/2*Std_Cost*Inv_Cost+CC$3*Setup</f>
        <v>31701.928886291571</v>
      </c>
      <c r="CD101" s="12">
        <f>(Sell_Price-Std_Cost)*(1-$D101)*Lost_Sale_Fact*Avg_Dmd*365+NORMSINV($D101)*SQRT(Dmd_StdDev^2*Leadtime+LT_StdDev^2*Avg_Dmd^2)*Std_Cost*Inv_Cost+IF(365/CD$3+Safety_Stock/Avg_Dmd&gt;Plan_Shelf,(365/CD$3+Safety_Stock/Avg_Dmd-Plan_Shelf)*Avg_Dmd*Std_Cost*CD$3,0)+Avg_Dmd*365/CD$3/2*Std_Cost*Inv_Cost+CD$3*Setup</f>
        <v>31817.896252258935</v>
      </c>
      <c r="CE101" s="12">
        <f>(Sell_Price-Std_Cost)*(1-$D101)*Lost_Sale_Fact*Avg_Dmd*365+NORMSINV($D101)*SQRT(Dmd_StdDev^2*Leadtime+LT_StdDev^2*Avg_Dmd^2)*Std_Cost*Inv_Cost+IF(365/CE$3+Safety_Stock/Avg_Dmd&gt;Plan_Shelf,(365/CE$3+Safety_Stock/Avg_Dmd-Plan_Shelf)*Avg_Dmd*Std_Cost*CE$3,0)+Avg_Dmd*365/CE$3/2*Std_Cost*Inv_Cost+CE$3*Setup</f>
        <v>31934.725203898015</v>
      </c>
      <c r="CF101" s="12">
        <f>(Sell_Price-Std_Cost)*(1-$D101)*Lost_Sale_Fact*Avg_Dmd*365+NORMSINV($D101)*SQRT(Dmd_StdDev^2*Leadtime+LT_StdDev^2*Avg_Dmd^2)*Std_Cost*Inv_Cost+IF(365/CF$3+Safety_Stock/Avg_Dmd&gt;Plan_Shelf,(365/CF$3+Safety_Stock/Avg_Dmd-Plan_Shelf)*Avg_Dmd*Std_Cost*CF$3,0)+Avg_Dmd*365/CF$3/2*Std_Cost*Inv_Cost+CF$3*Setup</f>
        <v>32052.383431746115</v>
      </c>
      <c r="CG101" s="12">
        <f>(Sell_Price-Std_Cost)*(1-$D101)*Lost_Sale_Fact*Avg_Dmd*365+NORMSINV($D101)*SQRT(Dmd_StdDev^2*Leadtime+LT_StdDev^2*Avg_Dmd^2)*Std_Cost*Inv_Cost+IF(365/CG$3+Safety_Stock/Avg_Dmd&gt;Plan_Shelf,(365/CG$3+Safety_Stock/Avg_Dmd-Plan_Shelf)*Avg_Dmd*Std_Cost*CG$3,0)+Avg_Dmd*365/CG$3/2*Std_Cost*Inv_Cost+CG$3*Setup</f>
        <v>32170.84022186957</v>
      </c>
      <c r="CH101" s="12">
        <f>(Sell_Price-Std_Cost)*(1-$D101)*Lost_Sale_Fact*Avg_Dmd*365+NORMSINV($D101)*SQRT(Dmd_StdDev^2*Leadtime+LT_StdDev^2*Avg_Dmd^2)*Std_Cost*Inv_Cost+IF(365/CH$3+Safety_Stock/Avg_Dmd&gt;Plan_Shelf,(365/CH$3+Safety_Stock/Avg_Dmd-Plan_Shelf)*Avg_Dmd*Std_Cost*CH$3,0)+Avg_Dmd*365/CH$3/2*Std_Cost*Inv_Cost+CH$3*Setup</f>
        <v>32290.066358575383</v>
      </c>
      <c r="CI101" s="12">
        <f>(Sell_Price-Std_Cost)*(1-$D101)*Lost_Sale_Fact*Avg_Dmd*365+NORMSINV($D101)*SQRT(Dmd_StdDev^2*Leadtime+LT_StdDev^2*Avg_Dmd^2)*Std_Cost*Inv_Cost+IF(365/CI$3+Safety_Stock/Avg_Dmd&gt;Plan_Shelf,(365/CI$3+Safety_Stock/Avg_Dmd-Plan_Shelf)*Avg_Dmd*Std_Cost*CI$3,0)+Avg_Dmd*365/CI$3/2*Std_Cost*Inv_Cost+CI$3*Setup</f>
        <v>32410.034034155753</v>
      </c>
      <c r="CJ101" s="12">
        <f>(Sell_Price-Std_Cost)*(1-$D101)*Lost_Sale_Fact*Avg_Dmd*365+NORMSINV($D101)*SQRT(Dmd_StdDev^2*Leadtime+LT_StdDev^2*Avg_Dmd^2)*Std_Cost*Inv_Cost+IF(365/CJ$3+Safety_Stock/Avg_Dmd&gt;Plan_Shelf,(365/CJ$3+Safety_Stock/Avg_Dmd-Plan_Shelf)*Avg_Dmd*Std_Cost*CJ$3,0)+Avg_Dmd*365/CJ$3/2*Std_Cost*Inv_Cost+CJ$3*Setup</f>
        <v>32530.716765079447</v>
      </c>
      <c r="CK101" s="12">
        <f>(Sell_Price-Std_Cost)*(1-$D101)*Lost_Sale_Fact*Avg_Dmd*365+NORMSINV($D101)*SQRT(Dmd_StdDev^2*Leadtime+LT_StdDev^2*Avg_Dmd^2)*Std_Cost*Inv_Cost+IF(365/CK$3+Safety_Stock/Avg_Dmd&gt;Plan_Shelf,(365/CK$3+Safety_Stock/Avg_Dmd-Plan_Shelf)*Avg_Dmd*Std_Cost*CK$3,0)+Avg_Dmd*365/CK$3/2*Std_Cost*Inv_Cost+CK$3*Setup</f>
        <v>32652.089314099056</v>
      </c>
      <c r="CL101" s="12">
        <f>(Sell_Price-Std_Cost)*(1-$D101)*Lost_Sale_Fact*Avg_Dmd*365+NORMSINV($D101)*SQRT(Dmd_StdDev^2*Leadtime+LT_StdDev^2*Avg_Dmd^2)*Std_Cost*Inv_Cost+IF(365/CL$3+Safety_Stock/Avg_Dmd&gt;Plan_Shelf,(365/CL$3+Safety_Stock/Avg_Dmd-Plan_Shelf)*Avg_Dmd*Std_Cost*CL$3,0)+Avg_Dmd*365/CL$3/2*Std_Cost*Inv_Cost+CL$3*Setup</f>
        <v>32774.127617792627</v>
      </c>
      <c r="CM101" s="12">
        <f>(Sell_Price-Std_Cost)*(1-$D101)*Lost_Sale_Fact*Avg_Dmd*365+NORMSINV($D101)*SQRT(Dmd_StdDev^2*Leadtime+LT_StdDev^2*Avg_Dmd^2)*Std_Cost*Inv_Cost+IF(365/CM$3+Safety_Stock/Avg_Dmd&gt;Plan_Shelf,(365/CM$3+Safety_Stock/Avg_Dmd-Plan_Shelf)*Avg_Dmd*Std_Cost*CM$3,0)+Avg_Dmd*365/CM$3/2*Std_Cost*Inv_Cost+CM$3*Setup</f>
        <v>32896.808719102439</v>
      </c>
      <c r="CN101" s="12">
        <f>(Sell_Price-Std_Cost)*(1-$D101)*Lost_Sale_Fact*Avg_Dmd*365+NORMSINV($D101)*SQRT(Dmd_StdDev^2*Leadtime+LT_StdDev^2*Avg_Dmd^2)*Std_Cost*Inv_Cost+IF(365/CN$3+Safety_Stock/Avg_Dmd&gt;Plan_Shelf,(365/CN$3+Safety_Stock/Avg_Dmd-Plan_Shelf)*Avg_Dmd*Std_Cost*CN$3,0)+Avg_Dmd*365/CN$3/2*Std_Cost*Inv_Cost+CN$3*Setup</f>
        <v>33020.110704473387</v>
      </c>
      <c r="CO101" s="12">
        <f>(Sell_Price-Std_Cost)*(1-$D101)*Lost_Sale_Fact*Avg_Dmd*365+NORMSINV($D101)*SQRT(Dmd_StdDev^2*Leadtime+LT_StdDev^2*Avg_Dmd^2)*Std_Cost*Inv_Cost+IF(365/CO$3+Safety_Stock/Avg_Dmd&gt;Plan_Shelf,(365/CO$3+Safety_Stock/Avg_Dmd-Plan_Shelf)*Avg_Dmd*Std_Cost*CO$3,0)+Avg_Dmd*365/CO$3/2*Std_Cost*Inv_Cost+CO$3*Setup</f>
        <v>33144.012645229261</v>
      </c>
      <c r="CP101" s="12">
        <f>(Sell_Price-Std_Cost)*(1-$D101)*Lost_Sale_Fact*Avg_Dmd*365+NORMSINV($D101)*SQRT(Dmd_StdDev^2*Leadtime+LT_StdDev^2*Avg_Dmd^2)*Std_Cost*Inv_Cost+IF(365/CP$3+Safety_Stock/Avg_Dmd&gt;Plan_Shelf,(365/CP$3+Safety_Stock/Avg_Dmd-Plan_Shelf)*Avg_Dmd*Std_Cost*CP$3,0)+Avg_Dmd*365/CP$3/2*Std_Cost*Inv_Cost+CP$3*Setup</f>
        <v>33268.494542857225</v>
      </c>
      <c r="CQ101" s="12">
        <f>(Sell_Price-Std_Cost)*(1-$D101)*Lost_Sale_Fact*Avg_Dmd*365+NORMSINV($D101)*SQRT(Dmd_StdDev^2*Leadtime+LT_StdDev^2*Avg_Dmd^2)*Std_Cost*Inv_Cost+IF(365/CQ$3+Safety_Stock/Avg_Dmd&gt;Plan_Shelf,(365/CQ$3+Safety_Stock/Avg_Dmd-Plan_Shelf)*Avg_Dmd*Std_Cost*CQ$3,0)+Avg_Dmd*365/CQ$3/2*Std_Cost*Inv_Cost+CQ$3*Setup</f>
        <v>33393.537277899959</v>
      </c>
      <c r="CR101" s="12">
        <f>(Sell_Price-Std_Cost)*(1-$D101)*Lost_Sale_Fact*Avg_Dmd*365+NORMSINV($D101)*SQRT(Dmd_StdDev^2*Leadtime+LT_StdDev^2*Avg_Dmd^2)*Std_Cost*Inv_Cost+IF(365/CR$3+Safety_Stock/Avg_Dmd&gt;Plan_Shelf,(365/CR$3+Safety_Stock/Avg_Dmd-Plan_Shelf)*Avg_Dmd*Std_Cost*CR$3,0)+Avg_Dmd*365/CR$3/2*Std_Cost*Inv_Cost+CR$3*Setup</f>
        <v>33519.122562180899</v>
      </c>
      <c r="CS101" s="12">
        <f>(Sell_Price-Std_Cost)*(1-$D101)*Lost_Sale_Fact*Avg_Dmd*365+NORMSINV($D101)*SQRT(Dmd_StdDev^2*Leadtime+LT_StdDev^2*Avg_Dmd^2)*Std_Cost*Inv_Cost+IF(365/CS$3+Safety_Stock/Avg_Dmd&gt;Plan_Shelf,(365/CS$3+Safety_Stock/Avg_Dmd-Plan_Shelf)*Avg_Dmd*Std_Cost*CS$3,0)+Avg_Dmd*365/CS$3/2*Std_Cost*Inv_Cost+CS$3*Setup</f>
        <v>33645.232894111708</v>
      </c>
      <c r="CT101" s="12">
        <f>(Sell_Price-Std_Cost)*(1-$D101)*Lost_Sale_Fact*Avg_Dmd*365+NORMSINV($D101)*SQRT(Dmd_StdDev^2*Leadtime+LT_StdDev^2*Avg_Dmd^2)*Std_Cost*Inv_Cost+IF(365/CT$3+Safety_Stock/Avg_Dmd&gt;Plan_Shelf,(365/CT$3+Safety_Stock/Avg_Dmd-Plan_Shelf)*Avg_Dmd*Std_Cost*CT$3,0)+Avg_Dmd*365/CT$3/2*Std_Cost*Inv_Cost+CT$3*Setup</f>
        <v>33771.851516852497</v>
      </c>
      <c r="CU101" s="12">
        <f>(Sell_Price-Std_Cost)*(1-$D101)*Lost_Sale_Fact*Avg_Dmd*365+NORMSINV($D101)*SQRT(Dmd_StdDev^2*Leadtime+LT_StdDev^2*Avg_Dmd^2)*Std_Cost*Inv_Cost+IF(365/CU$3+Safety_Stock/Avg_Dmd&gt;Plan_Shelf,(365/CU$3+Safety_Stock/Avg_Dmd-Plan_Shelf)*Avg_Dmd*Std_Cost*CU$3,0)+Avg_Dmd*365/CU$3/2*Std_Cost*Inv_Cost+CU$3*Setup</f>
        <v>33898.962379114535</v>
      </c>
      <c r="CV101" s="12">
        <f>(Sell_Price-Std_Cost)*(1-$D101)*Lost_Sale_Fact*Avg_Dmd*365+NORMSINV($D101)*SQRT(Dmd_StdDev^2*Leadtime+LT_StdDev^2*Avg_Dmd^2)*Std_Cost*Inv_Cost+IF(365/CV$3+Safety_Stock/Avg_Dmd&gt;Plan_Shelf,(365/CV$3+Safety_Stock/Avg_Dmd-Plan_Shelf)*Avg_Dmd*Std_Cost*CV$3,0)+Avg_Dmd*365/CV$3/2*Std_Cost*Inv_Cost+CV$3*Setup</f>
        <v>34026.550098412787</v>
      </c>
      <c r="CW101" s="12">
        <f>(Sell_Price-Std_Cost)*(1-$D101)*Lost_Sale_Fact*Avg_Dmd*365+NORMSINV($D101)*SQRT(Dmd_StdDev^2*Leadtime+LT_StdDev^2*Avg_Dmd^2)*Std_Cost*Inv_Cost+IF(365/CW$3+Safety_Stock/Avg_Dmd&gt;Plan_Shelf,(365/CW$3+Safety_Stock/Avg_Dmd-Plan_Shelf)*Avg_Dmd*Std_Cost*CW$3,0)+Avg_Dmd*365/CW$3/2*Std_Cost*Inv_Cost+CW$3*Setup</f>
        <v>34154.599926591472</v>
      </c>
      <c r="CX101" s="12">
        <f>(Sell_Price-Std_Cost)*(1-$D101)*Lost_Sale_Fact*Avg_Dmd*365+NORMSINV($D101)*SQRT(Dmd_StdDev^2*Leadtime+LT_StdDev^2*Avg_Dmd^2)*Std_Cost*Inv_Cost+IF(365/CX$3+Safety_Stock/Avg_Dmd&gt;Plan_Shelf,(365/CX$3+Safety_Stock/Avg_Dmd-Plan_Shelf)*Avg_Dmd*Std_Cost*CX$3,0)+Avg_Dmd*365/CX$3/2*Std_Cost*Inv_Cost+CX$3*Setup</f>
        <v>34283.097717460405</v>
      </c>
      <c r="CY101" s="12">
        <f>(Sell_Price-Std_Cost)*(1-$D101)*Lost_Sale_Fact*Avg_Dmd*365+NORMSINV($D101)*SQRT(Dmd_StdDev^2*Leadtime+LT_StdDev^2*Avg_Dmd^2)*Std_Cost*Inv_Cost+IF(365/CY$3+Safety_Stock/Avg_Dmd&gt;Plan_Shelf,(365/CY$3+Safety_Stock/Avg_Dmd-Plan_Shelf)*Avg_Dmd*Std_Cost*CY$3,0)+Avg_Dmd*365/CY$3/2*Std_Cost*Inv_Cost+CY$3*Setup</f>
        <v>34412.029896392582</v>
      </c>
      <c r="CZ101" s="12">
        <f>(Sell_Price-Std_Cost)*(1-$D101)*Lost_Sale_Fact*Avg_Dmd*365+NORMSINV($D101)*SQRT(Dmd_StdDev^2*Leadtime+LT_StdDev^2*Avg_Dmd^2)*Std_Cost*Inv_Cost+IF(365/CZ$3+Safety_Stock/Avg_Dmd&gt;Plan_Shelf,(365/CZ$3+Safety_Stock/Avg_Dmd-Plan_Shelf)*Avg_Dmd*Std_Cost*CZ$3,0)+Avg_Dmd*365/CZ$3/2*Std_Cost*Inv_Cost+CZ$3*Setup</f>
        <v>34541.383431746115</v>
      </c>
      <c r="DA101" s="28">
        <f t="shared" si="2"/>
        <v>28571.707756070438</v>
      </c>
      <c r="DB101" s="43">
        <f t="shared" si="3"/>
        <v>0.90200000000000002</v>
      </c>
    </row>
    <row r="102" spans="1:106" ht="14.1" customHeight="1" x14ac:dyDescent="0.25">
      <c r="A102" s="53"/>
      <c r="B102" s="52"/>
      <c r="C102" s="52"/>
      <c r="D102" s="9">
        <v>0.90100000000000002</v>
      </c>
      <c r="E102" s="12">
        <f>(Sell_Price-Std_Cost)*(1-$D102)*Lost_Sale_Fact*Avg_Dmd*365+NORMSINV($D102)*SQRT(Dmd_StdDev^2*Leadtime+LT_StdDev^2*Avg_Dmd^2)*Std_Cost*Inv_Cost+IF(365/E$3+Safety_Stock/Avg_Dmd&gt;Plan_Shelf,(365/E$3+Safety_Stock/Avg_Dmd-Plan_Shelf)*Avg_Dmd*Std_Cost*E$3,0)+Avg_Dmd*365/E$3/2*Std_Cost*Inv_Cost+E$3*Setup</f>
        <v>1328991.4341199307</v>
      </c>
      <c r="F102" s="12">
        <f>(Sell_Price-Std_Cost)*(1-$D102)*Lost_Sale_Fact*Avg_Dmd*365+NORMSINV($D102)*SQRT(Dmd_StdDev^2*Leadtime+LT_StdDev^2*Avg_Dmd^2)*Std_Cost*Inv_Cost+IF(365/F$3+Safety_Stock/Avg_Dmd&gt;Plan_Shelf,(365/F$3+Safety_Stock/Avg_Dmd-Plan_Shelf)*Avg_Dmd*Std_Cost*F$3,0)+Avg_Dmd*365/F$3/2*Std_Cost*Inv_Cost+F$3*Setup</f>
        <v>1165837.5969539231</v>
      </c>
      <c r="G102" s="12">
        <f>(Sell_Price-Std_Cost)*(1-$D102)*Lost_Sale_Fact*Avg_Dmd*365+NORMSINV($D102)*SQRT(Dmd_StdDev^2*Leadtime+LT_StdDev^2*Avg_Dmd^2)*Std_Cost*Inv_Cost+IF(365/G$3+Safety_Stock/Avg_Dmd&gt;Plan_Shelf,(365/G$3+Safety_Stock/Avg_Dmd-Plan_Shelf)*Avg_Dmd*Std_Cost*G$3,0)+Avg_Dmd*365/G$3/2*Std_Cost*Inv_Cost+G$3*Setup</f>
        <v>1070817.093121249</v>
      </c>
      <c r="H102" s="12">
        <f>(Sell_Price-Std_Cost)*(1-$D102)*Lost_Sale_Fact*Avg_Dmd*365+NORMSINV($D102)*SQRT(Dmd_StdDev^2*Leadtime+LT_StdDev^2*Avg_Dmd^2)*Std_Cost*Inv_Cost+IF(365/H$3+Safety_Stock/Avg_Dmd&gt;Plan_Shelf,(365/H$3+Safety_Stock/Avg_Dmd-Plan_Shelf)*Avg_Dmd*Std_Cost*H$3,0)+Avg_Dmd*365/H$3/2*Std_Cost*Inv_Cost+H$3*Setup</f>
        <v>992829.92262190813</v>
      </c>
      <c r="I102" s="12">
        <f>(Sell_Price-Std_Cost)*(1-$D102)*Lost_Sale_Fact*Avg_Dmd*365+NORMSINV($D102)*SQRT(Dmd_StdDev^2*Leadtime+LT_StdDev^2*Avg_Dmd^2)*Std_Cost*Inv_Cost+IF(365/I$3+Safety_Stock/Avg_Dmd&gt;Plan_Shelf,(365/I$3+Safety_Stock/Avg_Dmd-Plan_Shelf)*Avg_Dmd*Std_Cost*I$3,0)+Avg_Dmd*365/I$3/2*Std_Cost*Inv_Cost+I$3*Setup</f>
        <v>921656.08545590052</v>
      </c>
      <c r="J102" s="12">
        <f>(Sell_Price-Std_Cost)*(1-$D102)*Lost_Sale_Fact*Avg_Dmd*365+NORMSINV($D102)*SQRT(Dmd_StdDev^2*Leadtime+LT_StdDev^2*Avg_Dmd^2)*Std_Cost*Inv_Cost+IF(365/J$3+Safety_Stock/Avg_Dmd&gt;Plan_Shelf,(365/J$3+Safety_Stock/Avg_Dmd-Plan_Shelf)*Avg_Dmd*Std_Cost*J$3,0)+Avg_Dmd*365/J$3/2*Std_Cost*Inv_Cost+J$3*Setup</f>
        <v>853888.91495655954</v>
      </c>
      <c r="K102" s="12">
        <f>(Sell_Price-Std_Cost)*(1-$D102)*Lost_Sale_Fact*Avg_Dmd*365+NORMSINV($D102)*SQRT(Dmd_StdDev^2*Leadtime+LT_StdDev^2*Avg_Dmd^2)*Std_Cost*Inv_Cost+IF(365/K$3+Safety_Stock/Avg_Dmd&gt;Plan_Shelf,(365/K$3+Safety_Stock/Avg_Dmd-Plan_Shelf)*Avg_Dmd*Std_Cost*K$3,0)+Avg_Dmd*365/K$3/2*Std_Cost*Inv_Cost+K$3*Setup</f>
        <v>788068.41112388542</v>
      </c>
      <c r="L102" s="12">
        <f>(Sell_Price-Std_Cost)*(1-$D102)*Lost_Sale_Fact*Avg_Dmd*365+NORMSINV($D102)*SQRT(Dmd_StdDev^2*Leadtime+LT_StdDev^2*Avg_Dmd^2)*Std_Cost*Inv_Cost+IF(365/L$3+Safety_Stock/Avg_Dmd&gt;Plan_Shelf,(365/L$3+Safety_Stock/Avg_Dmd-Plan_Shelf)*Avg_Dmd*Std_Cost*L$3,0)+Avg_Dmd*365/L$3/2*Std_Cost*Inv_Cost+L$3*Setup</f>
        <v>723464.57395787782</v>
      </c>
      <c r="M102" s="12">
        <f>(Sell_Price-Std_Cost)*(1-$D102)*Lost_Sale_Fact*Avg_Dmd*365+NORMSINV($D102)*SQRT(Dmd_StdDev^2*Leadtime+LT_StdDev^2*Avg_Dmd^2)*Std_Cost*Inv_Cost+IF(365/M$3+Safety_Stock/Avg_Dmd&gt;Plan_Shelf,(365/M$3+Safety_Stock/Avg_Dmd-Plan_Shelf)*Avg_Dmd*Std_Cost*M$3,0)+Avg_Dmd*365/M$3/2*Std_Cost*Inv_Cost+M$3*Setup</f>
        <v>659671.84790298145</v>
      </c>
      <c r="N102" s="12">
        <f>(Sell_Price-Std_Cost)*(1-$D102)*Lost_Sale_Fact*Avg_Dmd*365+NORMSINV($D102)*SQRT(Dmd_StdDev^2*Leadtime+LT_StdDev^2*Avg_Dmd^2)*Std_Cost*Inv_Cost+IF(365/N$3+Safety_Stock/Avg_Dmd&gt;Plan_Shelf,(365/N$3+Safety_Stock/Avg_Dmd-Plan_Shelf)*Avg_Dmd*Std_Cost*N$3,0)+Avg_Dmd*365/N$3/2*Std_Cost*Inv_Cost+N$3*Setup</f>
        <v>596446.89962586272</v>
      </c>
      <c r="O102" s="12">
        <f>(Sell_Price-Std_Cost)*(1-$D102)*Lost_Sale_Fact*Avg_Dmd*365+NORMSINV($D102)*SQRT(Dmd_StdDev^2*Leadtime+LT_StdDev^2*Avg_Dmd^2)*Std_Cost*Inv_Cost+IF(365/O$3+Safety_Stock/Avg_Dmd&gt;Plan_Shelf,(365/O$3+Safety_Stock/Avg_Dmd-Plan_Shelf)*Avg_Dmd*Std_Cost*O$3,0)+Avg_Dmd*365/O$3/2*Std_Cost*Inv_Cost+O$3*Setup</f>
        <v>533634.88064167323</v>
      </c>
      <c r="P102" s="12">
        <f>(Sell_Price-Std_Cost)*(1-$D102)*Lost_Sale_Fact*Avg_Dmd*365+NORMSINV($D102)*SQRT(Dmd_StdDev^2*Leadtime+LT_StdDev^2*Avg_Dmd^2)*Std_Cost*Inv_Cost+IF(365/P$3+Safety_Stock/Avg_Dmd&gt;Plan_Shelf,(365/P$3+Safety_Stock/Avg_Dmd-Plan_Shelf)*Avg_Dmd*Std_Cost*P$3,0)+Avg_Dmd*365/P$3/2*Std_Cost*Inv_Cost+P$3*Setup</f>
        <v>471132.55862718105</v>
      </c>
      <c r="Q102" s="12">
        <f>(Sell_Price-Std_Cost)*(1-$D102)*Lost_Sale_Fact*Avg_Dmd*365+NORMSINV($D102)*SQRT(Dmd_StdDev^2*Leadtime+LT_StdDev^2*Avg_Dmd^2)*Std_Cost*Inv_Cost+IF(365/Q$3+Safety_Stock/Avg_Dmd&gt;Plan_Shelf,(365/Q$3+Safety_Stock/Avg_Dmd-Plan_Shelf)*Avg_Dmd*Std_Cost*Q$3,0)+Avg_Dmd*365/Q$3/2*Std_Cost*Inv_Cost+Q$3*Setup</f>
        <v>408868.46505091706</v>
      </c>
      <c r="R102" s="12">
        <f>(Sell_Price-Std_Cost)*(1-$D102)*Lost_Sale_Fact*Avg_Dmd*365+NORMSINV($D102)*SQRT(Dmd_StdDev^2*Leadtime+LT_StdDev^2*Avg_Dmd^2)*Std_Cost*Inv_Cost+IF(365/R$3+Safety_Stock/Avg_Dmd&gt;Plan_Shelf,(365/R$3+Safety_Stock/Avg_Dmd-Plan_Shelf)*Avg_Dmd*Std_Cost*R$3,0)+Avg_Dmd*365/R$3/2*Std_Cost*Inv_Cost+R$3*Setup</f>
        <v>346791.55096183263</v>
      </c>
      <c r="S102" s="12">
        <f>(Sell_Price-Std_Cost)*(1-$D102)*Lost_Sale_Fact*Avg_Dmd*365+NORMSINV($D102)*SQRT(Dmd_StdDev^2*Leadtime+LT_StdDev^2*Avg_Dmd^2)*Std_Cost*Inv_Cost+IF(365/S$3+Safety_Stock/Avg_Dmd&gt;Plan_Shelf,(365/S$3+Safety_Stock/Avg_Dmd-Plan_Shelf)*Avg_Dmd*Std_Cost*S$3,0)+Avg_Dmd*365/S$3/2*Std_Cost*Inv_Cost+S$3*Setup</f>
        <v>284864.38046249159</v>
      </c>
      <c r="T102" s="12">
        <f>(Sell_Price-Std_Cost)*(1-$D102)*Lost_Sale_Fact*Avg_Dmd*365+NORMSINV($D102)*SQRT(Dmd_StdDev^2*Leadtime+LT_StdDev^2*Avg_Dmd^2)*Std_Cost*Inv_Cost+IF(365/T$3+Safety_Stock/Avg_Dmd&gt;Plan_Shelf,(365/T$3+Safety_Stock/Avg_Dmd-Plan_Shelf)*Avg_Dmd*Std_Cost*T$3,0)+Avg_Dmd*365/T$3/2*Std_Cost*Inv_Cost+T$3*Setup</f>
        <v>223058.8766298173</v>
      </c>
      <c r="U102" s="12">
        <f>(Sell_Price-Std_Cost)*(1-$D102)*Lost_Sale_Fact*Avg_Dmd*365+NORMSINV($D102)*SQRT(Dmd_StdDev^2*Leadtime+LT_StdDev^2*Avg_Dmd^2)*Std_Cost*Inv_Cost+IF(365/U$3+Safety_Stock/Avg_Dmd&gt;Plan_Shelf,(365/U$3+Safety_Stock/Avg_Dmd-Plan_Shelf)*Avg_Dmd*Std_Cost*U$3,0)+Avg_Dmd*365/U$3/2*Std_Cost*Inv_Cost+U$3*Setup</f>
        <v>161353.56887557433</v>
      </c>
      <c r="V102" s="12">
        <f>(Sell_Price-Std_Cost)*(1-$D102)*Lost_Sale_Fact*Avg_Dmd*365+NORMSINV($D102)*SQRT(Dmd_StdDev^2*Leadtime+LT_StdDev^2*Avg_Dmd^2)*Std_Cost*Inv_Cost+IF(365/V$3+Safety_Stock/Avg_Dmd&gt;Plan_Shelf,(365/V$3+Safety_Stock/Avg_Dmd-Plan_Shelf)*Avg_Dmd*Std_Cost*V$3,0)+Avg_Dmd*365/V$3/2*Std_Cost*Inv_Cost+V$3*Setup</f>
        <v>99731.757853357733</v>
      </c>
      <c r="W102" s="12">
        <f>(Sell_Price-Std_Cost)*(1-$D102)*Lost_Sale_Fact*Avg_Dmd*365+NORMSINV($D102)*SQRT(Dmd_StdDev^2*Leadtime+LT_StdDev^2*Avg_Dmd^2)*Std_Cost*Inv_Cost+IF(365/W$3+Safety_Stock/Avg_Dmd&gt;Plan_Shelf,(365/W$3+Safety_Stock/Avg_Dmd-Plan_Shelf)*Avg_Dmd*Std_Cost*W$3,0)+Avg_Dmd*365/W$3/2*Std_Cost*Inv_Cost+W$3*Setup</f>
        <v>38180.259868636611</v>
      </c>
      <c r="X102" s="12">
        <f>(Sell_Price-Std_Cost)*(1-$D102)*Lost_Sale_Fact*Avg_Dmd*365+NORMSINV($D102)*SQRT(Dmd_StdDev^2*Leadtime+LT_StdDev^2*Avg_Dmd^2)*Std_Cost*Inv_Cost+IF(365/X$3+Safety_Stock/Avg_Dmd&gt;Plan_Shelf,(365/X$3+Safety_Stock/Avg_Dmd-Plan_Shelf)*Avg_Dmd*Std_Cost*X$3,0)+Avg_Dmd*365/X$3/2*Std_Cost*Inv_Cost+X$3*Setup</f>
        <v>30765.271285938317</v>
      </c>
      <c r="Y102" s="12">
        <f>(Sell_Price-Std_Cost)*(1-$D102)*Lost_Sale_Fact*Avg_Dmd*365+NORMSINV($D102)*SQRT(Dmd_StdDev^2*Leadtime+LT_StdDev^2*Avg_Dmd^2)*Std_Cost*Inv_Cost+IF(365/Y$3+Safety_Stock/Avg_Dmd&gt;Plan_Shelf,(365/Y$3+Safety_Stock/Avg_Dmd-Plan_Shelf)*Avg_Dmd*Std_Cost*Y$3,0)+Avg_Dmd*365/Y$3/2*Std_Cost*Inv_Cost+Y$3*Setup</f>
        <v>30428.604619271649</v>
      </c>
      <c r="Z102" s="12">
        <f>(Sell_Price-Std_Cost)*(1-$D102)*Lost_Sale_Fact*Avg_Dmd*365+NORMSINV($D102)*SQRT(Dmd_StdDev^2*Leadtime+LT_StdDev^2*Avg_Dmd^2)*Std_Cost*Inv_Cost+IF(365/Z$3+Safety_Stock/Avg_Dmd&gt;Plan_Shelf,(365/Z$3+Safety_Stock/Avg_Dmd-Plan_Shelf)*Avg_Dmd*Std_Cost*Z$3,0)+Avg_Dmd*365/Z$3/2*Std_Cost*Inv_Cost+Z$3*Setup</f>
        <v>30136.180376847406</v>
      </c>
      <c r="AA102" s="12">
        <f>(Sell_Price-Std_Cost)*(1-$D102)*Lost_Sale_Fact*Avg_Dmd*365+NORMSINV($D102)*SQRT(Dmd_StdDev^2*Leadtime+LT_StdDev^2*Avg_Dmd^2)*Std_Cost*Inv_Cost+IF(365/AA$3+Safety_Stock/Avg_Dmd&gt;Plan_Shelf,(365/AA$3+Safety_Stock/Avg_Dmd-Plan_Shelf)*Avg_Dmd*Std_Cost*AA$3,0)+Avg_Dmd*365/AA$3/2*Std_Cost*Inv_Cost+AA$3*Setup</f>
        <v>29882.227807677446</v>
      </c>
      <c r="AB102" s="12">
        <f>(Sell_Price-Std_Cost)*(1-$D102)*Lost_Sale_Fact*Avg_Dmd*365+NORMSINV($D102)*SQRT(Dmd_StdDev^2*Leadtime+LT_StdDev^2*Avg_Dmd^2)*Std_Cost*Inv_Cost+IF(365/AB$3+Safety_Stock/Avg_Dmd&gt;Plan_Shelf,(365/AB$3+Safety_Stock/Avg_Dmd-Plan_Shelf)*Avg_Dmd*Std_Cost*AB$3,0)+Avg_Dmd*365/AB$3/2*Std_Cost*Inv_Cost+AB$3*Setup</f>
        <v>29661.937952604982</v>
      </c>
      <c r="AC102" s="12">
        <f>(Sell_Price-Std_Cost)*(1-$D102)*Lost_Sale_Fact*Avg_Dmd*365+NORMSINV($D102)*SQRT(Dmd_StdDev^2*Leadtime+LT_StdDev^2*Avg_Dmd^2)*Std_Cost*Inv_Cost+IF(365/AC$3+Safety_Stock/Avg_Dmd&gt;Plan_Shelf,(365/AC$3+Safety_Stock/Avg_Dmd-Plan_Shelf)*Avg_Dmd*Std_Cost*AC$3,0)+Avg_Dmd*365/AC$3/2*Std_Cost*Inv_Cost+AC$3*Setup</f>
        <v>29471.271285938317</v>
      </c>
      <c r="AD102" s="12">
        <f>(Sell_Price-Std_Cost)*(1-$D102)*Lost_Sale_Fact*Avg_Dmd*365+NORMSINV($D102)*SQRT(Dmd_StdDev^2*Leadtime+LT_StdDev^2*Avg_Dmd^2)*Std_Cost*Inv_Cost+IF(365/AD$3+Safety_Stock/Avg_Dmd&gt;Plan_Shelf,(365/AD$3+Safety_Stock/Avg_Dmd-Plan_Shelf)*Avg_Dmd*Std_Cost*AD$3,0)+Avg_Dmd*365/AD$3/2*Std_Cost*Inv_Cost+AD$3*Setup</f>
        <v>29306.809747476778</v>
      </c>
      <c r="AE102" s="12">
        <f>(Sell_Price-Std_Cost)*(1-$D102)*Lost_Sale_Fact*Avg_Dmd*365+NORMSINV($D102)*SQRT(Dmd_StdDev^2*Leadtime+LT_StdDev^2*Avg_Dmd^2)*Std_Cost*Inv_Cost+IF(365/AE$3+Safety_Stock/Avg_Dmd&gt;Plan_Shelf,(365/AE$3+Safety_Stock/Avg_Dmd-Plan_Shelf)*Avg_Dmd*Std_Cost*AE$3,0)+Avg_Dmd*365/AE$3/2*Std_Cost*Inv_Cost+AE$3*Setup</f>
        <v>29165.64165630869</v>
      </c>
      <c r="AF102" s="12">
        <f>(Sell_Price-Std_Cost)*(1-$D102)*Lost_Sale_Fact*Avg_Dmd*365+NORMSINV($D102)*SQRT(Dmd_StdDev^2*Leadtime+LT_StdDev^2*Avg_Dmd^2)*Std_Cost*Inv_Cost+IF(365/AF$3+Safety_Stock/Avg_Dmd&gt;Plan_Shelf,(365/AF$3+Safety_Stock/Avg_Dmd-Plan_Shelf)*Avg_Dmd*Std_Cost*AF$3,0)+Avg_Dmd*365/AF$3/2*Std_Cost*Inv_Cost+AF$3*Setup</f>
        <v>29045.271285938317</v>
      </c>
      <c r="AG102" s="12">
        <f>(Sell_Price-Std_Cost)*(1-$D102)*Lost_Sale_Fact*Avg_Dmd*365+NORMSINV($D102)*SQRT(Dmd_StdDev^2*Leadtime+LT_StdDev^2*Avg_Dmd^2)*Std_Cost*Inv_Cost+IF(365/AG$3+Safety_Stock/Avg_Dmd&gt;Plan_Shelf,(365/AG$3+Safety_Stock/Avg_Dmd-Plan_Shelf)*Avg_Dmd*Std_Cost*AG$3,0)+Avg_Dmd*365/AG$3/2*Std_Cost*Inv_Cost+AG$3*Setup</f>
        <v>28943.547148007281</v>
      </c>
      <c r="AH102" s="12">
        <f>(Sell_Price-Std_Cost)*(1-$D102)*Lost_Sale_Fact*Avg_Dmd*365+NORMSINV($D102)*SQRT(Dmd_StdDev^2*Leadtime+LT_StdDev^2*Avg_Dmd^2)*Std_Cost*Inv_Cost+IF(365/AH$3+Safety_Stock/Avg_Dmd&gt;Plan_Shelf,(365/AH$3+Safety_Stock/Avg_Dmd-Plan_Shelf)*Avg_Dmd*Std_Cost*AH$3,0)+Avg_Dmd*365/AH$3/2*Std_Cost*Inv_Cost+AH$3*Setup</f>
        <v>28858.604619271649</v>
      </c>
      <c r="AI102" s="12">
        <f>(Sell_Price-Std_Cost)*(1-$D102)*Lost_Sale_Fact*Avg_Dmd*365+NORMSINV($D102)*SQRT(Dmd_StdDev^2*Leadtime+LT_StdDev^2*Avg_Dmd^2)*Std_Cost*Inv_Cost+IF(365/AI$3+Safety_Stock/Avg_Dmd&gt;Plan_Shelf,(365/AI$3+Safety_Stock/Avg_Dmd-Plan_Shelf)*Avg_Dmd*Std_Cost*AI$3,0)+Avg_Dmd*365/AI$3/2*Std_Cost*Inv_Cost+AI$3*Setup</f>
        <v>28788.81967303509</v>
      </c>
      <c r="AJ102" s="12">
        <f>(Sell_Price-Std_Cost)*(1-$D102)*Lost_Sale_Fact*Avg_Dmd*365+NORMSINV($D102)*SQRT(Dmd_StdDev^2*Leadtime+LT_StdDev^2*Avg_Dmd^2)*Std_Cost*Inv_Cost+IF(365/AJ$3+Safety_Stock/Avg_Dmd&gt;Plan_Shelf,(365/AJ$3+Safety_Stock/Avg_Dmd-Plan_Shelf)*Avg_Dmd*Std_Cost*AJ$3,0)+Avg_Dmd*365/AJ$3/2*Std_Cost*Inv_Cost+AJ$3*Setup</f>
        <v>28732.771285938317</v>
      </c>
      <c r="AK102" s="12">
        <f>(Sell_Price-Std_Cost)*(1-$D102)*Lost_Sale_Fact*Avg_Dmd*365+NORMSINV($D102)*SQRT(Dmd_StdDev^2*Leadtime+LT_StdDev^2*Avg_Dmd^2)*Std_Cost*Inv_Cost+IF(365/AK$3+Safety_Stock/Avg_Dmd&gt;Plan_Shelf,(365/AK$3+Safety_Stock/Avg_Dmd-Plan_Shelf)*Avg_Dmd*Std_Cost*AK$3,0)+Avg_Dmd*365/AK$3/2*Std_Cost*Inv_Cost+AK$3*Setup</f>
        <v>28689.210679877709</v>
      </c>
      <c r="AL102" s="12">
        <f>(Sell_Price-Std_Cost)*(1-$D102)*Lost_Sale_Fact*Avg_Dmd*365+NORMSINV($D102)*SQRT(Dmd_StdDev^2*Leadtime+LT_StdDev^2*Avg_Dmd^2)*Std_Cost*Inv_Cost+IF(365/AL$3+Safety_Stock/Avg_Dmd&gt;Plan_Shelf,(365/AL$3+Safety_Stock/Avg_Dmd-Plan_Shelf)*Avg_Dmd*Std_Cost*AL$3,0)+Avg_Dmd*365/AL$3/2*Std_Cost*Inv_Cost+AL$3*Setup</f>
        <v>28657.03599182067</v>
      </c>
      <c r="AM102" s="12">
        <f>(Sell_Price-Std_Cost)*(1-$D102)*Lost_Sale_Fact*Avg_Dmd*365+NORMSINV($D102)*SQRT(Dmd_StdDev^2*Leadtime+LT_StdDev^2*Avg_Dmd^2)*Std_Cost*Inv_Cost+IF(365/AM$3+Safety_Stock/Avg_Dmd&gt;Plan_Shelf,(365/AM$3+Safety_Stock/Avg_Dmd-Plan_Shelf)*Avg_Dmd*Std_Cost*AM$3,0)+Avg_Dmd*365/AM$3/2*Std_Cost*Inv_Cost+AM$3*Setup</f>
        <v>28635.271285938317</v>
      </c>
      <c r="AN102" s="12">
        <f>(Sell_Price-Std_Cost)*(1-$D102)*Lost_Sale_Fact*Avg_Dmd*365+NORMSINV($D102)*SQRT(Dmd_StdDev^2*Leadtime+LT_StdDev^2*Avg_Dmd^2)*Std_Cost*Inv_Cost+IF(365/AN$3+Safety_Stock/Avg_Dmd&gt;Plan_Shelf,(365/AN$3+Safety_Stock/Avg_Dmd-Plan_Shelf)*Avg_Dmd*Std_Cost*AN$3,0)+Avg_Dmd*365/AN$3/2*Std_Cost*Inv_Cost+AN$3*Setup</f>
        <v>28623.049063716095</v>
      </c>
      <c r="AO102" s="12">
        <f>(Sell_Price-Std_Cost)*(1-$D102)*Lost_Sale_Fact*Avg_Dmd*365+NORMSINV($D102)*SQRT(Dmd_StdDev^2*Leadtime+LT_StdDev^2*Avg_Dmd^2)*Std_Cost*Inv_Cost+IF(365/AO$3+Safety_Stock/Avg_Dmd&gt;Plan_Shelf,(365/AO$3+Safety_Stock/Avg_Dmd-Plan_Shelf)*Avg_Dmd*Std_Cost*AO$3,0)+Avg_Dmd*365/AO$3/2*Std_Cost*Inv_Cost+AO$3*Setup</f>
        <v>28619.595610262641</v>
      </c>
      <c r="AP102" s="12">
        <f>(Sell_Price-Std_Cost)*(1-$D102)*Lost_Sale_Fact*Avg_Dmd*365+NORMSINV($D102)*SQRT(Dmd_StdDev^2*Leadtime+LT_StdDev^2*Avg_Dmd^2)*Std_Cost*Inv_Cost+IF(365/AP$3+Safety_Stock/Avg_Dmd&gt;Plan_Shelf,(365/AP$3+Safety_Stock/Avg_Dmd-Plan_Shelf)*Avg_Dmd*Std_Cost*AP$3,0)+Avg_Dmd*365/AP$3/2*Std_Cost*Inv_Cost+AP$3*Setup</f>
        <v>28624.218654359371</v>
      </c>
      <c r="AQ102" s="12">
        <f>(Sell_Price-Std_Cost)*(1-$D102)*Lost_Sale_Fact*Avg_Dmd*365+NORMSINV($D102)*SQRT(Dmd_StdDev^2*Leadtime+LT_StdDev^2*Avg_Dmd^2)*Std_Cost*Inv_Cost+IF(365/AQ$3+Safety_Stock/Avg_Dmd&gt;Plan_Shelf,(365/AQ$3+Safety_Stock/Avg_Dmd-Plan_Shelf)*Avg_Dmd*Std_Cost*AQ$3,0)+Avg_Dmd*365/AQ$3/2*Std_Cost*Inv_Cost+AQ$3*Setup</f>
        <v>28636.296926963958</v>
      </c>
      <c r="AR102" s="12">
        <f>(Sell_Price-Std_Cost)*(1-$D102)*Lost_Sale_Fact*Avg_Dmd*365+NORMSINV($D102)*SQRT(Dmd_StdDev^2*Leadtime+LT_StdDev^2*Avg_Dmd^2)*Std_Cost*Inv_Cost+IF(365/AR$3+Safety_Stock/Avg_Dmd&gt;Plan_Shelf,(365/AR$3+Safety_Stock/Avg_Dmd-Plan_Shelf)*Avg_Dmd*Std_Cost*AR$3,0)+Avg_Dmd*365/AR$3/2*Std_Cost*Inv_Cost+AR$3*Setup</f>
        <v>28655.271285938317</v>
      </c>
      <c r="AS102" s="12">
        <f>(Sell_Price-Std_Cost)*(1-$D102)*Lost_Sale_Fact*Avg_Dmd*365+NORMSINV($D102)*SQRT(Dmd_StdDev^2*Leadtime+LT_StdDev^2*Avg_Dmd^2)*Std_Cost*Inv_Cost+IF(365/AS$3+Safety_Stock/Avg_Dmd&gt;Plan_Shelf,(365/AS$3+Safety_Stock/Avg_Dmd-Plan_Shelf)*Avg_Dmd*Std_Cost*AS$3,0)+Avg_Dmd*365/AS$3/2*Std_Cost*Inv_Cost+AS$3*Setup</f>
        <v>28680.637139596853</v>
      </c>
      <c r="AT102" s="12">
        <f>(Sell_Price-Std_Cost)*(1-$D102)*Lost_Sale_Fact*Avg_Dmd*365+NORMSINV($D102)*SQRT(Dmd_StdDev^2*Leadtime+LT_StdDev^2*Avg_Dmd^2)*Std_Cost*Inv_Cost+IF(365/AT$3+Safety_Stock/Avg_Dmd&gt;Plan_Shelf,(365/AT$3+Safety_Stock/Avg_Dmd-Plan_Shelf)*Avg_Dmd*Std_Cost*AT$3,0)+Avg_Dmd*365/AT$3/2*Std_Cost*Inv_Cost+AT$3*Setup</f>
        <v>28711.937952604982</v>
      </c>
      <c r="AU102" s="12">
        <f>(Sell_Price-Std_Cost)*(1-$D102)*Lost_Sale_Fact*Avg_Dmd*365+NORMSINV($D102)*SQRT(Dmd_StdDev^2*Leadtime+LT_StdDev^2*Avg_Dmd^2)*Std_Cost*Inv_Cost+IF(365/AU$3+Safety_Stock/Avg_Dmd&gt;Plan_Shelf,(365/AU$3+Safety_Stock/Avg_Dmd-Plan_Shelf)*Avg_Dmd*Std_Cost*AU$3,0)+Avg_Dmd*365/AU$3/2*Std_Cost*Inv_Cost+AU$3*Setup</f>
        <v>28748.75965803134</v>
      </c>
      <c r="AV102" s="12">
        <f>(Sell_Price-Std_Cost)*(1-$D102)*Lost_Sale_Fact*Avg_Dmd*365+NORMSINV($D102)*SQRT(Dmd_StdDev^2*Leadtime+LT_StdDev^2*Avg_Dmd^2)*Std_Cost*Inv_Cost+IF(365/AV$3+Safety_Stock/Avg_Dmd&gt;Plan_Shelf,(365/AV$3+Safety_Stock/Avg_Dmd-Plan_Shelf)*Avg_Dmd*Std_Cost*AV$3,0)+Avg_Dmd*365/AV$3/2*Std_Cost*Inv_Cost+AV$3*Setup</f>
        <v>28790.725831392861</v>
      </c>
      <c r="AW102" s="12">
        <f>(Sell_Price-Std_Cost)*(1-$D102)*Lost_Sale_Fact*Avg_Dmd*365+NORMSINV($D102)*SQRT(Dmd_StdDev^2*Leadtime+LT_StdDev^2*Avg_Dmd^2)*Std_Cost*Inv_Cost+IF(365/AW$3+Safety_Stock/Avg_Dmd&gt;Plan_Shelf,(365/AW$3+Safety_Stock/Avg_Dmd-Plan_Shelf)*Avg_Dmd*Std_Cost*AW$3,0)+Avg_Dmd*365/AW$3/2*Std_Cost*Inv_Cost+AW$3*Setup</f>
        <v>28837.49350816054</v>
      </c>
      <c r="AX102" s="12">
        <f>(Sell_Price-Std_Cost)*(1-$D102)*Lost_Sale_Fact*Avg_Dmd*365+NORMSINV($D102)*SQRT(Dmd_StdDev^2*Leadtime+LT_StdDev^2*Avg_Dmd^2)*Std_Cost*Inv_Cost+IF(365/AX$3+Safety_Stock/Avg_Dmd&gt;Plan_Shelf,(365/AX$3+Safety_Stock/Avg_Dmd-Plan_Shelf)*Avg_Dmd*Std_Cost*AX$3,0)+Avg_Dmd*365/AX$3/2*Std_Cost*Inv_Cost+AX$3*Setup</f>
        <v>28888.749546807881</v>
      </c>
      <c r="AY102" s="12">
        <f>(Sell_Price-Std_Cost)*(1-$D102)*Lost_Sale_Fact*Avg_Dmd*365+NORMSINV($D102)*SQRT(Dmd_StdDev^2*Leadtime+LT_StdDev^2*Avg_Dmd^2)*Std_Cost*Inv_Cost+IF(365/AY$3+Safety_Stock/Avg_Dmd&gt;Plan_Shelf,(365/AY$3+Safety_Stock/Avg_Dmd-Plan_Shelf)*Avg_Dmd*Std_Cost*AY$3,0)+Avg_Dmd*365/AY$3/2*Std_Cost*Inv_Cost+AY$3*Setup</f>
        <v>28944.207456151082</v>
      </c>
      <c r="AZ102" s="12">
        <f>(Sell_Price-Std_Cost)*(1-$D102)*Lost_Sale_Fact*Avg_Dmd*365+NORMSINV($D102)*SQRT(Dmd_StdDev^2*Leadtime+LT_StdDev^2*Avg_Dmd^2)*Std_Cost*Inv_Cost+IF(365/AZ$3+Safety_Stock/Avg_Dmd&gt;Plan_Shelf,(365/AZ$3+Safety_Stock/Avg_Dmd-Plan_Shelf)*Avg_Dmd*Std_Cost*AZ$3,0)+Avg_Dmd*365/AZ$3/2*Std_Cost*Inv_Cost+AZ$3*Setup</f>
        <v>29003.604619271649</v>
      </c>
      <c r="BA102" s="12">
        <f>(Sell_Price-Std_Cost)*(1-$D102)*Lost_Sale_Fact*Avg_Dmd*365+NORMSINV($D102)*SQRT(Dmd_StdDev^2*Leadtime+LT_StdDev^2*Avg_Dmd^2)*Std_Cost*Inv_Cost+IF(365/BA$3+Safety_Stock/Avg_Dmd&gt;Plan_Shelf,(365/BA$3+Safety_Stock/Avg_Dmd-Plan_Shelf)*Avg_Dmd*Std_Cost*BA$3,0)+Avg_Dmd*365/BA$3/2*Std_Cost*Inv_Cost+BA$3*Setup</f>
        <v>29066.69985736689</v>
      </c>
      <c r="BB102" s="12">
        <f>(Sell_Price-Std_Cost)*(1-$D102)*Lost_Sale_Fact*Avg_Dmd*365+NORMSINV($D102)*SQRT(Dmd_StdDev^2*Leadtime+LT_StdDev^2*Avg_Dmd^2)*Std_Cost*Inv_Cost+IF(365/BB$3+Safety_Stock/Avg_Dmd&gt;Plan_Shelf,(365/BB$3+Safety_Stock/Avg_Dmd-Plan_Shelf)*Avg_Dmd*Std_Cost*BB$3,0)+Avg_Dmd*365/BB$3/2*Std_Cost*Inv_Cost+BB$3*Setup</f>
        <v>29133.271285938317</v>
      </c>
      <c r="BC102" s="12">
        <f>(Sell_Price-Std_Cost)*(1-$D102)*Lost_Sale_Fact*Avg_Dmd*365+NORMSINV($D102)*SQRT(Dmd_StdDev^2*Leadtime+LT_StdDev^2*Avg_Dmd^2)*Std_Cost*Inv_Cost+IF(365/BC$3+Safety_Stock/Avg_Dmd&gt;Plan_Shelf,(365/BC$3+Safety_Stock/Avg_Dmd-Plan_Shelf)*Avg_Dmd*Std_Cost*BC$3,0)+Avg_Dmd*365/BC$3/2*Std_Cost*Inv_Cost+BC$3*Setup</f>
        <v>29203.114423193219</v>
      </c>
      <c r="BD102" s="12">
        <f>(Sell_Price-Std_Cost)*(1-$D102)*Lost_Sale_Fact*Avg_Dmd*365+NORMSINV($D102)*SQRT(Dmd_StdDev^2*Leadtime+LT_StdDev^2*Avg_Dmd^2)*Std_Cost*Inv_Cost+IF(365/BD$3+Safety_Stock/Avg_Dmd&gt;Plan_Shelf,(365/BD$3+Safety_Stock/Avg_Dmd-Plan_Shelf)*Avg_Dmd*Std_Cost*BD$3,0)+Avg_Dmd*365/BD$3/2*Std_Cost*Inv_Cost+BD$3*Setup</f>
        <v>29276.040516707548</v>
      </c>
      <c r="BE102" s="12">
        <f>(Sell_Price-Std_Cost)*(1-$D102)*Lost_Sale_Fact*Avg_Dmd*365+NORMSINV($D102)*SQRT(Dmd_StdDev^2*Leadtime+LT_StdDev^2*Avg_Dmd^2)*Std_Cost*Inv_Cost+IF(365/BE$3+Safety_Stock/Avg_Dmd&gt;Plan_Shelf,(365/BE$3+Safety_Stock/Avg_Dmd-Plan_Shelf)*Avg_Dmd*Std_Cost*BE$3,0)+Avg_Dmd*365/BE$3/2*Std_Cost*Inv_Cost+BE$3*Setup</f>
        <v>29351.875059523223</v>
      </c>
      <c r="BF102" s="12">
        <f>(Sell_Price-Std_Cost)*(1-$D102)*Lost_Sale_Fact*Avg_Dmd*365+NORMSINV($D102)*SQRT(Dmd_StdDev^2*Leadtime+LT_StdDev^2*Avg_Dmd^2)*Std_Cost*Inv_Cost+IF(365/BF$3+Safety_Stock/Avg_Dmd&gt;Plan_Shelf,(365/BF$3+Safety_Stock/Avg_Dmd-Plan_Shelf)*Avg_Dmd*Std_Cost*BF$3,0)+Avg_Dmd*365/BF$3/2*Std_Cost*Inv_Cost+BF$3*Setup</f>
        <v>29430.456471123503</v>
      </c>
      <c r="BG102" s="12">
        <f>(Sell_Price-Std_Cost)*(1-$D102)*Lost_Sale_Fact*Avg_Dmd*365+NORMSINV($D102)*SQRT(Dmd_StdDev^2*Leadtime+LT_StdDev^2*Avg_Dmd^2)*Std_Cost*Inv_Cost+IF(365/BG$3+Safety_Stock/Avg_Dmd&gt;Plan_Shelf,(365/BG$3+Safety_Stock/Avg_Dmd-Plan_Shelf)*Avg_Dmd*Std_Cost*BG$3,0)+Avg_Dmd*365/BG$3/2*Std_Cost*Inv_Cost+BG$3*Setup</f>
        <v>29511.634922301953</v>
      </c>
      <c r="BH102" s="12">
        <f>(Sell_Price-Std_Cost)*(1-$D102)*Lost_Sale_Fact*Avg_Dmd*365+NORMSINV($D102)*SQRT(Dmd_StdDev^2*Leadtime+LT_StdDev^2*Avg_Dmd^2)*Std_Cost*Inv_Cost+IF(365/BH$3+Safety_Stock/Avg_Dmd&gt;Plan_Shelf,(365/BH$3+Safety_Stock/Avg_Dmd-Plan_Shelf)*Avg_Dmd*Std_Cost*BH$3,0)+Avg_Dmd*365/BH$3/2*Std_Cost*Inv_Cost+BH$3*Setup</f>
        <v>29595.271285938317</v>
      </c>
      <c r="BI102" s="12">
        <f>(Sell_Price-Std_Cost)*(1-$D102)*Lost_Sale_Fact*Avg_Dmd*365+NORMSINV($D102)*SQRT(Dmd_StdDev^2*Leadtime+LT_StdDev^2*Avg_Dmd^2)*Std_Cost*Inv_Cost+IF(365/BI$3+Safety_Stock/Avg_Dmd&gt;Plan_Shelf,(365/BI$3+Safety_Stock/Avg_Dmd-Plan_Shelf)*Avg_Dmd*Std_Cost*BI$3,0)+Avg_Dmd*365/BI$3/2*Std_Cost*Inv_Cost+BI$3*Setup</f>
        <v>29681.23619821902</v>
      </c>
      <c r="BJ102" s="12">
        <f>(Sell_Price-Std_Cost)*(1-$D102)*Lost_Sale_Fact*Avg_Dmd*365+NORMSINV($D102)*SQRT(Dmd_StdDev^2*Leadtime+LT_StdDev^2*Avg_Dmd^2)*Std_Cost*Inv_Cost+IF(365/BJ$3+Safety_Stock/Avg_Dmd&gt;Plan_Shelf,(365/BJ$3+Safety_Stock/Avg_Dmd-Plan_Shelf)*Avg_Dmd*Std_Cost*BJ$3,0)+Avg_Dmd*365/BJ$3/2*Std_Cost*Inv_Cost+BJ$3*Setup</f>
        <v>29769.409216972799</v>
      </c>
      <c r="BK102" s="12">
        <f>(Sell_Price-Std_Cost)*(1-$D102)*Lost_Sale_Fact*Avg_Dmd*365+NORMSINV($D102)*SQRT(Dmd_StdDev^2*Leadtime+LT_StdDev^2*Avg_Dmd^2)*Std_Cost*Inv_Cost+IF(365/BK$3+Safety_Stock/Avg_Dmd&gt;Plan_Shelf,(365/BK$3+Safety_Stock/Avg_Dmd-Plan_Shelf)*Avg_Dmd*Std_Cost*BK$3,0)+Avg_Dmd*365/BK$3/2*Std_Cost*Inv_Cost+BK$3*Setup</f>
        <v>29859.678065599335</v>
      </c>
      <c r="BL102" s="12">
        <f>(Sell_Price-Std_Cost)*(1-$D102)*Lost_Sale_Fact*Avg_Dmd*365+NORMSINV($D102)*SQRT(Dmd_StdDev^2*Leadtime+LT_StdDev^2*Avg_Dmd^2)*Std_Cost*Inv_Cost+IF(365/BL$3+Safety_Stock/Avg_Dmd&gt;Plan_Shelf,(365/BL$3+Safety_Stock/Avg_Dmd-Plan_Shelf)*Avg_Dmd*Std_Cost*BL$3,0)+Avg_Dmd*365/BL$3/2*Std_Cost*Inv_Cost+BL$3*Setup</f>
        <v>29951.937952604985</v>
      </c>
      <c r="BM102" s="12">
        <f>(Sell_Price-Std_Cost)*(1-$D102)*Lost_Sale_Fact*Avg_Dmd*365+NORMSINV($D102)*SQRT(Dmd_StdDev^2*Leadtime+LT_StdDev^2*Avg_Dmd^2)*Std_Cost*Inv_Cost+IF(365/BM$3+Safety_Stock/Avg_Dmd&gt;Plan_Shelf,(365/BM$3+Safety_Stock/Avg_Dmd-Plan_Shelf)*Avg_Dmd*Std_Cost*BM$3,0)+Avg_Dmd*365/BM$3/2*Std_Cost*Inv_Cost+BM$3*Setup</f>
        <v>30046.090958069464</v>
      </c>
      <c r="BN102" s="12">
        <f>(Sell_Price-Std_Cost)*(1-$D102)*Lost_Sale_Fact*Avg_Dmd*365+NORMSINV($D102)*SQRT(Dmd_StdDev^2*Leadtime+LT_StdDev^2*Avg_Dmd^2)*Std_Cost*Inv_Cost+IF(365/BN$3+Safety_Stock/Avg_Dmd&gt;Plan_Shelf,(365/BN$3+Safety_Stock/Avg_Dmd-Plan_Shelf)*Avg_Dmd*Std_Cost*BN$3,0)+Avg_Dmd*365/BN$3/2*Std_Cost*Inv_Cost+BN$3*Setup</f>
        <v>30142.045479486704</v>
      </c>
      <c r="BO102" s="12">
        <f>(Sell_Price-Std_Cost)*(1-$D102)*Lost_Sale_Fact*Avg_Dmd*365+NORMSINV($D102)*SQRT(Dmd_StdDev^2*Leadtime+LT_StdDev^2*Avg_Dmd^2)*Std_Cost*Inv_Cost+IF(365/BO$3+Safety_Stock/Avg_Dmd&gt;Plan_Shelf,(365/BO$3+Safety_Stock/Avg_Dmd-Plan_Shelf)*Avg_Dmd*Std_Cost*BO$3,0)+Avg_Dmd*365/BO$3/2*Std_Cost*Inv_Cost+BO$3*Setup</f>
        <v>30239.715730382763</v>
      </c>
      <c r="BP102" s="12">
        <f>(Sell_Price-Std_Cost)*(1-$D102)*Lost_Sale_Fact*Avg_Dmd*365+NORMSINV($D102)*SQRT(Dmd_StdDev^2*Leadtime+LT_StdDev^2*Avg_Dmd^2)*Std_Cost*Inv_Cost+IF(365/BP$3+Safety_Stock/Avg_Dmd&gt;Plan_Shelf,(365/BP$3+Safety_Stock/Avg_Dmd-Plan_Shelf)*Avg_Dmd*Std_Cost*BP$3,0)+Avg_Dmd*365/BP$3/2*Std_Cost*Inv_Cost+BP$3*Setup</f>
        <v>30339.021285938317</v>
      </c>
      <c r="BQ102" s="12">
        <f>(Sell_Price-Std_Cost)*(1-$D102)*Lost_Sale_Fact*Avg_Dmd*365+NORMSINV($D102)*SQRT(Dmd_StdDev^2*Leadtime+LT_StdDev^2*Avg_Dmd^2)*Std_Cost*Inv_Cost+IF(365/BQ$3+Safety_Stock/Avg_Dmd&gt;Plan_Shelf,(365/BQ$3+Safety_Stock/Avg_Dmd-Plan_Shelf)*Avg_Dmd*Std_Cost*BQ$3,0)+Avg_Dmd*365/BQ$3/2*Std_Cost*Inv_Cost+BQ$3*Setup</f>
        <v>30439.8866705537</v>
      </c>
      <c r="BR102" s="12">
        <f>(Sell_Price-Std_Cost)*(1-$D102)*Lost_Sale_Fact*Avg_Dmd*365+NORMSINV($D102)*SQRT(Dmd_StdDev^2*Leadtime+LT_StdDev^2*Avg_Dmd^2)*Std_Cost*Inv_Cost+IF(365/BR$3+Safety_Stock/Avg_Dmd&gt;Plan_Shelf,(365/BR$3+Safety_Stock/Avg_Dmd-Plan_Shelf)*Avg_Dmd*Std_Cost*BR$3,0)+Avg_Dmd*365/BR$3/2*Std_Cost*Inv_Cost+BR$3*Setup</f>
        <v>30542.240982908013</v>
      </c>
      <c r="BS102" s="12">
        <f>(Sell_Price-Std_Cost)*(1-$D102)*Lost_Sale_Fact*Avg_Dmd*365+NORMSINV($D102)*SQRT(Dmd_StdDev^2*Leadtime+LT_StdDev^2*Avg_Dmd^2)*Std_Cost*Inv_Cost+IF(365/BS$3+Safety_Stock/Avg_Dmd&gt;Plan_Shelf,(365/BS$3+Safety_Stock/Avg_Dmd-Plan_Shelf)*Avg_Dmd*Std_Cost*BS$3,0)+Avg_Dmd*365/BS$3/2*Std_Cost*Inv_Cost+BS$3*Setup</f>
        <v>30646.017554595033</v>
      </c>
      <c r="BT102" s="12">
        <f>(Sell_Price-Std_Cost)*(1-$D102)*Lost_Sale_Fact*Avg_Dmd*365+NORMSINV($D102)*SQRT(Dmd_StdDev^2*Leadtime+LT_StdDev^2*Avg_Dmd^2)*Std_Cost*Inv_Cost+IF(365/BT$3+Safety_Stock/Avg_Dmd&gt;Plan_Shelf,(365/BT$3+Safety_Stock/Avg_Dmd-Plan_Shelf)*Avg_Dmd*Std_Cost*BT$3,0)+Avg_Dmd*365/BT$3/2*Std_Cost*Inv_Cost+BT$3*Setup</f>
        <v>30751.153638879492</v>
      </c>
      <c r="BU102" s="12">
        <f>(Sell_Price-Std_Cost)*(1-$D102)*Lost_Sale_Fact*Avg_Dmd*365+NORMSINV($D102)*SQRT(Dmd_StdDev^2*Leadtime+LT_StdDev^2*Avg_Dmd^2)*Std_Cost*Inv_Cost+IF(365/BU$3+Safety_Stock/Avg_Dmd&gt;Plan_Shelf,(365/BU$3+Safety_Stock/Avg_Dmd-Plan_Shelf)*Avg_Dmd*Std_Cost*BU$3,0)+Avg_Dmd*365/BU$3/2*Std_Cost*Inv_Cost+BU$3*Setup</f>
        <v>30857.590126518025</v>
      </c>
      <c r="BV102" s="12">
        <f>(Sell_Price-Std_Cost)*(1-$D102)*Lost_Sale_Fact*Avg_Dmd*365+NORMSINV($D102)*SQRT(Dmd_StdDev^2*Leadtime+LT_StdDev^2*Avg_Dmd^2)*Std_Cost*Inv_Cost+IF(365/BV$3+Safety_Stock/Avg_Dmd&gt;Plan_Shelf,(365/BV$3+Safety_Stock/Avg_Dmd-Plan_Shelf)*Avg_Dmd*Std_Cost*BV$3,0)+Avg_Dmd*365/BV$3/2*Std_Cost*Inv_Cost+BV$3*Setup</f>
        <v>30965.271285938317</v>
      </c>
      <c r="BW102" s="12">
        <f>(Sell_Price-Std_Cost)*(1-$D102)*Lost_Sale_Fact*Avg_Dmd*365+NORMSINV($D102)*SQRT(Dmd_StdDev^2*Leadtime+LT_StdDev^2*Avg_Dmd^2)*Std_Cost*Inv_Cost+IF(365/BW$3+Safety_Stock/Avg_Dmd&gt;Plan_Shelf,(365/BW$3+Safety_Stock/Avg_Dmd-Plan_Shelf)*Avg_Dmd*Std_Cost*BW$3,0)+Avg_Dmd*365/BW$3/2*Std_Cost*Inv_Cost+BW$3*Setup</f>
        <v>31074.144525374937</v>
      </c>
      <c r="BX102" s="12">
        <f>(Sell_Price-Std_Cost)*(1-$D102)*Lost_Sale_Fact*Avg_Dmd*365+NORMSINV($D102)*SQRT(Dmd_StdDev^2*Leadtime+LT_StdDev^2*Avg_Dmd^2)*Std_Cost*Inv_Cost+IF(365/BX$3+Safety_Stock/Avg_Dmd&gt;Plan_Shelf,(365/BX$3+Safety_Stock/Avg_Dmd-Plan_Shelf)*Avg_Dmd*Std_Cost*BX$3,0)+Avg_Dmd*365/BX$3/2*Std_Cost*Inv_Cost+BX$3*Setup</f>
        <v>31184.160174827208</v>
      </c>
      <c r="BY102" s="12">
        <f>(Sell_Price-Std_Cost)*(1-$D102)*Lost_Sale_Fact*Avg_Dmd*365+NORMSINV($D102)*SQRT(Dmd_StdDev^2*Leadtime+LT_StdDev^2*Avg_Dmd^2)*Std_Cost*Inv_Cost+IF(365/BY$3+Safety_Stock/Avg_Dmd&gt;Plan_Shelf,(365/BY$3+Safety_Stock/Avg_Dmd-Plan_Shelf)*Avg_Dmd*Std_Cost*BY$3,0)+Avg_Dmd*365/BY$3/2*Std_Cost*Inv_Cost+BY$3*Setup</f>
        <v>31295.271285938317</v>
      </c>
      <c r="BZ102" s="12">
        <f>(Sell_Price-Std_Cost)*(1-$D102)*Lost_Sale_Fact*Avg_Dmd*365+NORMSINV($D102)*SQRT(Dmd_StdDev^2*Leadtime+LT_StdDev^2*Avg_Dmd^2)*Std_Cost*Inv_Cost+IF(365/BZ$3+Safety_Stock/Avg_Dmd&gt;Plan_Shelf,(365/BZ$3+Safety_Stock/Avg_Dmd-Plan_Shelf)*Avg_Dmd*Std_Cost*BZ$3,0)+Avg_Dmd*365/BZ$3/2*Std_Cost*Inv_Cost+BZ$3*Setup</f>
        <v>31407.433448100481</v>
      </c>
      <c r="CA102" s="12">
        <f>(Sell_Price-Std_Cost)*(1-$D102)*Lost_Sale_Fact*Avg_Dmd*365+NORMSINV($D102)*SQRT(Dmd_StdDev^2*Leadtime+LT_StdDev^2*Avg_Dmd^2)*Std_Cost*Inv_Cost+IF(365/CA$3+Safety_Stock/Avg_Dmd&gt;Plan_Shelf,(365/CA$3+Safety_Stock/Avg_Dmd-Plan_Shelf)*Avg_Dmd*Std_Cost*CA$3,0)+Avg_Dmd*365/CA$3/2*Std_Cost*Inv_Cost+CA$3*Setup</f>
        <v>31520.604619271649</v>
      </c>
      <c r="CB102" s="12">
        <f>(Sell_Price-Std_Cost)*(1-$D102)*Lost_Sale_Fact*Avg_Dmd*365+NORMSINV($D102)*SQRT(Dmd_StdDev^2*Leadtime+LT_StdDev^2*Avg_Dmd^2)*Std_Cost*Inv_Cost+IF(365/CB$3+Safety_Stock/Avg_Dmd&gt;Plan_Shelf,(365/CB$3+Safety_Stock/Avg_Dmd-Plan_Shelf)*Avg_Dmd*Std_Cost*CB$3,0)+Avg_Dmd*365/CB$3/2*Std_Cost*Inv_Cost+CB$3*Setup</f>
        <v>31634.744970148844</v>
      </c>
      <c r="CC102" s="12">
        <f>(Sell_Price-Std_Cost)*(1-$D102)*Lost_Sale_Fact*Avg_Dmd*365+NORMSINV($D102)*SQRT(Dmd_StdDev^2*Leadtime+LT_StdDev^2*Avg_Dmd^2)*Std_Cost*Inv_Cost+IF(365/CC$3+Safety_Stock/Avg_Dmd&gt;Plan_Shelf,(365/CC$3+Safety_Stock/Avg_Dmd-Plan_Shelf)*Avg_Dmd*Std_Cost*CC$3,0)+Avg_Dmd*365/CC$3/2*Std_Cost*Inv_Cost+CC$3*Setup</f>
        <v>31749.816740483773</v>
      </c>
      <c r="CD102" s="12">
        <f>(Sell_Price-Std_Cost)*(1-$D102)*Lost_Sale_Fact*Avg_Dmd*365+NORMSINV($D102)*SQRT(Dmd_StdDev^2*Leadtime+LT_StdDev^2*Avg_Dmd^2)*Std_Cost*Inv_Cost+IF(365/CD$3+Safety_Stock/Avg_Dmd&gt;Plan_Shelf,(365/CD$3+Safety_Stock/Avg_Dmd-Plan_Shelf)*Avg_Dmd*Std_Cost*CD$3,0)+Avg_Dmd*365/CD$3/2*Std_Cost*Inv_Cost+CD$3*Setup</f>
        <v>31865.784106451138</v>
      </c>
      <c r="CE102" s="12">
        <f>(Sell_Price-Std_Cost)*(1-$D102)*Lost_Sale_Fact*Avg_Dmd*365+NORMSINV($D102)*SQRT(Dmd_StdDev^2*Leadtime+LT_StdDev^2*Avg_Dmd^2)*Std_Cost*Inv_Cost+IF(365/CE$3+Safety_Stock/Avg_Dmd&gt;Plan_Shelf,(365/CE$3+Safety_Stock/Avg_Dmd-Plan_Shelf)*Avg_Dmd*Std_Cost*CE$3,0)+Avg_Dmd*365/CE$3/2*Std_Cost*Inv_Cost+CE$3*Setup</f>
        <v>31982.613058090217</v>
      </c>
      <c r="CF102" s="12">
        <f>(Sell_Price-Std_Cost)*(1-$D102)*Lost_Sale_Fact*Avg_Dmd*365+NORMSINV($D102)*SQRT(Dmd_StdDev^2*Leadtime+LT_StdDev^2*Avg_Dmd^2)*Std_Cost*Inv_Cost+IF(365/CF$3+Safety_Stock/Avg_Dmd&gt;Plan_Shelf,(365/CF$3+Safety_Stock/Avg_Dmd-Plan_Shelf)*Avg_Dmd*Std_Cost*CF$3,0)+Avg_Dmd*365/CF$3/2*Std_Cost*Inv_Cost+CF$3*Setup</f>
        <v>32100.271285938317</v>
      </c>
      <c r="CG102" s="12">
        <f>(Sell_Price-Std_Cost)*(1-$D102)*Lost_Sale_Fact*Avg_Dmd*365+NORMSINV($D102)*SQRT(Dmd_StdDev^2*Leadtime+LT_StdDev^2*Avg_Dmd^2)*Std_Cost*Inv_Cost+IF(365/CG$3+Safety_Stock/Avg_Dmd&gt;Plan_Shelf,(365/CG$3+Safety_Stock/Avg_Dmd-Plan_Shelf)*Avg_Dmd*Std_Cost*CG$3,0)+Avg_Dmd*365/CG$3/2*Std_Cost*Inv_Cost+CG$3*Setup</f>
        <v>32218.728076061772</v>
      </c>
      <c r="CH102" s="12">
        <f>(Sell_Price-Std_Cost)*(1-$D102)*Lost_Sale_Fact*Avg_Dmd*365+NORMSINV($D102)*SQRT(Dmd_StdDev^2*Leadtime+LT_StdDev^2*Avg_Dmd^2)*Std_Cost*Inv_Cost+IF(365/CH$3+Safety_Stock/Avg_Dmd&gt;Plan_Shelf,(365/CH$3+Safety_Stock/Avg_Dmd-Plan_Shelf)*Avg_Dmd*Std_Cost*CH$3,0)+Avg_Dmd*365/CH$3/2*Std_Cost*Inv_Cost+CH$3*Setup</f>
        <v>32337.954212767585</v>
      </c>
      <c r="CI102" s="12">
        <f>(Sell_Price-Std_Cost)*(1-$D102)*Lost_Sale_Fact*Avg_Dmd*365+NORMSINV($D102)*SQRT(Dmd_StdDev^2*Leadtime+LT_StdDev^2*Avg_Dmd^2)*Std_Cost*Inv_Cost+IF(365/CI$3+Safety_Stock/Avg_Dmd&gt;Plan_Shelf,(365/CI$3+Safety_Stock/Avg_Dmd-Plan_Shelf)*Avg_Dmd*Std_Cost*CI$3,0)+Avg_Dmd*365/CI$3/2*Std_Cost*Inv_Cost+CI$3*Setup</f>
        <v>32457.921888347955</v>
      </c>
      <c r="CJ102" s="12">
        <f>(Sell_Price-Std_Cost)*(1-$D102)*Lost_Sale_Fact*Avg_Dmd*365+NORMSINV($D102)*SQRT(Dmd_StdDev^2*Leadtime+LT_StdDev^2*Avg_Dmd^2)*Std_Cost*Inv_Cost+IF(365/CJ$3+Safety_Stock/Avg_Dmd&gt;Plan_Shelf,(365/CJ$3+Safety_Stock/Avg_Dmd-Plan_Shelf)*Avg_Dmd*Std_Cost*CJ$3,0)+Avg_Dmd*365/CJ$3/2*Std_Cost*Inv_Cost+CJ$3*Setup</f>
        <v>32578.604619271649</v>
      </c>
      <c r="CK102" s="12">
        <f>(Sell_Price-Std_Cost)*(1-$D102)*Lost_Sale_Fact*Avg_Dmd*365+NORMSINV($D102)*SQRT(Dmd_StdDev^2*Leadtime+LT_StdDev^2*Avg_Dmd^2)*Std_Cost*Inv_Cost+IF(365/CK$3+Safety_Stock/Avg_Dmd&gt;Plan_Shelf,(365/CK$3+Safety_Stock/Avg_Dmd-Plan_Shelf)*Avg_Dmd*Std_Cost*CK$3,0)+Avg_Dmd*365/CK$3/2*Std_Cost*Inv_Cost+CK$3*Setup</f>
        <v>32699.977168291258</v>
      </c>
      <c r="CL102" s="12">
        <f>(Sell_Price-Std_Cost)*(1-$D102)*Lost_Sale_Fact*Avg_Dmd*365+NORMSINV($D102)*SQRT(Dmd_StdDev^2*Leadtime+LT_StdDev^2*Avg_Dmd^2)*Std_Cost*Inv_Cost+IF(365/CL$3+Safety_Stock/Avg_Dmd&gt;Plan_Shelf,(365/CL$3+Safety_Stock/Avg_Dmd-Plan_Shelf)*Avg_Dmd*Std_Cost*CL$3,0)+Avg_Dmd*365/CL$3/2*Std_Cost*Inv_Cost+CL$3*Setup</f>
        <v>32822.015471984829</v>
      </c>
      <c r="CM102" s="12">
        <f>(Sell_Price-Std_Cost)*(1-$D102)*Lost_Sale_Fact*Avg_Dmd*365+NORMSINV($D102)*SQRT(Dmd_StdDev^2*Leadtime+LT_StdDev^2*Avg_Dmd^2)*Std_Cost*Inv_Cost+IF(365/CM$3+Safety_Stock/Avg_Dmd&gt;Plan_Shelf,(365/CM$3+Safety_Stock/Avg_Dmd-Plan_Shelf)*Avg_Dmd*Std_Cost*CM$3,0)+Avg_Dmd*365/CM$3/2*Std_Cost*Inv_Cost+CM$3*Setup</f>
        <v>32944.696573294641</v>
      </c>
      <c r="CN102" s="12">
        <f>(Sell_Price-Std_Cost)*(1-$D102)*Lost_Sale_Fact*Avg_Dmd*365+NORMSINV($D102)*SQRT(Dmd_StdDev^2*Leadtime+LT_StdDev^2*Avg_Dmd^2)*Std_Cost*Inv_Cost+IF(365/CN$3+Safety_Stock/Avg_Dmd&gt;Plan_Shelf,(365/CN$3+Safety_Stock/Avg_Dmd-Plan_Shelf)*Avg_Dmd*Std_Cost*CN$3,0)+Avg_Dmd*365/CN$3/2*Std_Cost*Inv_Cost+CN$3*Setup</f>
        <v>33067.998558665589</v>
      </c>
      <c r="CO102" s="12">
        <f>(Sell_Price-Std_Cost)*(1-$D102)*Lost_Sale_Fact*Avg_Dmd*365+NORMSINV($D102)*SQRT(Dmd_StdDev^2*Leadtime+LT_StdDev^2*Avg_Dmd^2)*Std_Cost*Inv_Cost+IF(365/CO$3+Safety_Stock/Avg_Dmd&gt;Plan_Shelf,(365/CO$3+Safety_Stock/Avg_Dmd-Plan_Shelf)*Avg_Dmd*Std_Cost*CO$3,0)+Avg_Dmd*365/CO$3/2*Std_Cost*Inv_Cost+CO$3*Setup</f>
        <v>33191.900499421463</v>
      </c>
      <c r="CP102" s="12">
        <f>(Sell_Price-Std_Cost)*(1-$D102)*Lost_Sale_Fact*Avg_Dmd*365+NORMSINV($D102)*SQRT(Dmd_StdDev^2*Leadtime+LT_StdDev^2*Avg_Dmd^2)*Std_Cost*Inv_Cost+IF(365/CP$3+Safety_Stock/Avg_Dmd&gt;Plan_Shelf,(365/CP$3+Safety_Stock/Avg_Dmd-Plan_Shelf)*Avg_Dmd*Std_Cost*CP$3,0)+Avg_Dmd*365/CP$3/2*Std_Cost*Inv_Cost+CP$3*Setup</f>
        <v>33316.382397049427</v>
      </c>
      <c r="CQ102" s="12">
        <f>(Sell_Price-Std_Cost)*(1-$D102)*Lost_Sale_Fact*Avg_Dmd*365+NORMSINV($D102)*SQRT(Dmd_StdDev^2*Leadtime+LT_StdDev^2*Avg_Dmd^2)*Std_Cost*Inv_Cost+IF(365/CQ$3+Safety_Stock/Avg_Dmd&gt;Plan_Shelf,(365/CQ$3+Safety_Stock/Avg_Dmd-Plan_Shelf)*Avg_Dmd*Std_Cost*CQ$3,0)+Avg_Dmd*365/CQ$3/2*Std_Cost*Inv_Cost+CQ$3*Setup</f>
        <v>33441.425132092161</v>
      </c>
      <c r="CR102" s="12">
        <f>(Sell_Price-Std_Cost)*(1-$D102)*Lost_Sale_Fact*Avg_Dmd*365+NORMSINV($D102)*SQRT(Dmd_StdDev^2*Leadtime+LT_StdDev^2*Avg_Dmd^2)*Std_Cost*Inv_Cost+IF(365/CR$3+Safety_Stock/Avg_Dmd&gt;Plan_Shelf,(365/CR$3+Safety_Stock/Avg_Dmd-Plan_Shelf)*Avg_Dmd*Std_Cost*CR$3,0)+Avg_Dmd*365/CR$3/2*Std_Cost*Inv_Cost+CR$3*Setup</f>
        <v>33567.010416373101</v>
      </c>
      <c r="CS102" s="12">
        <f>(Sell_Price-Std_Cost)*(1-$D102)*Lost_Sale_Fact*Avg_Dmd*365+NORMSINV($D102)*SQRT(Dmd_StdDev^2*Leadtime+LT_StdDev^2*Avg_Dmd^2)*Std_Cost*Inv_Cost+IF(365/CS$3+Safety_Stock/Avg_Dmd&gt;Plan_Shelf,(365/CS$3+Safety_Stock/Avg_Dmd-Plan_Shelf)*Avg_Dmd*Std_Cost*CS$3,0)+Avg_Dmd*365/CS$3/2*Std_Cost*Inv_Cost+CS$3*Setup</f>
        <v>33693.120748303911</v>
      </c>
      <c r="CT102" s="12">
        <f>(Sell_Price-Std_Cost)*(1-$D102)*Lost_Sale_Fact*Avg_Dmd*365+NORMSINV($D102)*SQRT(Dmd_StdDev^2*Leadtime+LT_StdDev^2*Avg_Dmd^2)*Std_Cost*Inv_Cost+IF(365/CT$3+Safety_Stock/Avg_Dmd&gt;Plan_Shelf,(365/CT$3+Safety_Stock/Avg_Dmd-Plan_Shelf)*Avg_Dmd*Std_Cost*CT$3,0)+Avg_Dmd*365/CT$3/2*Std_Cost*Inv_Cost+CT$3*Setup</f>
        <v>33819.7393710447</v>
      </c>
      <c r="CU102" s="12">
        <f>(Sell_Price-Std_Cost)*(1-$D102)*Lost_Sale_Fact*Avg_Dmd*365+NORMSINV($D102)*SQRT(Dmd_StdDev^2*Leadtime+LT_StdDev^2*Avg_Dmd^2)*Std_Cost*Inv_Cost+IF(365/CU$3+Safety_Stock/Avg_Dmd&gt;Plan_Shelf,(365/CU$3+Safety_Stock/Avg_Dmd-Plan_Shelf)*Avg_Dmd*Std_Cost*CU$3,0)+Avg_Dmd*365/CU$3/2*Std_Cost*Inv_Cost+CU$3*Setup</f>
        <v>33946.850233306737</v>
      </c>
      <c r="CV102" s="12">
        <f>(Sell_Price-Std_Cost)*(1-$D102)*Lost_Sale_Fact*Avg_Dmd*365+NORMSINV($D102)*SQRT(Dmd_StdDev^2*Leadtime+LT_StdDev^2*Avg_Dmd^2)*Std_Cost*Inv_Cost+IF(365/CV$3+Safety_Stock/Avg_Dmd&gt;Plan_Shelf,(365/CV$3+Safety_Stock/Avg_Dmd-Plan_Shelf)*Avg_Dmd*Std_Cost*CV$3,0)+Avg_Dmd*365/CV$3/2*Std_Cost*Inv_Cost+CV$3*Setup</f>
        <v>34074.437952604989</v>
      </c>
      <c r="CW102" s="12">
        <f>(Sell_Price-Std_Cost)*(1-$D102)*Lost_Sale_Fact*Avg_Dmd*365+NORMSINV($D102)*SQRT(Dmd_StdDev^2*Leadtime+LT_StdDev^2*Avg_Dmd^2)*Std_Cost*Inv_Cost+IF(365/CW$3+Safety_Stock/Avg_Dmd&gt;Plan_Shelf,(365/CW$3+Safety_Stock/Avg_Dmd-Plan_Shelf)*Avg_Dmd*Std_Cost*CW$3,0)+Avg_Dmd*365/CW$3/2*Std_Cost*Inv_Cost+CW$3*Setup</f>
        <v>34202.487780783675</v>
      </c>
      <c r="CX102" s="12">
        <f>(Sell_Price-Std_Cost)*(1-$D102)*Lost_Sale_Fact*Avg_Dmd*365+NORMSINV($D102)*SQRT(Dmd_StdDev^2*Leadtime+LT_StdDev^2*Avg_Dmd^2)*Std_Cost*Inv_Cost+IF(365/CX$3+Safety_Stock/Avg_Dmd&gt;Plan_Shelf,(365/CX$3+Safety_Stock/Avg_Dmd-Plan_Shelf)*Avg_Dmd*Std_Cost*CX$3,0)+Avg_Dmd*365/CX$3/2*Std_Cost*Inv_Cost+CX$3*Setup</f>
        <v>34330.985571652607</v>
      </c>
      <c r="CY102" s="12">
        <f>(Sell_Price-Std_Cost)*(1-$D102)*Lost_Sale_Fact*Avg_Dmd*365+NORMSINV($D102)*SQRT(Dmd_StdDev^2*Leadtime+LT_StdDev^2*Avg_Dmd^2)*Std_Cost*Inv_Cost+IF(365/CY$3+Safety_Stock/Avg_Dmd&gt;Plan_Shelf,(365/CY$3+Safety_Stock/Avg_Dmd-Plan_Shelf)*Avg_Dmd*Std_Cost*CY$3,0)+Avg_Dmd*365/CY$3/2*Std_Cost*Inv_Cost+CY$3*Setup</f>
        <v>34459.917750584784</v>
      </c>
      <c r="CZ102" s="12">
        <f>(Sell_Price-Std_Cost)*(1-$D102)*Lost_Sale_Fact*Avg_Dmd*365+NORMSINV($D102)*SQRT(Dmd_StdDev^2*Leadtime+LT_StdDev^2*Avg_Dmd^2)*Std_Cost*Inv_Cost+IF(365/CZ$3+Safety_Stock/Avg_Dmd&gt;Plan_Shelf,(365/CZ$3+Safety_Stock/Avg_Dmd-Plan_Shelf)*Avg_Dmd*Std_Cost*CZ$3,0)+Avg_Dmd*365/CZ$3/2*Std_Cost*Inv_Cost+CZ$3*Setup</f>
        <v>34589.271285938317</v>
      </c>
      <c r="DA102" s="28">
        <f t="shared" si="2"/>
        <v>28619.595610262641</v>
      </c>
      <c r="DB102" s="43">
        <f t="shared" si="3"/>
        <v>0.90100000000000002</v>
      </c>
    </row>
    <row r="103" spans="1:106" ht="14.1" customHeight="1" x14ac:dyDescent="0.25">
      <c r="A103" s="53"/>
      <c r="B103" s="52"/>
      <c r="C103" s="52"/>
      <c r="D103" s="9">
        <v>0.9</v>
      </c>
      <c r="E103" s="12">
        <f>(Sell_Price-Std_Cost)*(1-$D103)*Lost_Sale_Fact*Avg_Dmd*365+NORMSINV($D103)*SQRT(Dmd_StdDev^2*Leadtime+LT_StdDev^2*Avg_Dmd^2)*Std_Cost*Inv_Cost+IF(365/E$3+Safety_Stock/Avg_Dmd&gt;Plan_Shelf,(365/E$3+Safety_Stock/Avg_Dmd-Plan_Shelf)*Avg_Dmd*Std_Cost*E$3,0)+Avg_Dmd*365/E$3/2*Std_Cost*Inv_Cost+E$3*Setup</f>
        <v>1329039.614334597</v>
      </c>
      <c r="F103" s="12">
        <f>(Sell_Price-Std_Cost)*(1-$D103)*Lost_Sale_Fact*Avg_Dmd*365+NORMSINV($D103)*SQRT(Dmd_StdDev^2*Leadtime+LT_StdDev^2*Avg_Dmd^2)*Std_Cost*Inv_Cost+IF(365/F$3+Safety_Stock/Avg_Dmd&gt;Plan_Shelf,(365/F$3+Safety_Stock/Avg_Dmd-Plan_Shelf)*Avg_Dmd*Std_Cost*F$3,0)+Avg_Dmd*365/F$3/2*Std_Cost*Inv_Cost+F$3*Setup</f>
        <v>1165885.7771685894</v>
      </c>
      <c r="G103" s="12">
        <f>(Sell_Price-Std_Cost)*(1-$D103)*Lost_Sale_Fact*Avg_Dmd*365+NORMSINV($D103)*SQRT(Dmd_StdDev^2*Leadtime+LT_StdDev^2*Avg_Dmd^2)*Std_Cost*Inv_Cost+IF(365/G$3+Safety_Stock/Avg_Dmd&gt;Plan_Shelf,(365/G$3+Safety_Stock/Avg_Dmd-Plan_Shelf)*Avg_Dmd*Std_Cost*G$3,0)+Avg_Dmd*365/G$3/2*Std_Cost*Inv_Cost+G$3*Setup</f>
        <v>1070865.2733359153</v>
      </c>
      <c r="H103" s="12">
        <f>(Sell_Price-Std_Cost)*(1-$D103)*Lost_Sale_Fact*Avg_Dmd*365+NORMSINV($D103)*SQRT(Dmd_StdDev^2*Leadtime+LT_StdDev^2*Avg_Dmd^2)*Std_Cost*Inv_Cost+IF(365/H$3+Safety_Stock/Avg_Dmd&gt;Plan_Shelf,(365/H$3+Safety_Stock/Avg_Dmd-Plan_Shelf)*Avg_Dmd*Std_Cost*H$3,0)+Avg_Dmd*365/H$3/2*Std_Cost*Inv_Cost+H$3*Setup</f>
        <v>992878.10283657443</v>
      </c>
      <c r="I103" s="12">
        <f>(Sell_Price-Std_Cost)*(1-$D103)*Lost_Sale_Fact*Avg_Dmd*365+NORMSINV($D103)*SQRT(Dmd_StdDev^2*Leadtime+LT_StdDev^2*Avg_Dmd^2)*Std_Cost*Inv_Cost+IF(365/I$3+Safety_Stock/Avg_Dmd&gt;Plan_Shelf,(365/I$3+Safety_Stock/Avg_Dmd-Plan_Shelf)*Avg_Dmd*Std_Cost*I$3,0)+Avg_Dmd*365/I$3/2*Std_Cost*Inv_Cost+I$3*Setup</f>
        <v>921704.26567056682</v>
      </c>
      <c r="J103" s="12">
        <f>(Sell_Price-Std_Cost)*(1-$D103)*Lost_Sale_Fact*Avg_Dmd*365+NORMSINV($D103)*SQRT(Dmd_StdDev^2*Leadtime+LT_StdDev^2*Avg_Dmd^2)*Std_Cost*Inv_Cost+IF(365/J$3+Safety_Stock/Avg_Dmd&gt;Plan_Shelf,(365/J$3+Safety_Stock/Avg_Dmd-Plan_Shelf)*Avg_Dmd*Std_Cost*J$3,0)+Avg_Dmd*365/J$3/2*Std_Cost*Inv_Cost+J$3*Setup</f>
        <v>853937.09517122584</v>
      </c>
      <c r="K103" s="12">
        <f>(Sell_Price-Std_Cost)*(1-$D103)*Lost_Sale_Fact*Avg_Dmd*365+NORMSINV($D103)*SQRT(Dmd_StdDev^2*Leadtime+LT_StdDev^2*Avg_Dmd^2)*Std_Cost*Inv_Cost+IF(365/K$3+Safety_Stock/Avg_Dmd&gt;Plan_Shelf,(365/K$3+Safety_Stock/Avg_Dmd-Plan_Shelf)*Avg_Dmd*Std_Cost*K$3,0)+Avg_Dmd*365/K$3/2*Std_Cost*Inv_Cost+K$3*Setup</f>
        <v>788116.59133855172</v>
      </c>
      <c r="L103" s="12">
        <f>(Sell_Price-Std_Cost)*(1-$D103)*Lost_Sale_Fact*Avg_Dmd*365+NORMSINV($D103)*SQRT(Dmd_StdDev^2*Leadtime+LT_StdDev^2*Avg_Dmd^2)*Std_Cost*Inv_Cost+IF(365/L$3+Safety_Stock/Avg_Dmd&gt;Plan_Shelf,(365/L$3+Safety_Stock/Avg_Dmd-Plan_Shelf)*Avg_Dmd*Std_Cost*L$3,0)+Avg_Dmd*365/L$3/2*Std_Cost*Inv_Cost+L$3*Setup</f>
        <v>723512.75417254411</v>
      </c>
      <c r="M103" s="12">
        <f>(Sell_Price-Std_Cost)*(1-$D103)*Lost_Sale_Fact*Avg_Dmd*365+NORMSINV($D103)*SQRT(Dmd_StdDev^2*Leadtime+LT_StdDev^2*Avg_Dmd^2)*Std_Cost*Inv_Cost+IF(365/M$3+Safety_Stock/Avg_Dmd&gt;Plan_Shelf,(365/M$3+Safety_Stock/Avg_Dmd-Plan_Shelf)*Avg_Dmd*Std_Cost*M$3,0)+Avg_Dmd*365/M$3/2*Std_Cost*Inv_Cost+M$3*Setup</f>
        <v>659720.02811764774</v>
      </c>
      <c r="N103" s="12">
        <f>(Sell_Price-Std_Cost)*(1-$D103)*Lost_Sale_Fact*Avg_Dmd*365+NORMSINV($D103)*SQRT(Dmd_StdDev^2*Leadtime+LT_StdDev^2*Avg_Dmd^2)*Std_Cost*Inv_Cost+IF(365/N$3+Safety_Stock/Avg_Dmd&gt;Plan_Shelf,(365/N$3+Safety_Stock/Avg_Dmd-Plan_Shelf)*Avg_Dmd*Std_Cost*N$3,0)+Avg_Dmd*365/N$3/2*Std_Cost*Inv_Cost+N$3*Setup</f>
        <v>596495.07984052901</v>
      </c>
      <c r="O103" s="12">
        <f>(Sell_Price-Std_Cost)*(1-$D103)*Lost_Sale_Fact*Avg_Dmd*365+NORMSINV($D103)*SQRT(Dmd_StdDev^2*Leadtime+LT_StdDev^2*Avg_Dmd^2)*Std_Cost*Inv_Cost+IF(365/O$3+Safety_Stock/Avg_Dmd&gt;Plan_Shelf,(365/O$3+Safety_Stock/Avg_Dmd-Plan_Shelf)*Avg_Dmd*Std_Cost*O$3,0)+Avg_Dmd*365/O$3/2*Std_Cost*Inv_Cost+O$3*Setup</f>
        <v>533683.06085633952</v>
      </c>
      <c r="P103" s="12">
        <f>(Sell_Price-Std_Cost)*(1-$D103)*Lost_Sale_Fact*Avg_Dmd*365+NORMSINV($D103)*SQRT(Dmd_StdDev^2*Leadtime+LT_StdDev^2*Avg_Dmd^2)*Std_Cost*Inv_Cost+IF(365/P$3+Safety_Stock/Avg_Dmd&gt;Plan_Shelf,(365/P$3+Safety_Stock/Avg_Dmd-Plan_Shelf)*Avg_Dmd*Std_Cost*P$3,0)+Avg_Dmd*365/P$3/2*Std_Cost*Inv_Cost+P$3*Setup</f>
        <v>471180.73884184734</v>
      </c>
      <c r="Q103" s="12">
        <f>(Sell_Price-Std_Cost)*(1-$D103)*Lost_Sale_Fact*Avg_Dmd*365+NORMSINV($D103)*SQRT(Dmd_StdDev^2*Leadtime+LT_StdDev^2*Avg_Dmd^2)*Std_Cost*Inv_Cost+IF(365/Q$3+Safety_Stock/Avg_Dmd&gt;Plan_Shelf,(365/Q$3+Safety_Stock/Avg_Dmd-Plan_Shelf)*Avg_Dmd*Std_Cost*Q$3,0)+Avg_Dmd*365/Q$3/2*Std_Cost*Inv_Cost+Q$3*Setup</f>
        <v>408916.64526558336</v>
      </c>
      <c r="R103" s="12">
        <f>(Sell_Price-Std_Cost)*(1-$D103)*Lost_Sale_Fact*Avg_Dmd*365+NORMSINV($D103)*SQRT(Dmd_StdDev^2*Leadtime+LT_StdDev^2*Avg_Dmd^2)*Std_Cost*Inv_Cost+IF(365/R$3+Safety_Stock/Avg_Dmd&gt;Plan_Shelf,(365/R$3+Safety_Stock/Avg_Dmd-Plan_Shelf)*Avg_Dmd*Std_Cost*R$3,0)+Avg_Dmd*365/R$3/2*Std_Cost*Inv_Cost+R$3*Setup</f>
        <v>346839.73117649893</v>
      </c>
      <c r="S103" s="12">
        <f>(Sell_Price-Std_Cost)*(1-$D103)*Lost_Sale_Fact*Avg_Dmd*365+NORMSINV($D103)*SQRT(Dmd_StdDev^2*Leadtime+LT_StdDev^2*Avg_Dmd^2)*Std_Cost*Inv_Cost+IF(365/S$3+Safety_Stock/Avg_Dmd&gt;Plan_Shelf,(365/S$3+Safety_Stock/Avg_Dmd-Plan_Shelf)*Avg_Dmd*Std_Cost*S$3,0)+Avg_Dmd*365/S$3/2*Std_Cost*Inv_Cost+S$3*Setup</f>
        <v>284912.56067715789</v>
      </c>
      <c r="T103" s="12">
        <f>(Sell_Price-Std_Cost)*(1-$D103)*Lost_Sale_Fact*Avg_Dmd*365+NORMSINV($D103)*SQRT(Dmd_StdDev^2*Leadtime+LT_StdDev^2*Avg_Dmd^2)*Std_Cost*Inv_Cost+IF(365/T$3+Safety_Stock/Avg_Dmd&gt;Plan_Shelf,(365/T$3+Safety_Stock/Avg_Dmd-Plan_Shelf)*Avg_Dmd*Std_Cost*T$3,0)+Avg_Dmd*365/T$3/2*Std_Cost*Inv_Cost+T$3*Setup</f>
        <v>223107.05684448357</v>
      </c>
      <c r="U103" s="12">
        <f>(Sell_Price-Std_Cost)*(1-$D103)*Lost_Sale_Fact*Avg_Dmd*365+NORMSINV($D103)*SQRT(Dmd_StdDev^2*Leadtime+LT_StdDev^2*Avg_Dmd^2)*Std_Cost*Inv_Cost+IF(365/U$3+Safety_Stock/Avg_Dmd&gt;Plan_Shelf,(365/U$3+Safety_Stock/Avg_Dmd-Plan_Shelf)*Avg_Dmd*Std_Cost*U$3,0)+Avg_Dmd*365/U$3/2*Std_Cost*Inv_Cost+U$3*Setup</f>
        <v>161401.7490902406</v>
      </c>
      <c r="V103" s="12">
        <f>(Sell_Price-Std_Cost)*(1-$D103)*Lost_Sale_Fact*Avg_Dmd*365+NORMSINV($D103)*SQRT(Dmd_StdDev^2*Leadtime+LT_StdDev^2*Avg_Dmd^2)*Std_Cost*Inv_Cost+IF(365/V$3+Safety_Stock/Avg_Dmd&gt;Plan_Shelf,(365/V$3+Safety_Stock/Avg_Dmd-Plan_Shelf)*Avg_Dmd*Std_Cost*V$3,0)+Avg_Dmd*365/V$3/2*Std_Cost*Inv_Cost+V$3*Setup</f>
        <v>99779.938068024028</v>
      </c>
      <c r="W103" s="12">
        <f>(Sell_Price-Std_Cost)*(1-$D103)*Lost_Sale_Fact*Avg_Dmd*365+NORMSINV($D103)*SQRT(Dmd_StdDev^2*Leadtime+LT_StdDev^2*Avg_Dmd^2)*Std_Cost*Inv_Cost+IF(365/W$3+Safety_Stock/Avg_Dmd&gt;Plan_Shelf,(365/W$3+Safety_Stock/Avg_Dmd-Plan_Shelf)*Avg_Dmd*Std_Cost*W$3,0)+Avg_Dmd*365/W$3/2*Std_Cost*Inv_Cost+W$3*Setup</f>
        <v>38228.440083302899</v>
      </c>
      <c r="X103" s="12">
        <f>(Sell_Price-Std_Cost)*(1-$D103)*Lost_Sale_Fact*Avg_Dmd*365+NORMSINV($D103)*SQRT(Dmd_StdDev^2*Leadtime+LT_StdDev^2*Avg_Dmd^2)*Std_Cost*Inv_Cost+IF(365/X$3+Safety_Stock/Avg_Dmd&gt;Plan_Shelf,(365/X$3+Safety_Stock/Avg_Dmd-Plan_Shelf)*Avg_Dmd*Std_Cost*X$3,0)+Avg_Dmd*365/X$3/2*Std_Cost*Inv_Cost+X$3*Setup</f>
        <v>30813.451500604606</v>
      </c>
      <c r="Y103" s="12">
        <f>(Sell_Price-Std_Cost)*(1-$D103)*Lost_Sale_Fact*Avg_Dmd*365+NORMSINV($D103)*SQRT(Dmd_StdDev^2*Leadtime+LT_StdDev^2*Avg_Dmd^2)*Std_Cost*Inv_Cost+IF(365/Y$3+Safety_Stock/Avg_Dmd&gt;Plan_Shelf,(365/Y$3+Safety_Stock/Avg_Dmd-Plan_Shelf)*Avg_Dmd*Std_Cost*Y$3,0)+Avg_Dmd*365/Y$3/2*Std_Cost*Inv_Cost+Y$3*Setup</f>
        <v>30476.784833937938</v>
      </c>
      <c r="Z103" s="12">
        <f>(Sell_Price-Std_Cost)*(1-$D103)*Lost_Sale_Fact*Avg_Dmd*365+NORMSINV($D103)*SQRT(Dmd_StdDev^2*Leadtime+LT_StdDev^2*Avg_Dmd^2)*Std_Cost*Inv_Cost+IF(365/Z$3+Safety_Stock/Avg_Dmd&gt;Plan_Shelf,(365/Z$3+Safety_Stock/Avg_Dmd-Plan_Shelf)*Avg_Dmd*Std_Cost*Z$3,0)+Avg_Dmd*365/Z$3/2*Std_Cost*Inv_Cost+Z$3*Setup</f>
        <v>30184.360591513694</v>
      </c>
      <c r="AA103" s="12">
        <f>(Sell_Price-Std_Cost)*(1-$D103)*Lost_Sale_Fact*Avg_Dmd*365+NORMSINV($D103)*SQRT(Dmd_StdDev^2*Leadtime+LT_StdDev^2*Avg_Dmd^2)*Std_Cost*Inv_Cost+IF(365/AA$3+Safety_Stock/Avg_Dmd&gt;Plan_Shelf,(365/AA$3+Safety_Stock/Avg_Dmd-Plan_Shelf)*Avg_Dmd*Std_Cost*AA$3,0)+Avg_Dmd*365/AA$3/2*Std_Cost*Inv_Cost+AA$3*Setup</f>
        <v>29930.408022343734</v>
      </c>
      <c r="AB103" s="12">
        <f>(Sell_Price-Std_Cost)*(1-$D103)*Lost_Sale_Fact*Avg_Dmd*365+NORMSINV($D103)*SQRT(Dmd_StdDev^2*Leadtime+LT_StdDev^2*Avg_Dmd^2)*Std_Cost*Inv_Cost+IF(365/AB$3+Safety_Stock/Avg_Dmd&gt;Plan_Shelf,(365/AB$3+Safety_Stock/Avg_Dmd-Plan_Shelf)*Avg_Dmd*Std_Cost*AB$3,0)+Avg_Dmd*365/AB$3/2*Std_Cost*Inv_Cost+AB$3*Setup</f>
        <v>29710.11816727127</v>
      </c>
      <c r="AC103" s="12">
        <f>(Sell_Price-Std_Cost)*(1-$D103)*Lost_Sale_Fact*Avg_Dmd*365+NORMSINV($D103)*SQRT(Dmd_StdDev^2*Leadtime+LT_StdDev^2*Avg_Dmd^2)*Std_Cost*Inv_Cost+IF(365/AC$3+Safety_Stock/Avg_Dmd&gt;Plan_Shelf,(365/AC$3+Safety_Stock/Avg_Dmd-Plan_Shelf)*Avg_Dmd*Std_Cost*AC$3,0)+Avg_Dmd*365/AC$3/2*Std_Cost*Inv_Cost+AC$3*Setup</f>
        <v>29519.451500604606</v>
      </c>
      <c r="AD103" s="12">
        <f>(Sell_Price-Std_Cost)*(1-$D103)*Lost_Sale_Fact*Avg_Dmd*365+NORMSINV($D103)*SQRT(Dmd_StdDev^2*Leadtime+LT_StdDev^2*Avg_Dmd^2)*Std_Cost*Inv_Cost+IF(365/AD$3+Safety_Stock/Avg_Dmd&gt;Plan_Shelf,(365/AD$3+Safety_Stock/Avg_Dmd-Plan_Shelf)*Avg_Dmd*Std_Cost*AD$3,0)+Avg_Dmd*365/AD$3/2*Std_Cost*Inv_Cost+AD$3*Setup</f>
        <v>29354.989962143067</v>
      </c>
      <c r="AE103" s="12">
        <f>(Sell_Price-Std_Cost)*(1-$D103)*Lost_Sale_Fact*Avg_Dmd*365+NORMSINV($D103)*SQRT(Dmd_StdDev^2*Leadtime+LT_StdDev^2*Avg_Dmd^2)*Std_Cost*Inv_Cost+IF(365/AE$3+Safety_Stock/Avg_Dmd&gt;Plan_Shelf,(365/AE$3+Safety_Stock/Avg_Dmd-Plan_Shelf)*Avg_Dmd*Std_Cost*AE$3,0)+Avg_Dmd*365/AE$3/2*Std_Cost*Inv_Cost+AE$3*Setup</f>
        <v>29213.821870974978</v>
      </c>
      <c r="AF103" s="12">
        <f>(Sell_Price-Std_Cost)*(1-$D103)*Lost_Sale_Fact*Avg_Dmd*365+NORMSINV($D103)*SQRT(Dmd_StdDev^2*Leadtime+LT_StdDev^2*Avg_Dmd^2)*Std_Cost*Inv_Cost+IF(365/AF$3+Safety_Stock/Avg_Dmd&gt;Plan_Shelf,(365/AF$3+Safety_Stock/Avg_Dmd-Plan_Shelf)*Avg_Dmd*Std_Cost*AF$3,0)+Avg_Dmd*365/AF$3/2*Std_Cost*Inv_Cost+AF$3*Setup</f>
        <v>29093.451500604606</v>
      </c>
      <c r="AG103" s="12">
        <f>(Sell_Price-Std_Cost)*(1-$D103)*Lost_Sale_Fact*Avg_Dmd*365+NORMSINV($D103)*SQRT(Dmd_StdDev^2*Leadtime+LT_StdDev^2*Avg_Dmd^2)*Std_Cost*Inv_Cost+IF(365/AG$3+Safety_Stock/Avg_Dmd&gt;Plan_Shelf,(365/AG$3+Safety_Stock/Avg_Dmd-Plan_Shelf)*Avg_Dmd*Std_Cost*AG$3,0)+Avg_Dmd*365/AG$3/2*Std_Cost*Inv_Cost+AG$3*Setup</f>
        <v>28991.72736267357</v>
      </c>
      <c r="AH103" s="12">
        <f>(Sell_Price-Std_Cost)*(1-$D103)*Lost_Sale_Fact*Avg_Dmd*365+NORMSINV($D103)*SQRT(Dmd_StdDev^2*Leadtime+LT_StdDev^2*Avg_Dmd^2)*Std_Cost*Inv_Cost+IF(365/AH$3+Safety_Stock/Avg_Dmd&gt;Plan_Shelf,(365/AH$3+Safety_Stock/Avg_Dmd-Plan_Shelf)*Avg_Dmd*Std_Cost*AH$3,0)+Avg_Dmd*365/AH$3/2*Std_Cost*Inv_Cost+AH$3*Setup</f>
        <v>28906.784833937938</v>
      </c>
      <c r="AI103" s="12">
        <f>(Sell_Price-Std_Cost)*(1-$D103)*Lost_Sale_Fact*Avg_Dmd*365+NORMSINV($D103)*SQRT(Dmd_StdDev^2*Leadtime+LT_StdDev^2*Avg_Dmd^2)*Std_Cost*Inv_Cost+IF(365/AI$3+Safety_Stock/Avg_Dmd&gt;Plan_Shelf,(365/AI$3+Safety_Stock/Avg_Dmd-Plan_Shelf)*Avg_Dmd*Std_Cost*AI$3,0)+Avg_Dmd*365/AI$3/2*Std_Cost*Inv_Cost+AI$3*Setup</f>
        <v>28836.999887701379</v>
      </c>
      <c r="AJ103" s="12">
        <f>(Sell_Price-Std_Cost)*(1-$D103)*Lost_Sale_Fact*Avg_Dmd*365+NORMSINV($D103)*SQRT(Dmd_StdDev^2*Leadtime+LT_StdDev^2*Avg_Dmd^2)*Std_Cost*Inv_Cost+IF(365/AJ$3+Safety_Stock/Avg_Dmd&gt;Plan_Shelf,(365/AJ$3+Safety_Stock/Avg_Dmd-Plan_Shelf)*Avg_Dmd*Std_Cost*AJ$3,0)+Avg_Dmd*365/AJ$3/2*Std_Cost*Inv_Cost+AJ$3*Setup</f>
        <v>28780.951500604606</v>
      </c>
      <c r="AK103" s="12">
        <f>(Sell_Price-Std_Cost)*(1-$D103)*Lost_Sale_Fact*Avg_Dmd*365+NORMSINV($D103)*SQRT(Dmd_StdDev^2*Leadtime+LT_StdDev^2*Avg_Dmd^2)*Std_Cost*Inv_Cost+IF(365/AK$3+Safety_Stock/Avg_Dmd&gt;Plan_Shelf,(365/AK$3+Safety_Stock/Avg_Dmd-Plan_Shelf)*Avg_Dmd*Std_Cost*AK$3,0)+Avg_Dmd*365/AK$3/2*Std_Cost*Inv_Cost+AK$3*Setup</f>
        <v>28737.390894543998</v>
      </c>
      <c r="AL103" s="12">
        <f>(Sell_Price-Std_Cost)*(1-$D103)*Lost_Sale_Fact*Avg_Dmd*365+NORMSINV($D103)*SQRT(Dmd_StdDev^2*Leadtime+LT_StdDev^2*Avg_Dmd^2)*Std_Cost*Inv_Cost+IF(365/AL$3+Safety_Stock/Avg_Dmd&gt;Plan_Shelf,(365/AL$3+Safety_Stock/Avg_Dmd-Plan_Shelf)*Avg_Dmd*Std_Cost*AL$3,0)+Avg_Dmd*365/AL$3/2*Std_Cost*Inv_Cost+AL$3*Setup</f>
        <v>28705.216206486959</v>
      </c>
      <c r="AM103" s="12">
        <f>(Sell_Price-Std_Cost)*(1-$D103)*Lost_Sale_Fact*Avg_Dmd*365+NORMSINV($D103)*SQRT(Dmd_StdDev^2*Leadtime+LT_StdDev^2*Avg_Dmd^2)*Std_Cost*Inv_Cost+IF(365/AM$3+Safety_Stock/Avg_Dmd&gt;Plan_Shelf,(365/AM$3+Safety_Stock/Avg_Dmd-Plan_Shelf)*Avg_Dmd*Std_Cost*AM$3,0)+Avg_Dmd*365/AM$3/2*Std_Cost*Inv_Cost+AM$3*Setup</f>
        <v>28683.451500604606</v>
      </c>
      <c r="AN103" s="12">
        <f>(Sell_Price-Std_Cost)*(1-$D103)*Lost_Sale_Fact*Avg_Dmd*365+NORMSINV($D103)*SQRT(Dmd_StdDev^2*Leadtime+LT_StdDev^2*Avg_Dmd^2)*Std_Cost*Inv_Cost+IF(365/AN$3+Safety_Stock/Avg_Dmd&gt;Plan_Shelf,(365/AN$3+Safety_Stock/Avg_Dmd-Plan_Shelf)*Avg_Dmd*Std_Cost*AN$3,0)+Avg_Dmd*365/AN$3/2*Std_Cost*Inv_Cost+AN$3*Setup</f>
        <v>28671.229278382383</v>
      </c>
      <c r="AO103" s="12">
        <f>(Sell_Price-Std_Cost)*(1-$D103)*Lost_Sale_Fact*Avg_Dmd*365+NORMSINV($D103)*SQRT(Dmd_StdDev^2*Leadtime+LT_StdDev^2*Avg_Dmd^2)*Std_Cost*Inv_Cost+IF(365/AO$3+Safety_Stock/Avg_Dmd&gt;Plan_Shelf,(365/AO$3+Safety_Stock/Avg_Dmd-Plan_Shelf)*Avg_Dmd*Std_Cost*AO$3,0)+Avg_Dmd*365/AO$3/2*Std_Cost*Inv_Cost+AO$3*Setup</f>
        <v>28667.775824928929</v>
      </c>
      <c r="AP103" s="12">
        <f>(Sell_Price-Std_Cost)*(1-$D103)*Lost_Sale_Fact*Avg_Dmd*365+NORMSINV($D103)*SQRT(Dmd_StdDev^2*Leadtime+LT_StdDev^2*Avg_Dmd^2)*Std_Cost*Inv_Cost+IF(365/AP$3+Safety_Stock/Avg_Dmd&gt;Plan_Shelf,(365/AP$3+Safety_Stock/Avg_Dmd-Plan_Shelf)*Avg_Dmd*Std_Cost*AP$3,0)+Avg_Dmd*365/AP$3/2*Std_Cost*Inv_Cost+AP$3*Setup</f>
        <v>28672.398869025659</v>
      </c>
      <c r="AQ103" s="12">
        <f>(Sell_Price-Std_Cost)*(1-$D103)*Lost_Sale_Fact*Avg_Dmd*365+NORMSINV($D103)*SQRT(Dmd_StdDev^2*Leadtime+LT_StdDev^2*Avg_Dmd^2)*Std_Cost*Inv_Cost+IF(365/AQ$3+Safety_Stock/Avg_Dmd&gt;Plan_Shelf,(365/AQ$3+Safety_Stock/Avg_Dmd-Plan_Shelf)*Avg_Dmd*Std_Cost*AQ$3,0)+Avg_Dmd*365/AQ$3/2*Std_Cost*Inv_Cost+AQ$3*Setup</f>
        <v>28684.477141630246</v>
      </c>
      <c r="AR103" s="12">
        <f>(Sell_Price-Std_Cost)*(1-$D103)*Lost_Sale_Fact*Avg_Dmd*365+NORMSINV($D103)*SQRT(Dmd_StdDev^2*Leadtime+LT_StdDev^2*Avg_Dmd^2)*Std_Cost*Inv_Cost+IF(365/AR$3+Safety_Stock/Avg_Dmd&gt;Plan_Shelf,(365/AR$3+Safety_Stock/Avg_Dmd-Plan_Shelf)*Avg_Dmd*Std_Cost*AR$3,0)+Avg_Dmd*365/AR$3/2*Std_Cost*Inv_Cost+AR$3*Setup</f>
        <v>28703.451500604606</v>
      </c>
      <c r="AS103" s="12">
        <f>(Sell_Price-Std_Cost)*(1-$D103)*Lost_Sale_Fact*Avg_Dmd*365+NORMSINV($D103)*SQRT(Dmd_StdDev^2*Leadtime+LT_StdDev^2*Avg_Dmd^2)*Std_Cost*Inv_Cost+IF(365/AS$3+Safety_Stock/Avg_Dmd&gt;Plan_Shelf,(365/AS$3+Safety_Stock/Avg_Dmd-Plan_Shelf)*Avg_Dmd*Std_Cost*AS$3,0)+Avg_Dmd*365/AS$3/2*Std_Cost*Inv_Cost+AS$3*Setup</f>
        <v>28728.817354263141</v>
      </c>
      <c r="AT103" s="12">
        <f>(Sell_Price-Std_Cost)*(1-$D103)*Lost_Sale_Fact*Avg_Dmd*365+NORMSINV($D103)*SQRT(Dmd_StdDev^2*Leadtime+LT_StdDev^2*Avg_Dmd^2)*Std_Cost*Inv_Cost+IF(365/AT$3+Safety_Stock/Avg_Dmd&gt;Plan_Shelf,(365/AT$3+Safety_Stock/Avg_Dmd-Plan_Shelf)*Avg_Dmd*Std_Cost*AT$3,0)+Avg_Dmd*365/AT$3/2*Std_Cost*Inv_Cost+AT$3*Setup</f>
        <v>28760.11816727127</v>
      </c>
      <c r="AU103" s="12">
        <f>(Sell_Price-Std_Cost)*(1-$D103)*Lost_Sale_Fact*Avg_Dmd*365+NORMSINV($D103)*SQRT(Dmd_StdDev^2*Leadtime+LT_StdDev^2*Avg_Dmd^2)*Std_Cost*Inv_Cost+IF(365/AU$3+Safety_Stock/Avg_Dmd&gt;Plan_Shelf,(365/AU$3+Safety_Stock/Avg_Dmd-Plan_Shelf)*Avg_Dmd*Std_Cost*AU$3,0)+Avg_Dmd*365/AU$3/2*Std_Cost*Inv_Cost+AU$3*Setup</f>
        <v>28796.939872697629</v>
      </c>
      <c r="AV103" s="12">
        <f>(Sell_Price-Std_Cost)*(1-$D103)*Lost_Sale_Fact*Avg_Dmd*365+NORMSINV($D103)*SQRT(Dmd_StdDev^2*Leadtime+LT_StdDev^2*Avg_Dmd^2)*Std_Cost*Inv_Cost+IF(365/AV$3+Safety_Stock/Avg_Dmd&gt;Plan_Shelf,(365/AV$3+Safety_Stock/Avg_Dmd-Plan_Shelf)*Avg_Dmd*Std_Cost*AV$3,0)+Avg_Dmd*365/AV$3/2*Std_Cost*Inv_Cost+AV$3*Setup</f>
        <v>28838.90604605915</v>
      </c>
      <c r="AW103" s="12">
        <f>(Sell_Price-Std_Cost)*(1-$D103)*Lost_Sale_Fact*Avg_Dmd*365+NORMSINV($D103)*SQRT(Dmd_StdDev^2*Leadtime+LT_StdDev^2*Avg_Dmd^2)*Std_Cost*Inv_Cost+IF(365/AW$3+Safety_Stock/Avg_Dmd&gt;Plan_Shelf,(365/AW$3+Safety_Stock/Avg_Dmd-Plan_Shelf)*Avg_Dmd*Std_Cost*AW$3,0)+Avg_Dmd*365/AW$3/2*Std_Cost*Inv_Cost+AW$3*Setup</f>
        <v>28885.673722826828</v>
      </c>
      <c r="AX103" s="12">
        <f>(Sell_Price-Std_Cost)*(1-$D103)*Lost_Sale_Fact*Avg_Dmd*365+NORMSINV($D103)*SQRT(Dmd_StdDev^2*Leadtime+LT_StdDev^2*Avg_Dmd^2)*Std_Cost*Inv_Cost+IF(365/AX$3+Safety_Stock/Avg_Dmd&gt;Plan_Shelf,(365/AX$3+Safety_Stock/Avg_Dmd-Plan_Shelf)*Avg_Dmd*Std_Cost*AX$3,0)+Avg_Dmd*365/AX$3/2*Std_Cost*Inv_Cost+AX$3*Setup</f>
        <v>28936.92976147417</v>
      </c>
      <c r="AY103" s="12">
        <f>(Sell_Price-Std_Cost)*(1-$D103)*Lost_Sale_Fact*Avg_Dmd*365+NORMSINV($D103)*SQRT(Dmd_StdDev^2*Leadtime+LT_StdDev^2*Avg_Dmd^2)*Std_Cost*Inv_Cost+IF(365/AY$3+Safety_Stock/Avg_Dmd&gt;Plan_Shelf,(365/AY$3+Safety_Stock/Avg_Dmd-Plan_Shelf)*Avg_Dmd*Std_Cost*AY$3,0)+Avg_Dmd*365/AY$3/2*Std_Cost*Inv_Cost+AY$3*Setup</f>
        <v>28992.38767081737</v>
      </c>
      <c r="AZ103" s="12">
        <f>(Sell_Price-Std_Cost)*(1-$D103)*Lost_Sale_Fact*Avg_Dmd*365+NORMSINV($D103)*SQRT(Dmd_StdDev^2*Leadtime+LT_StdDev^2*Avg_Dmd^2)*Std_Cost*Inv_Cost+IF(365/AZ$3+Safety_Stock/Avg_Dmd&gt;Plan_Shelf,(365/AZ$3+Safety_Stock/Avg_Dmd-Plan_Shelf)*Avg_Dmd*Std_Cost*AZ$3,0)+Avg_Dmd*365/AZ$3/2*Std_Cost*Inv_Cost+AZ$3*Setup</f>
        <v>29051.784833937938</v>
      </c>
      <c r="BA103" s="12">
        <f>(Sell_Price-Std_Cost)*(1-$D103)*Lost_Sale_Fact*Avg_Dmd*365+NORMSINV($D103)*SQRT(Dmd_StdDev^2*Leadtime+LT_StdDev^2*Avg_Dmd^2)*Std_Cost*Inv_Cost+IF(365/BA$3+Safety_Stock/Avg_Dmd&gt;Plan_Shelf,(365/BA$3+Safety_Stock/Avg_Dmd-Plan_Shelf)*Avg_Dmd*Std_Cost*BA$3,0)+Avg_Dmd*365/BA$3/2*Std_Cost*Inv_Cost+BA$3*Setup</f>
        <v>29114.880072033178</v>
      </c>
      <c r="BB103" s="12">
        <f>(Sell_Price-Std_Cost)*(1-$D103)*Lost_Sale_Fact*Avg_Dmd*365+NORMSINV($D103)*SQRT(Dmd_StdDev^2*Leadtime+LT_StdDev^2*Avg_Dmd^2)*Std_Cost*Inv_Cost+IF(365/BB$3+Safety_Stock/Avg_Dmd&gt;Plan_Shelf,(365/BB$3+Safety_Stock/Avg_Dmd-Plan_Shelf)*Avg_Dmd*Std_Cost*BB$3,0)+Avg_Dmd*365/BB$3/2*Std_Cost*Inv_Cost+BB$3*Setup</f>
        <v>29181.451500604606</v>
      </c>
      <c r="BC103" s="12">
        <f>(Sell_Price-Std_Cost)*(1-$D103)*Lost_Sale_Fact*Avg_Dmd*365+NORMSINV($D103)*SQRT(Dmd_StdDev^2*Leadtime+LT_StdDev^2*Avg_Dmd^2)*Std_Cost*Inv_Cost+IF(365/BC$3+Safety_Stock/Avg_Dmd&gt;Plan_Shelf,(365/BC$3+Safety_Stock/Avg_Dmd-Plan_Shelf)*Avg_Dmd*Std_Cost*BC$3,0)+Avg_Dmd*365/BC$3/2*Std_Cost*Inv_Cost+BC$3*Setup</f>
        <v>29251.294637859508</v>
      </c>
      <c r="BD103" s="12">
        <f>(Sell_Price-Std_Cost)*(1-$D103)*Lost_Sale_Fact*Avg_Dmd*365+NORMSINV($D103)*SQRT(Dmd_StdDev^2*Leadtime+LT_StdDev^2*Avg_Dmd^2)*Std_Cost*Inv_Cost+IF(365/BD$3+Safety_Stock/Avg_Dmd&gt;Plan_Shelf,(365/BD$3+Safety_Stock/Avg_Dmd-Plan_Shelf)*Avg_Dmd*Std_Cost*BD$3,0)+Avg_Dmd*365/BD$3/2*Std_Cost*Inv_Cost+BD$3*Setup</f>
        <v>29324.220731373836</v>
      </c>
      <c r="BE103" s="12">
        <f>(Sell_Price-Std_Cost)*(1-$D103)*Lost_Sale_Fact*Avg_Dmd*365+NORMSINV($D103)*SQRT(Dmd_StdDev^2*Leadtime+LT_StdDev^2*Avg_Dmd^2)*Std_Cost*Inv_Cost+IF(365/BE$3+Safety_Stock/Avg_Dmd&gt;Plan_Shelf,(365/BE$3+Safety_Stock/Avg_Dmd-Plan_Shelf)*Avg_Dmd*Std_Cost*BE$3,0)+Avg_Dmd*365/BE$3/2*Std_Cost*Inv_Cost+BE$3*Setup</f>
        <v>29400.055274189512</v>
      </c>
      <c r="BF103" s="12">
        <f>(Sell_Price-Std_Cost)*(1-$D103)*Lost_Sale_Fact*Avg_Dmd*365+NORMSINV($D103)*SQRT(Dmd_StdDev^2*Leadtime+LT_StdDev^2*Avg_Dmd^2)*Std_Cost*Inv_Cost+IF(365/BF$3+Safety_Stock/Avg_Dmd&gt;Plan_Shelf,(365/BF$3+Safety_Stock/Avg_Dmd-Plan_Shelf)*Avg_Dmd*Std_Cost*BF$3,0)+Avg_Dmd*365/BF$3/2*Std_Cost*Inv_Cost+BF$3*Setup</f>
        <v>29478.636685789792</v>
      </c>
      <c r="BG103" s="12">
        <f>(Sell_Price-Std_Cost)*(1-$D103)*Lost_Sale_Fact*Avg_Dmd*365+NORMSINV($D103)*SQRT(Dmd_StdDev^2*Leadtime+LT_StdDev^2*Avg_Dmd^2)*Std_Cost*Inv_Cost+IF(365/BG$3+Safety_Stock/Avg_Dmd&gt;Plan_Shelf,(365/BG$3+Safety_Stock/Avg_Dmd-Plan_Shelf)*Avg_Dmd*Std_Cost*BG$3,0)+Avg_Dmd*365/BG$3/2*Std_Cost*Inv_Cost+BG$3*Setup</f>
        <v>29559.815136968242</v>
      </c>
      <c r="BH103" s="12">
        <f>(Sell_Price-Std_Cost)*(1-$D103)*Lost_Sale_Fact*Avg_Dmd*365+NORMSINV($D103)*SQRT(Dmd_StdDev^2*Leadtime+LT_StdDev^2*Avg_Dmd^2)*Std_Cost*Inv_Cost+IF(365/BH$3+Safety_Stock/Avg_Dmd&gt;Plan_Shelf,(365/BH$3+Safety_Stock/Avg_Dmd-Plan_Shelf)*Avg_Dmd*Std_Cost*BH$3,0)+Avg_Dmd*365/BH$3/2*Std_Cost*Inv_Cost+BH$3*Setup</f>
        <v>29643.451500604606</v>
      </c>
      <c r="BI103" s="12">
        <f>(Sell_Price-Std_Cost)*(1-$D103)*Lost_Sale_Fact*Avg_Dmd*365+NORMSINV($D103)*SQRT(Dmd_StdDev^2*Leadtime+LT_StdDev^2*Avg_Dmd^2)*Std_Cost*Inv_Cost+IF(365/BI$3+Safety_Stock/Avg_Dmd&gt;Plan_Shelf,(365/BI$3+Safety_Stock/Avg_Dmd-Plan_Shelf)*Avg_Dmd*Std_Cost*BI$3,0)+Avg_Dmd*365/BI$3/2*Std_Cost*Inv_Cost+BI$3*Setup</f>
        <v>29729.416412885308</v>
      </c>
      <c r="BJ103" s="12">
        <f>(Sell_Price-Std_Cost)*(1-$D103)*Lost_Sale_Fact*Avg_Dmd*365+NORMSINV($D103)*SQRT(Dmd_StdDev^2*Leadtime+LT_StdDev^2*Avg_Dmd^2)*Std_Cost*Inv_Cost+IF(365/BJ$3+Safety_Stock/Avg_Dmd&gt;Plan_Shelf,(365/BJ$3+Safety_Stock/Avg_Dmd-Plan_Shelf)*Avg_Dmd*Std_Cost*BJ$3,0)+Avg_Dmd*365/BJ$3/2*Std_Cost*Inv_Cost+BJ$3*Setup</f>
        <v>29817.589431639088</v>
      </c>
      <c r="BK103" s="12">
        <f>(Sell_Price-Std_Cost)*(1-$D103)*Lost_Sale_Fact*Avg_Dmd*365+NORMSINV($D103)*SQRT(Dmd_StdDev^2*Leadtime+LT_StdDev^2*Avg_Dmd^2)*Std_Cost*Inv_Cost+IF(365/BK$3+Safety_Stock/Avg_Dmd&gt;Plan_Shelf,(365/BK$3+Safety_Stock/Avg_Dmd-Plan_Shelf)*Avg_Dmd*Std_Cost*BK$3,0)+Avg_Dmd*365/BK$3/2*Std_Cost*Inv_Cost+BK$3*Setup</f>
        <v>29907.858280265624</v>
      </c>
      <c r="BL103" s="12">
        <f>(Sell_Price-Std_Cost)*(1-$D103)*Lost_Sale_Fact*Avg_Dmd*365+NORMSINV($D103)*SQRT(Dmd_StdDev^2*Leadtime+LT_StdDev^2*Avg_Dmd^2)*Std_Cost*Inv_Cost+IF(365/BL$3+Safety_Stock/Avg_Dmd&gt;Plan_Shelf,(365/BL$3+Safety_Stock/Avg_Dmd-Plan_Shelf)*Avg_Dmd*Std_Cost*BL$3,0)+Avg_Dmd*365/BL$3/2*Std_Cost*Inv_Cost+BL$3*Setup</f>
        <v>30000.118167271274</v>
      </c>
      <c r="BM103" s="12">
        <f>(Sell_Price-Std_Cost)*(1-$D103)*Lost_Sale_Fact*Avg_Dmd*365+NORMSINV($D103)*SQRT(Dmd_StdDev^2*Leadtime+LT_StdDev^2*Avg_Dmd^2)*Std_Cost*Inv_Cost+IF(365/BM$3+Safety_Stock/Avg_Dmd&gt;Plan_Shelf,(365/BM$3+Safety_Stock/Avg_Dmd-Plan_Shelf)*Avg_Dmd*Std_Cost*BM$3,0)+Avg_Dmd*365/BM$3/2*Std_Cost*Inv_Cost+BM$3*Setup</f>
        <v>30094.271172735753</v>
      </c>
      <c r="BN103" s="12">
        <f>(Sell_Price-Std_Cost)*(1-$D103)*Lost_Sale_Fact*Avg_Dmd*365+NORMSINV($D103)*SQRT(Dmd_StdDev^2*Leadtime+LT_StdDev^2*Avg_Dmd^2)*Std_Cost*Inv_Cost+IF(365/BN$3+Safety_Stock/Avg_Dmd&gt;Plan_Shelf,(365/BN$3+Safety_Stock/Avg_Dmd-Plan_Shelf)*Avg_Dmd*Std_Cost*BN$3,0)+Avg_Dmd*365/BN$3/2*Std_Cost*Inv_Cost+BN$3*Setup</f>
        <v>30190.225694152992</v>
      </c>
      <c r="BO103" s="12">
        <f>(Sell_Price-Std_Cost)*(1-$D103)*Lost_Sale_Fact*Avg_Dmd*365+NORMSINV($D103)*SQRT(Dmd_StdDev^2*Leadtime+LT_StdDev^2*Avg_Dmd^2)*Std_Cost*Inv_Cost+IF(365/BO$3+Safety_Stock/Avg_Dmd&gt;Plan_Shelf,(365/BO$3+Safety_Stock/Avg_Dmd-Plan_Shelf)*Avg_Dmd*Std_Cost*BO$3,0)+Avg_Dmd*365/BO$3/2*Std_Cost*Inv_Cost+BO$3*Setup</f>
        <v>30287.895945049051</v>
      </c>
      <c r="BP103" s="12">
        <f>(Sell_Price-Std_Cost)*(1-$D103)*Lost_Sale_Fact*Avg_Dmd*365+NORMSINV($D103)*SQRT(Dmd_StdDev^2*Leadtime+LT_StdDev^2*Avg_Dmd^2)*Std_Cost*Inv_Cost+IF(365/BP$3+Safety_Stock/Avg_Dmd&gt;Plan_Shelf,(365/BP$3+Safety_Stock/Avg_Dmd-Plan_Shelf)*Avg_Dmd*Std_Cost*BP$3,0)+Avg_Dmd*365/BP$3/2*Std_Cost*Inv_Cost+BP$3*Setup</f>
        <v>30387.201500604606</v>
      </c>
      <c r="BQ103" s="12">
        <f>(Sell_Price-Std_Cost)*(1-$D103)*Lost_Sale_Fact*Avg_Dmd*365+NORMSINV($D103)*SQRT(Dmd_StdDev^2*Leadtime+LT_StdDev^2*Avg_Dmd^2)*Std_Cost*Inv_Cost+IF(365/BQ$3+Safety_Stock/Avg_Dmd&gt;Plan_Shelf,(365/BQ$3+Safety_Stock/Avg_Dmd-Plan_Shelf)*Avg_Dmd*Std_Cost*BQ$3,0)+Avg_Dmd*365/BQ$3/2*Std_Cost*Inv_Cost+BQ$3*Setup</f>
        <v>30488.066885219989</v>
      </c>
      <c r="BR103" s="12">
        <f>(Sell_Price-Std_Cost)*(1-$D103)*Lost_Sale_Fact*Avg_Dmd*365+NORMSINV($D103)*SQRT(Dmd_StdDev^2*Leadtime+LT_StdDev^2*Avg_Dmd^2)*Std_Cost*Inv_Cost+IF(365/BR$3+Safety_Stock/Avg_Dmd&gt;Plan_Shelf,(365/BR$3+Safety_Stock/Avg_Dmd-Plan_Shelf)*Avg_Dmd*Std_Cost*BR$3,0)+Avg_Dmd*365/BR$3/2*Std_Cost*Inv_Cost+BR$3*Setup</f>
        <v>30590.421197574302</v>
      </c>
      <c r="BS103" s="12">
        <f>(Sell_Price-Std_Cost)*(1-$D103)*Lost_Sale_Fact*Avg_Dmd*365+NORMSINV($D103)*SQRT(Dmd_StdDev^2*Leadtime+LT_StdDev^2*Avg_Dmd^2)*Std_Cost*Inv_Cost+IF(365/BS$3+Safety_Stock/Avg_Dmd&gt;Plan_Shelf,(365/BS$3+Safety_Stock/Avg_Dmd-Plan_Shelf)*Avg_Dmd*Std_Cost*BS$3,0)+Avg_Dmd*365/BS$3/2*Std_Cost*Inv_Cost+BS$3*Setup</f>
        <v>30694.197769261322</v>
      </c>
      <c r="BT103" s="12">
        <f>(Sell_Price-Std_Cost)*(1-$D103)*Lost_Sale_Fact*Avg_Dmd*365+NORMSINV($D103)*SQRT(Dmd_StdDev^2*Leadtime+LT_StdDev^2*Avg_Dmd^2)*Std_Cost*Inv_Cost+IF(365/BT$3+Safety_Stock/Avg_Dmd&gt;Plan_Shelf,(365/BT$3+Safety_Stock/Avg_Dmd-Plan_Shelf)*Avg_Dmd*Std_Cost*BT$3,0)+Avg_Dmd*365/BT$3/2*Std_Cost*Inv_Cost+BT$3*Setup</f>
        <v>30799.333853545781</v>
      </c>
      <c r="BU103" s="12">
        <f>(Sell_Price-Std_Cost)*(1-$D103)*Lost_Sale_Fact*Avg_Dmd*365+NORMSINV($D103)*SQRT(Dmd_StdDev^2*Leadtime+LT_StdDev^2*Avg_Dmd^2)*Std_Cost*Inv_Cost+IF(365/BU$3+Safety_Stock/Avg_Dmd&gt;Plan_Shelf,(365/BU$3+Safety_Stock/Avg_Dmd-Plan_Shelf)*Avg_Dmd*Std_Cost*BU$3,0)+Avg_Dmd*365/BU$3/2*Std_Cost*Inv_Cost+BU$3*Setup</f>
        <v>30905.770341184314</v>
      </c>
      <c r="BV103" s="12">
        <f>(Sell_Price-Std_Cost)*(1-$D103)*Lost_Sale_Fact*Avg_Dmd*365+NORMSINV($D103)*SQRT(Dmd_StdDev^2*Leadtime+LT_StdDev^2*Avg_Dmd^2)*Std_Cost*Inv_Cost+IF(365/BV$3+Safety_Stock/Avg_Dmd&gt;Plan_Shelf,(365/BV$3+Safety_Stock/Avg_Dmd-Plan_Shelf)*Avg_Dmd*Std_Cost*BV$3,0)+Avg_Dmd*365/BV$3/2*Std_Cost*Inv_Cost+BV$3*Setup</f>
        <v>31013.451500604606</v>
      </c>
      <c r="BW103" s="12">
        <f>(Sell_Price-Std_Cost)*(1-$D103)*Lost_Sale_Fact*Avg_Dmd*365+NORMSINV($D103)*SQRT(Dmd_StdDev^2*Leadtime+LT_StdDev^2*Avg_Dmd^2)*Std_Cost*Inv_Cost+IF(365/BW$3+Safety_Stock/Avg_Dmd&gt;Plan_Shelf,(365/BW$3+Safety_Stock/Avg_Dmd-Plan_Shelf)*Avg_Dmd*Std_Cost*BW$3,0)+Avg_Dmd*365/BW$3/2*Std_Cost*Inv_Cost+BW$3*Setup</f>
        <v>31122.324740041226</v>
      </c>
      <c r="BX103" s="12">
        <f>(Sell_Price-Std_Cost)*(1-$D103)*Lost_Sale_Fact*Avg_Dmd*365+NORMSINV($D103)*SQRT(Dmd_StdDev^2*Leadtime+LT_StdDev^2*Avg_Dmd^2)*Std_Cost*Inv_Cost+IF(365/BX$3+Safety_Stock/Avg_Dmd&gt;Plan_Shelf,(365/BX$3+Safety_Stock/Avg_Dmd-Plan_Shelf)*Avg_Dmd*Std_Cost*BX$3,0)+Avg_Dmd*365/BX$3/2*Std_Cost*Inv_Cost+BX$3*Setup</f>
        <v>31232.340389493496</v>
      </c>
      <c r="BY103" s="12">
        <f>(Sell_Price-Std_Cost)*(1-$D103)*Lost_Sale_Fact*Avg_Dmd*365+NORMSINV($D103)*SQRT(Dmd_StdDev^2*Leadtime+LT_StdDev^2*Avg_Dmd^2)*Std_Cost*Inv_Cost+IF(365/BY$3+Safety_Stock/Avg_Dmd&gt;Plan_Shelf,(365/BY$3+Safety_Stock/Avg_Dmd-Plan_Shelf)*Avg_Dmd*Std_Cost*BY$3,0)+Avg_Dmd*365/BY$3/2*Std_Cost*Inv_Cost+BY$3*Setup</f>
        <v>31343.451500604606</v>
      </c>
      <c r="BZ103" s="12">
        <f>(Sell_Price-Std_Cost)*(1-$D103)*Lost_Sale_Fact*Avg_Dmd*365+NORMSINV($D103)*SQRT(Dmd_StdDev^2*Leadtime+LT_StdDev^2*Avg_Dmd^2)*Std_Cost*Inv_Cost+IF(365/BZ$3+Safety_Stock/Avg_Dmd&gt;Plan_Shelf,(365/BZ$3+Safety_Stock/Avg_Dmd-Plan_Shelf)*Avg_Dmd*Std_Cost*BZ$3,0)+Avg_Dmd*365/BZ$3/2*Std_Cost*Inv_Cost+BZ$3*Setup</f>
        <v>31455.613662766769</v>
      </c>
      <c r="CA103" s="12">
        <f>(Sell_Price-Std_Cost)*(1-$D103)*Lost_Sale_Fact*Avg_Dmd*365+NORMSINV($D103)*SQRT(Dmd_StdDev^2*Leadtime+LT_StdDev^2*Avg_Dmd^2)*Std_Cost*Inv_Cost+IF(365/CA$3+Safety_Stock/Avg_Dmd&gt;Plan_Shelf,(365/CA$3+Safety_Stock/Avg_Dmd-Plan_Shelf)*Avg_Dmd*Std_Cost*CA$3,0)+Avg_Dmd*365/CA$3/2*Std_Cost*Inv_Cost+CA$3*Setup</f>
        <v>31568.784833937938</v>
      </c>
      <c r="CB103" s="12">
        <f>(Sell_Price-Std_Cost)*(1-$D103)*Lost_Sale_Fact*Avg_Dmd*365+NORMSINV($D103)*SQRT(Dmd_StdDev^2*Leadtime+LT_StdDev^2*Avg_Dmd^2)*Std_Cost*Inv_Cost+IF(365/CB$3+Safety_Stock/Avg_Dmd&gt;Plan_Shelf,(365/CB$3+Safety_Stock/Avg_Dmd-Plan_Shelf)*Avg_Dmd*Std_Cost*CB$3,0)+Avg_Dmd*365/CB$3/2*Std_Cost*Inv_Cost+CB$3*Setup</f>
        <v>31682.925184815133</v>
      </c>
      <c r="CC103" s="12">
        <f>(Sell_Price-Std_Cost)*(1-$D103)*Lost_Sale_Fact*Avg_Dmd*365+NORMSINV($D103)*SQRT(Dmd_StdDev^2*Leadtime+LT_StdDev^2*Avg_Dmd^2)*Std_Cost*Inv_Cost+IF(365/CC$3+Safety_Stock/Avg_Dmd&gt;Plan_Shelf,(365/CC$3+Safety_Stock/Avg_Dmd-Plan_Shelf)*Avg_Dmd*Std_Cost*CC$3,0)+Avg_Dmd*365/CC$3/2*Std_Cost*Inv_Cost+CC$3*Setup</f>
        <v>31797.996955150062</v>
      </c>
      <c r="CD103" s="12">
        <f>(Sell_Price-Std_Cost)*(1-$D103)*Lost_Sale_Fact*Avg_Dmd*365+NORMSINV($D103)*SQRT(Dmd_StdDev^2*Leadtime+LT_StdDev^2*Avg_Dmd^2)*Std_Cost*Inv_Cost+IF(365/CD$3+Safety_Stock/Avg_Dmd&gt;Plan_Shelf,(365/CD$3+Safety_Stock/Avg_Dmd-Plan_Shelf)*Avg_Dmd*Std_Cost*CD$3,0)+Avg_Dmd*365/CD$3/2*Std_Cost*Inv_Cost+CD$3*Setup</f>
        <v>31913.964321117426</v>
      </c>
      <c r="CE103" s="12">
        <f>(Sell_Price-Std_Cost)*(1-$D103)*Lost_Sale_Fact*Avg_Dmd*365+NORMSINV($D103)*SQRT(Dmd_StdDev^2*Leadtime+LT_StdDev^2*Avg_Dmd^2)*Std_Cost*Inv_Cost+IF(365/CE$3+Safety_Stock/Avg_Dmd&gt;Plan_Shelf,(365/CE$3+Safety_Stock/Avg_Dmd-Plan_Shelf)*Avg_Dmd*Std_Cost*CE$3,0)+Avg_Dmd*365/CE$3/2*Std_Cost*Inv_Cost+CE$3*Setup</f>
        <v>32030.793272756506</v>
      </c>
      <c r="CF103" s="12">
        <f>(Sell_Price-Std_Cost)*(1-$D103)*Lost_Sale_Fact*Avg_Dmd*365+NORMSINV($D103)*SQRT(Dmd_StdDev^2*Leadtime+LT_StdDev^2*Avg_Dmd^2)*Std_Cost*Inv_Cost+IF(365/CF$3+Safety_Stock/Avg_Dmd&gt;Plan_Shelf,(365/CF$3+Safety_Stock/Avg_Dmd-Plan_Shelf)*Avg_Dmd*Std_Cost*CF$3,0)+Avg_Dmd*365/CF$3/2*Std_Cost*Inv_Cost+CF$3*Setup</f>
        <v>32148.451500604606</v>
      </c>
      <c r="CG103" s="12">
        <f>(Sell_Price-Std_Cost)*(1-$D103)*Lost_Sale_Fact*Avg_Dmd*365+NORMSINV($D103)*SQRT(Dmd_StdDev^2*Leadtime+LT_StdDev^2*Avg_Dmd^2)*Std_Cost*Inv_Cost+IF(365/CG$3+Safety_Stock/Avg_Dmd&gt;Plan_Shelf,(365/CG$3+Safety_Stock/Avg_Dmd-Plan_Shelf)*Avg_Dmd*Std_Cost*CG$3,0)+Avg_Dmd*365/CG$3/2*Std_Cost*Inv_Cost+CG$3*Setup</f>
        <v>32266.908290728061</v>
      </c>
      <c r="CH103" s="12">
        <f>(Sell_Price-Std_Cost)*(1-$D103)*Lost_Sale_Fact*Avg_Dmd*365+NORMSINV($D103)*SQRT(Dmd_StdDev^2*Leadtime+LT_StdDev^2*Avg_Dmd^2)*Std_Cost*Inv_Cost+IF(365/CH$3+Safety_Stock/Avg_Dmd&gt;Plan_Shelf,(365/CH$3+Safety_Stock/Avg_Dmd-Plan_Shelf)*Avg_Dmd*Std_Cost*CH$3,0)+Avg_Dmd*365/CH$3/2*Std_Cost*Inv_Cost+CH$3*Setup</f>
        <v>32386.134427433873</v>
      </c>
      <c r="CI103" s="12">
        <f>(Sell_Price-Std_Cost)*(1-$D103)*Lost_Sale_Fact*Avg_Dmd*365+NORMSINV($D103)*SQRT(Dmd_StdDev^2*Leadtime+LT_StdDev^2*Avg_Dmd^2)*Std_Cost*Inv_Cost+IF(365/CI$3+Safety_Stock/Avg_Dmd&gt;Plan_Shelf,(365/CI$3+Safety_Stock/Avg_Dmd-Plan_Shelf)*Avg_Dmd*Std_Cost*CI$3,0)+Avg_Dmd*365/CI$3/2*Std_Cost*Inv_Cost+CI$3*Setup</f>
        <v>32506.102103014244</v>
      </c>
      <c r="CJ103" s="12">
        <f>(Sell_Price-Std_Cost)*(1-$D103)*Lost_Sale_Fact*Avg_Dmd*365+NORMSINV($D103)*SQRT(Dmd_StdDev^2*Leadtime+LT_StdDev^2*Avg_Dmd^2)*Std_Cost*Inv_Cost+IF(365/CJ$3+Safety_Stock/Avg_Dmd&gt;Plan_Shelf,(365/CJ$3+Safety_Stock/Avg_Dmd-Plan_Shelf)*Avg_Dmd*Std_Cost*CJ$3,0)+Avg_Dmd*365/CJ$3/2*Std_Cost*Inv_Cost+CJ$3*Setup</f>
        <v>32626.784833937938</v>
      </c>
      <c r="CK103" s="12">
        <f>(Sell_Price-Std_Cost)*(1-$D103)*Lost_Sale_Fact*Avg_Dmd*365+NORMSINV($D103)*SQRT(Dmd_StdDev^2*Leadtime+LT_StdDev^2*Avg_Dmd^2)*Std_Cost*Inv_Cost+IF(365/CK$3+Safety_Stock/Avg_Dmd&gt;Plan_Shelf,(365/CK$3+Safety_Stock/Avg_Dmd-Plan_Shelf)*Avg_Dmd*Std_Cost*CK$3,0)+Avg_Dmd*365/CK$3/2*Std_Cost*Inv_Cost+CK$3*Setup</f>
        <v>32748.157382957546</v>
      </c>
      <c r="CL103" s="12">
        <f>(Sell_Price-Std_Cost)*(1-$D103)*Lost_Sale_Fact*Avg_Dmd*365+NORMSINV($D103)*SQRT(Dmd_StdDev^2*Leadtime+LT_StdDev^2*Avg_Dmd^2)*Std_Cost*Inv_Cost+IF(365/CL$3+Safety_Stock/Avg_Dmd&gt;Plan_Shelf,(365/CL$3+Safety_Stock/Avg_Dmd-Plan_Shelf)*Avg_Dmd*Std_Cost*CL$3,0)+Avg_Dmd*365/CL$3/2*Std_Cost*Inv_Cost+CL$3*Setup</f>
        <v>32870.195686651117</v>
      </c>
      <c r="CM103" s="12">
        <f>(Sell_Price-Std_Cost)*(1-$D103)*Lost_Sale_Fact*Avg_Dmd*365+NORMSINV($D103)*SQRT(Dmd_StdDev^2*Leadtime+LT_StdDev^2*Avg_Dmd^2)*Std_Cost*Inv_Cost+IF(365/CM$3+Safety_Stock/Avg_Dmd&gt;Plan_Shelf,(365/CM$3+Safety_Stock/Avg_Dmd-Plan_Shelf)*Avg_Dmd*Std_Cost*CM$3,0)+Avg_Dmd*365/CM$3/2*Std_Cost*Inv_Cost+CM$3*Setup</f>
        <v>32992.87678796093</v>
      </c>
      <c r="CN103" s="12">
        <f>(Sell_Price-Std_Cost)*(1-$D103)*Lost_Sale_Fact*Avg_Dmd*365+NORMSINV($D103)*SQRT(Dmd_StdDev^2*Leadtime+LT_StdDev^2*Avg_Dmd^2)*Std_Cost*Inv_Cost+IF(365/CN$3+Safety_Stock/Avg_Dmd&gt;Plan_Shelf,(365/CN$3+Safety_Stock/Avg_Dmd-Plan_Shelf)*Avg_Dmd*Std_Cost*CN$3,0)+Avg_Dmd*365/CN$3/2*Std_Cost*Inv_Cost+CN$3*Setup</f>
        <v>33116.178773331878</v>
      </c>
      <c r="CO103" s="12">
        <f>(Sell_Price-Std_Cost)*(1-$D103)*Lost_Sale_Fact*Avg_Dmd*365+NORMSINV($D103)*SQRT(Dmd_StdDev^2*Leadtime+LT_StdDev^2*Avg_Dmd^2)*Std_Cost*Inv_Cost+IF(365/CO$3+Safety_Stock/Avg_Dmd&gt;Plan_Shelf,(365/CO$3+Safety_Stock/Avg_Dmd-Plan_Shelf)*Avg_Dmd*Std_Cost*CO$3,0)+Avg_Dmd*365/CO$3/2*Std_Cost*Inv_Cost+CO$3*Setup</f>
        <v>33240.080714087751</v>
      </c>
      <c r="CP103" s="12">
        <f>(Sell_Price-Std_Cost)*(1-$D103)*Lost_Sale_Fact*Avg_Dmd*365+NORMSINV($D103)*SQRT(Dmd_StdDev^2*Leadtime+LT_StdDev^2*Avg_Dmd^2)*Std_Cost*Inv_Cost+IF(365/CP$3+Safety_Stock/Avg_Dmd&gt;Plan_Shelf,(365/CP$3+Safety_Stock/Avg_Dmd-Plan_Shelf)*Avg_Dmd*Std_Cost*CP$3,0)+Avg_Dmd*365/CP$3/2*Std_Cost*Inv_Cost+CP$3*Setup</f>
        <v>33364.562611715715</v>
      </c>
      <c r="CQ103" s="12">
        <f>(Sell_Price-Std_Cost)*(1-$D103)*Lost_Sale_Fact*Avg_Dmd*365+NORMSINV($D103)*SQRT(Dmd_StdDev^2*Leadtime+LT_StdDev^2*Avg_Dmd^2)*Std_Cost*Inv_Cost+IF(365/CQ$3+Safety_Stock/Avg_Dmd&gt;Plan_Shelf,(365/CQ$3+Safety_Stock/Avg_Dmd-Plan_Shelf)*Avg_Dmd*Std_Cost*CQ$3,0)+Avg_Dmd*365/CQ$3/2*Std_Cost*Inv_Cost+CQ$3*Setup</f>
        <v>33489.60534675845</v>
      </c>
      <c r="CR103" s="12">
        <f>(Sell_Price-Std_Cost)*(1-$D103)*Lost_Sale_Fact*Avg_Dmd*365+NORMSINV($D103)*SQRT(Dmd_StdDev^2*Leadtime+LT_StdDev^2*Avg_Dmd^2)*Std_Cost*Inv_Cost+IF(365/CR$3+Safety_Stock/Avg_Dmd&gt;Plan_Shelf,(365/CR$3+Safety_Stock/Avg_Dmd-Plan_Shelf)*Avg_Dmd*Std_Cost*CR$3,0)+Avg_Dmd*365/CR$3/2*Std_Cost*Inv_Cost+CR$3*Setup</f>
        <v>33615.19063103939</v>
      </c>
      <c r="CS103" s="12">
        <f>(Sell_Price-Std_Cost)*(1-$D103)*Lost_Sale_Fact*Avg_Dmd*365+NORMSINV($D103)*SQRT(Dmd_StdDev^2*Leadtime+LT_StdDev^2*Avg_Dmd^2)*Std_Cost*Inv_Cost+IF(365/CS$3+Safety_Stock/Avg_Dmd&gt;Plan_Shelf,(365/CS$3+Safety_Stock/Avg_Dmd-Plan_Shelf)*Avg_Dmd*Std_Cost*CS$3,0)+Avg_Dmd*365/CS$3/2*Std_Cost*Inv_Cost+CS$3*Setup</f>
        <v>33741.300962970199</v>
      </c>
      <c r="CT103" s="12">
        <f>(Sell_Price-Std_Cost)*(1-$D103)*Lost_Sale_Fact*Avg_Dmd*365+NORMSINV($D103)*SQRT(Dmd_StdDev^2*Leadtime+LT_StdDev^2*Avg_Dmd^2)*Std_Cost*Inv_Cost+IF(365/CT$3+Safety_Stock/Avg_Dmd&gt;Plan_Shelf,(365/CT$3+Safety_Stock/Avg_Dmd-Plan_Shelf)*Avg_Dmd*Std_Cost*CT$3,0)+Avg_Dmd*365/CT$3/2*Std_Cost*Inv_Cost+CT$3*Setup</f>
        <v>33867.919585710988</v>
      </c>
      <c r="CU103" s="12">
        <f>(Sell_Price-Std_Cost)*(1-$D103)*Lost_Sale_Fact*Avg_Dmd*365+NORMSINV($D103)*SQRT(Dmd_StdDev^2*Leadtime+LT_StdDev^2*Avg_Dmd^2)*Std_Cost*Inv_Cost+IF(365/CU$3+Safety_Stock/Avg_Dmd&gt;Plan_Shelf,(365/CU$3+Safety_Stock/Avg_Dmd-Plan_Shelf)*Avg_Dmd*Std_Cost*CU$3,0)+Avg_Dmd*365/CU$3/2*Std_Cost*Inv_Cost+CU$3*Setup</f>
        <v>33995.030447973026</v>
      </c>
      <c r="CV103" s="12">
        <f>(Sell_Price-Std_Cost)*(1-$D103)*Lost_Sale_Fact*Avg_Dmd*365+NORMSINV($D103)*SQRT(Dmd_StdDev^2*Leadtime+LT_StdDev^2*Avg_Dmd^2)*Std_Cost*Inv_Cost+IF(365/CV$3+Safety_Stock/Avg_Dmd&gt;Plan_Shelf,(365/CV$3+Safety_Stock/Avg_Dmd-Plan_Shelf)*Avg_Dmd*Std_Cost*CV$3,0)+Avg_Dmd*365/CV$3/2*Std_Cost*Inv_Cost+CV$3*Setup</f>
        <v>34122.61816727127</v>
      </c>
      <c r="CW103" s="12">
        <f>(Sell_Price-Std_Cost)*(1-$D103)*Lost_Sale_Fact*Avg_Dmd*365+NORMSINV($D103)*SQRT(Dmd_StdDev^2*Leadtime+LT_StdDev^2*Avg_Dmd^2)*Std_Cost*Inv_Cost+IF(365/CW$3+Safety_Stock/Avg_Dmd&gt;Plan_Shelf,(365/CW$3+Safety_Stock/Avg_Dmd-Plan_Shelf)*Avg_Dmd*Std_Cost*CW$3,0)+Avg_Dmd*365/CW$3/2*Std_Cost*Inv_Cost+CW$3*Setup</f>
        <v>34250.66799544997</v>
      </c>
      <c r="CX103" s="12">
        <f>(Sell_Price-Std_Cost)*(1-$D103)*Lost_Sale_Fact*Avg_Dmd*365+NORMSINV($D103)*SQRT(Dmd_StdDev^2*Leadtime+LT_StdDev^2*Avg_Dmd^2)*Std_Cost*Inv_Cost+IF(365/CX$3+Safety_Stock/Avg_Dmd&gt;Plan_Shelf,(365/CX$3+Safety_Stock/Avg_Dmd-Plan_Shelf)*Avg_Dmd*Std_Cost*CX$3,0)+Avg_Dmd*365/CX$3/2*Std_Cost*Inv_Cost+CX$3*Setup</f>
        <v>34379.165786318888</v>
      </c>
      <c r="CY103" s="12">
        <f>(Sell_Price-Std_Cost)*(1-$D103)*Lost_Sale_Fact*Avg_Dmd*365+NORMSINV($D103)*SQRT(Dmd_StdDev^2*Leadtime+LT_StdDev^2*Avg_Dmd^2)*Std_Cost*Inv_Cost+IF(365/CY$3+Safety_Stock/Avg_Dmd&gt;Plan_Shelf,(365/CY$3+Safety_Stock/Avg_Dmd-Plan_Shelf)*Avg_Dmd*Std_Cost*CY$3,0)+Avg_Dmd*365/CY$3/2*Std_Cost*Inv_Cost+CY$3*Setup</f>
        <v>34508.097965251072</v>
      </c>
      <c r="CZ103" s="12">
        <f>(Sell_Price-Std_Cost)*(1-$D103)*Lost_Sale_Fact*Avg_Dmd*365+NORMSINV($D103)*SQRT(Dmd_StdDev^2*Leadtime+LT_StdDev^2*Avg_Dmd^2)*Std_Cost*Inv_Cost+IF(365/CZ$3+Safety_Stock/Avg_Dmd&gt;Plan_Shelf,(365/CZ$3+Safety_Stock/Avg_Dmd-Plan_Shelf)*Avg_Dmd*Std_Cost*CZ$3,0)+Avg_Dmd*365/CZ$3/2*Std_Cost*Inv_Cost+CZ$3*Setup</f>
        <v>34637.451500604606</v>
      </c>
      <c r="DA103" s="28">
        <f t="shared" si="2"/>
        <v>28667.775824928929</v>
      </c>
      <c r="DB103" s="43">
        <f t="shared" si="3"/>
        <v>0.9</v>
      </c>
    </row>
    <row r="104" spans="1:106" ht="15" customHeight="1" x14ac:dyDescent="0.25">
      <c r="A104" s="32"/>
      <c r="C104" s="32"/>
      <c r="D104" s="27"/>
      <c r="E104" s="41">
        <f>MIN(E4:E103)</f>
        <v>1327000.6860335667</v>
      </c>
      <c r="F104" s="41">
        <f t="shared" ref="F104:BQ104" si="4">MIN(F4:F103)</f>
        <v>1163846.8488675591</v>
      </c>
      <c r="G104" s="41">
        <f t="shared" si="4"/>
        <v>1068826.345034885</v>
      </c>
      <c r="H104" s="41">
        <f t="shared" si="4"/>
        <v>990839.17453554412</v>
      </c>
      <c r="I104" s="41">
        <f t="shared" si="4"/>
        <v>919665.33736953652</v>
      </c>
      <c r="J104" s="41">
        <f t="shared" si="4"/>
        <v>851898.16687019554</v>
      </c>
      <c r="K104" s="41">
        <f t="shared" si="4"/>
        <v>786077.66303752142</v>
      </c>
      <c r="L104" s="41">
        <f t="shared" si="4"/>
        <v>721473.82587151381</v>
      </c>
      <c r="M104" s="41">
        <f t="shared" si="4"/>
        <v>657681.09981661744</v>
      </c>
      <c r="N104" s="41">
        <f t="shared" si="4"/>
        <v>594456.15153949871</v>
      </c>
      <c r="O104" s="41">
        <f t="shared" si="4"/>
        <v>531644.13255530922</v>
      </c>
      <c r="P104" s="41">
        <f t="shared" si="4"/>
        <v>469141.81054081698</v>
      </c>
      <c r="Q104" s="41">
        <f t="shared" si="4"/>
        <v>406877.71696455299</v>
      </c>
      <c r="R104" s="41">
        <f t="shared" si="4"/>
        <v>344800.80287546857</v>
      </c>
      <c r="S104" s="41">
        <f t="shared" si="4"/>
        <v>282873.63237612759</v>
      </c>
      <c r="T104" s="41">
        <f t="shared" si="4"/>
        <v>221068.12854345323</v>
      </c>
      <c r="U104" s="41">
        <f t="shared" si="4"/>
        <v>159362.82078921027</v>
      </c>
      <c r="V104" s="41">
        <f t="shared" si="4"/>
        <v>97741.009766993695</v>
      </c>
      <c r="W104" s="41">
        <f t="shared" si="4"/>
        <v>36189.511782272566</v>
      </c>
      <c r="X104" s="41">
        <f t="shared" si="4"/>
        <v>28774.523199574272</v>
      </c>
      <c r="Y104" s="41">
        <f t="shared" si="4"/>
        <v>28437.856532907601</v>
      </c>
      <c r="Z104" s="41">
        <f t="shared" si="4"/>
        <v>28145.432290483361</v>
      </c>
      <c r="AA104" s="41">
        <f t="shared" si="4"/>
        <v>27891.479721313401</v>
      </c>
      <c r="AB104" s="41">
        <f t="shared" si="4"/>
        <v>27671.189866240937</v>
      </c>
      <c r="AC104" s="41">
        <f t="shared" si="4"/>
        <v>27480.523199574269</v>
      </c>
      <c r="AD104" s="41">
        <f t="shared" si="4"/>
        <v>27316.061661112733</v>
      </c>
      <c r="AE104" s="41">
        <f t="shared" si="4"/>
        <v>27174.893569944641</v>
      </c>
      <c r="AF104" s="41">
        <f t="shared" si="4"/>
        <v>27054.523199574272</v>
      </c>
      <c r="AG104" s="41">
        <f t="shared" si="4"/>
        <v>26952.799061643236</v>
      </c>
      <c r="AH104" s="41">
        <f t="shared" si="4"/>
        <v>26867.856532907605</v>
      </c>
      <c r="AI104" s="41">
        <f t="shared" si="4"/>
        <v>26798.071586671045</v>
      </c>
      <c r="AJ104" s="41">
        <f t="shared" si="4"/>
        <v>26742.023199574272</v>
      </c>
      <c r="AK104" s="41">
        <f t="shared" si="4"/>
        <v>26698.462593513665</v>
      </c>
      <c r="AL104" s="41">
        <f t="shared" si="4"/>
        <v>26666.287905456622</v>
      </c>
      <c r="AM104" s="41">
        <f t="shared" si="4"/>
        <v>26644.523199574272</v>
      </c>
      <c r="AN104" s="41">
        <f t="shared" si="4"/>
        <v>26632.300977352046</v>
      </c>
      <c r="AO104" s="41">
        <f t="shared" si="4"/>
        <v>26628.847523898596</v>
      </c>
      <c r="AP104" s="41">
        <f t="shared" si="4"/>
        <v>26633.470567995322</v>
      </c>
      <c r="AQ104" s="41">
        <f t="shared" si="4"/>
        <v>26645.548840599913</v>
      </c>
      <c r="AR104" s="41">
        <f t="shared" si="4"/>
        <v>26664.523199574272</v>
      </c>
      <c r="AS104" s="41">
        <f t="shared" si="4"/>
        <v>26689.889053232808</v>
      </c>
      <c r="AT104" s="41">
        <f t="shared" si="4"/>
        <v>26721.189866240937</v>
      </c>
      <c r="AU104" s="41">
        <f t="shared" si="4"/>
        <v>26758.011571667295</v>
      </c>
      <c r="AV104" s="41">
        <f t="shared" si="4"/>
        <v>26799.977745028817</v>
      </c>
      <c r="AW104" s="41">
        <f t="shared" si="4"/>
        <v>26846.745421796491</v>
      </c>
      <c r="AX104" s="41">
        <f t="shared" si="4"/>
        <v>26898.001460443837</v>
      </c>
      <c r="AY104" s="41">
        <f t="shared" si="4"/>
        <v>26953.459369787037</v>
      </c>
      <c r="AZ104" s="41">
        <f t="shared" si="4"/>
        <v>27012.856532907605</v>
      </c>
      <c r="BA104" s="41">
        <f t="shared" si="4"/>
        <v>27075.951771002841</v>
      </c>
      <c r="BB104" s="41">
        <f t="shared" si="4"/>
        <v>27142.523199574269</v>
      </c>
      <c r="BC104" s="41">
        <f t="shared" si="4"/>
        <v>27212.366336829171</v>
      </c>
      <c r="BD104" s="41">
        <f t="shared" si="4"/>
        <v>27285.292430343499</v>
      </c>
      <c r="BE104" s="41">
        <f t="shared" si="4"/>
        <v>27361.126973159175</v>
      </c>
      <c r="BF104" s="41">
        <f t="shared" si="4"/>
        <v>27439.708384759455</v>
      </c>
      <c r="BG104" s="41">
        <f t="shared" si="4"/>
        <v>27520.886835937905</v>
      </c>
      <c r="BH104" s="41">
        <f t="shared" si="4"/>
        <v>27604.523199574272</v>
      </c>
      <c r="BI104" s="41">
        <f t="shared" si="4"/>
        <v>27690.488111854971</v>
      </c>
      <c r="BJ104" s="41">
        <f t="shared" si="4"/>
        <v>27778.661130608754</v>
      </c>
      <c r="BK104" s="41">
        <f t="shared" si="4"/>
        <v>27868.929979235287</v>
      </c>
      <c r="BL104" s="41">
        <f t="shared" si="4"/>
        <v>27961.189866240937</v>
      </c>
      <c r="BM104" s="41">
        <f t="shared" si="4"/>
        <v>28055.342871705419</v>
      </c>
      <c r="BN104" s="41">
        <f t="shared" si="4"/>
        <v>28151.297393122659</v>
      </c>
      <c r="BO104" s="41">
        <f t="shared" si="4"/>
        <v>28248.967644018714</v>
      </c>
      <c r="BP104" s="41">
        <f t="shared" si="4"/>
        <v>28348.273199574272</v>
      </c>
      <c r="BQ104" s="41">
        <f t="shared" si="4"/>
        <v>28449.138584189655</v>
      </c>
      <c r="BR104" s="41">
        <f t="shared" ref="BR104:CZ104" si="5">MIN(BR4:BR103)</f>
        <v>28551.492896543969</v>
      </c>
      <c r="BS104" s="41">
        <f t="shared" si="5"/>
        <v>28655.269468230988</v>
      </c>
      <c r="BT104" s="41">
        <f t="shared" si="5"/>
        <v>28760.405552515447</v>
      </c>
      <c r="BU104" s="41">
        <f t="shared" si="5"/>
        <v>28866.842040153981</v>
      </c>
      <c r="BV104" s="41">
        <f t="shared" si="5"/>
        <v>28974.523199574272</v>
      </c>
      <c r="BW104" s="41">
        <f t="shared" si="5"/>
        <v>29083.396439010889</v>
      </c>
      <c r="BX104" s="41">
        <f t="shared" si="5"/>
        <v>29193.412088463159</v>
      </c>
      <c r="BY104" s="41">
        <f t="shared" si="5"/>
        <v>29304.523199574272</v>
      </c>
      <c r="BZ104" s="41">
        <f t="shared" si="5"/>
        <v>29416.685361736432</v>
      </c>
      <c r="CA104" s="41">
        <f t="shared" si="5"/>
        <v>29529.856532907605</v>
      </c>
      <c r="CB104" s="41">
        <f t="shared" si="5"/>
        <v>29643.996883784796</v>
      </c>
      <c r="CC104" s="41">
        <f t="shared" si="5"/>
        <v>29759.068654119725</v>
      </c>
      <c r="CD104" s="41">
        <f t="shared" si="5"/>
        <v>29875.036020087093</v>
      </c>
      <c r="CE104" s="41">
        <f t="shared" si="5"/>
        <v>29991.864971726169</v>
      </c>
      <c r="CF104" s="41">
        <f t="shared" si="5"/>
        <v>30109.523199574272</v>
      </c>
      <c r="CG104" s="41">
        <f t="shared" si="5"/>
        <v>30227.979989697727</v>
      </c>
      <c r="CH104" s="41">
        <f t="shared" si="5"/>
        <v>30347.20612640354</v>
      </c>
      <c r="CI104" s="41">
        <f t="shared" si="5"/>
        <v>30467.17380198391</v>
      </c>
      <c r="CJ104" s="41">
        <f t="shared" si="5"/>
        <v>30587.856532907605</v>
      </c>
      <c r="CK104" s="41">
        <f t="shared" si="5"/>
        <v>30709.229081927213</v>
      </c>
      <c r="CL104" s="41">
        <f t="shared" si="5"/>
        <v>30831.267385620784</v>
      </c>
      <c r="CM104" s="41">
        <f t="shared" si="5"/>
        <v>30953.948486930592</v>
      </c>
      <c r="CN104" s="41">
        <f t="shared" si="5"/>
        <v>31077.250472301545</v>
      </c>
      <c r="CO104" s="41">
        <f t="shared" si="5"/>
        <v>31201.152413057418</v>
      </c>
      <c r="CP104" s="41">
        <f t="shared" si="5"/>
        <v>31325.634310685382</v>
      </c>
      <c r="CQ104" s="41">
        <f t="shared" si="5"/>
        <v>31450.677045728116</v>
      </c>
      <c r="CR104" s="41">
        <f t="shared" si="5"/>
        <v>31576.262330009053</v>
      </c>
      <c r="CS104" s="41">
        <f t="shared" si="5"/>
        <v>31702.372661939862</v>
      </c>
      <c r="CT104" s="41">
        <f t="shared" si="5"/>
        <v>31828.991284680655</v>
      </c>
      <c r="CU104" s="41">
        <f t="shared" si="5"/>
        <v>31956.102146942692</v>
      </c>
      <c r="CV104" s="41">
        <f t="shared" si="5"/>
        <v>32083.689866240937</v>
      </c>
      <c r="CW104" s="41">
        <f t="shared" si="5"/>
        <v>32211.73969441963</v>
      </c>
      <c r="CX104" s="41">
        <f t="shared" si="5"/>
        <v>32340.237485288555</v>
      </c>
      <c r="CY104" s="41">
        <f t="shared" si="5"/>
        <v>32469.169664220735</v>
      </c>
      <c r="CZ104" s="41">
        <f t="shared" si="5"/>
        <v>32598.523199574269</v>
      </c>
      <c r="DB104" s="43"/>
    </row>
    <row r="105" spans="1:106" ht="15" customHeight="1" x14ac:dyDescent="0.25">
      <c r="E105" s="42">
        <f>E3</f>
        <v>1</v>
      </c>
      <c r="F105" s="42">
        <f t="shared" ref="F105:BQ105" si="6">F3</f>
        <v>2</v>
      </c>
      <c r="G105" s="42">
        <f t="shared" si="6"/>
        <v>3</v>
      </c>
      <c r="H105" s="42">
        <f t="shared" si="6"/>
        <v>4</v>
      </c>
      <c r="I105" s="42">
        <f t="shared" si="6"/>
        <v>5</v>
      </c>
      <c r="J105" s="42">
        <f t="shared" si="6"/>
        <v>6</v>
      </c>
      <c r="K105" s="42">
        <f t="shared" si="6"/>
        <v>7</v>
      </c>
      <c r="L105" s="42">
        <f t="shared" si="6"/>
        <v>8</v>
      </c>
      <c r="M105" s="42">
        <f t="shared" si="6"/>
        <v>9</v>
      </c>
      <c r="N105" s="42">
        <f t="shared" si="6"/>
        <v>10</v>
      </c>
      <c r="O105" s="42">
        <f t="shared" si="6"/>
        <v>11</v>
      </c>
      <c r="P105" s="42">
        <f t="shared" si="6"/>
        <v>12</v>
      </c>
      <c r="Q105" s="42">
        <f t="shared" si="6"/>
        <v>13</v>
      </c>
      <c r="R105" s="42">
        <f t="shared" si="6"/>
        <v>14</v>
      </c>
      <c r="S105" s="42">
        <f t="shared" si="6"/>
        <v>15</v>
      </c>
      <c r="T105" s="42">
        <f t="shared" si="6"/>
        <v>16</v>
      </c>
      <c r="U105" s="42">
        <f t="shared" si="6"/>
        <v>17</v>
      </c>
      <c r="V105" s="42">
        <f t="shared" si="6"/>
        <v>18</v>
      </c>
      <c r="W105" s="42">
        <f t="shared" si="6"/>
        <v>19</v>
      </c>
      <c r="X105" s="42">
        <f t="shared" si="6"/>
        <v>20</v>
      </c>
      <c r="Y105" s="42">
        <f t="shared" si="6"/>
        <v>21</v>
      </c>
      <c r="Z105" s="42">
        <f t="shared" si="6"/>
        <v>22</v>
      </c>
      <c r="AA105" s="42">
        <f t="shared" si="6"/>
        <v>23</v>
      </c>
      <c r="AB105" s="42">
        <f t="shared" si="6"/>
        <v>24</v>
      </c>
      <c r="AC105" s="42">
        <f t="shared" si="6"/>
        <v>25</v>
      </c>
      <c r="AD105" s="42">
        <f t="shared" si="6"/>
        <v>26</v>
      </c>
      <c r="AE105" s="42">
        <f t="shared" si="6"/>
        <v>27</v>
      </c>
      <c r="AF105" s="42">
        <f t="shared" si="6"/>
        <v>28</v>
      </c>
      <c r="AG105" s="42">
        <f t="shared" si="6"/>
        <v>29</v>
      </c>
      <c r="AH105" s="42">
        <f t="shared" si="6"/>
        <v>30</v>
      </c>
      <c r="AI105" s="42">
        <f t="shared" si="6"/>
        <v>31</v>
      </c>
      <c r="AJ105" s="42">
        <f t="shared" si="6"/>
        <v>32</v>
      </c>
      <c r="AK105" s="42">
        <f t="shared" si="6"/>
        <v>33</v>
      </c>
      <c r="AL105" s="42">
        <f t="shared" si="6"/>
        <v>34</v>
      </c>
      <c r="AM105" s="42">
        <f t="shared" si="6"/>
        <v>35</v>
      </c>
      <c r="AN105" s="42">
        <f t="shared" si="6"/>
        <v>36</v>
      </c>
      <c r="AO105" s="42">
        <f t="shared" si="6"/>
        <v>37</v>
      </c>
      <c r="AP105" s="42">
        <f t="shared" si="6"/>
        <v>38</v>
      </c>
      <c r="AQ105" s="42">
        <f t="shared" si="6"/>
        <v>39</v>
      </c>
      <c r="AR105" s="42">
        <f t="shared" si="6"/>
        <v>40</v>
      </c>
      <c r="AS105" s="42">
        <f t="shared" si="6"/>
        <v>41</v>
      </c>
      <c r="AT105" s="42">
        <f t="shared" si="6"/>
        <v>42</v>
      </c>
      <c r="AU105" s="42">
        <f t="shared" si="6"/>
        <v>43</v>
      </c>
      <c r="AV105" s="42">
        <f t="shared" si="6"/>
        <v>44</v>
      </c>
      <c r="AW105" s="42">
        <f t="shared" si="6"/>
        <v>45</v>
      </c>
      <c r="AX105" s="42">
        <f t="shared" si="6"/>
        <v>46</v>
      </c>
      <c r="AY105" s="42">
        <f t="shared" si="6"/>
        <v>47</v>
      </c>
      <c r="AZ105" s="42">
        <f t="shared" si="6"/>
        <v>48</v>
      </c>
      <c r="BA105" s="42">
        <f t="shared" si="6"/>
        <v>49</v>
      </c>
      <c r="BB105" s="42">
        <f t="shared" si="6"/>
        <v>50</v>
      </c>
      <c r="BC105" s="42">
        <f t="shared" si="6"/>
        <v>51</v>
      </c>
      <c r="BD105" s="42">
        <f t="shared" si="6"/>
        <v>52</v>
      </c>
      <c r="BE105" s="42">
        <f t="shared" si="6"/>
        <v>53</v>
      </c>
      <c r="BF105" s="42">
        <f t="shared" si="6"/>
        <v>54</v>
      </c>
      <c r="BG105" s="42">
        <f t="shared" si="6"/>
        <v>55</v>
      </c>
      <c r="BH105" s="42">
        <f t="shared" si="6"/>
        <v>56</v>
      </c>
      <c r="BI105" s="42">
        <f t="shared" si="6"/>
        <v>57</v>
      </c>
      <c r="BJ105" s="42">
        <f t="shared" si="6"/>
        <v>58</v>
      </c>
      <c r="BK105" s="42">
        <f t="shared" si="6"/>
        <v>59</v>
      </c>
      <c r="BL105" s="42">
        <f t="shared" si="6"/>
        <v>60</v>
      </c>
      <c r="BM105" s="42">
        <f t="shared" si="6"/>
        <v>61</v>
      </c>
      <c r="BN105" s="42">
        <f t="shared" si="6"/>
        <v>62</v>
      </c>
      <c r="BO105" s="42">
        <f t="shared" si="6"/>
        <v>63</v>
      </c>
      <c r="BP105" s="42">
        <f t="shared" si="6"/>
        <v>64</v>
      </c>
      <c r="BQ105" s="42">
        <f t="shared" si="6"/>
        <v>65</v>
      </c>
      <c r="BR105" s="42">
        <f t="shared" ref="BR105:CZ105" si="7">BR3</f>
        <v>66</v>
      </c>
      <c r="BS105" s="42">
        <f t="shared" si="7"/>
        <v>67</v>
      </c>
      <c r="BT105" s="42">
        <f t="shared" si="7"/>
        <v>68</v>
      </c>
      <c r="BU105" s="42">
        <f t="shared" si="7"/>
        <v>69</v>
      </c>
      <c r="BV105" s="42">
        <f t="shared" si="7"/>
        <v>70</v>
      </c>
      <c r="BW105" s="42">
        <f t="shared" si="7"/>
        <v>71</v>
      </c>
      <c r="BX105" s="42">
        <f t="shared" si="7"/>
        <v>72</v>
      </c>
      <c r="BY105" s="42">
        <f t="shared" si="7"/>
        <v>73</v>
      </c>
      <c r="BZ105" s="42">
        <f t="shared" si="7"/>
        <v>74</v>
      </c>
      <c r="CA105" s="42">
        <f t="shared" si="7"/>
        <v>75</v>
      </c>
      <c r="CB105" s="42">
        <f t="shared" si="7"/>
        <v>76</v>
      </c>
      <c r="CC105" s="42">
        <f t="shared" si="7"/>
        <v>77</v>
      </c>
      <c r="CD105" s="42">
        <f t="shared" si="7"/>
        <v>78</v>
      </c>
      <c r="CE105" s="42">
        <f t="shared" si="7"/>
        <v>79</v>
      </c>
      <c r="CF105" s="42">
        <f t="shared" si="7"/>
        <v>80</v>
      </c>
      <c r="CG105" s="42">
        <f t="shared" si="7"/>
        <v>81</v>
      </c>
      <c r="CH105" s="42">
        <f t="shared" si="7"/>
        <v>82</v>
      </c>
      <c r="CI105" s="42">
        <f t="shared" si="7"/>
        <v>83</v>
      </c>
      <c r="CJ105" s="42">
        <f t="shared" si="7"/>
        <v>84</v>
      </c>
      <c r="CK105" s="42">
        <f t="shared" si="7"/>
        <v>85</v>
      </c>
      <c r="CL105" s="42">
        <f t="shared" si="7"/>
        <v>86</v>
      </c>
      <c r="CM105" s="42">
        <f t="shared" si="7"/>
        <v>87</v>
      </c>
      <c r="CN105" s="42">
        <f t="shared" si="7"/>
        <v>88</v>
      </c>
      <c r="CO105" s="42">
        <f t="shared" si="7"/>
        <v>89</v>
      </c>
      <c r="CP105" s="42">
        <f t="shared" si="7"/>
        <v>90</v>
      </c>
      <c r="CQ105" s="42">
        <f t="shared" si="7"/>
        <v>91</v>
      </c>
      <c r="CR105" s="42">
        <f t="shared" si="7"/>
        <v>92</v>
      </c>
      <c r="CS105" s="42">
        <f t="shared" si="7"/>
        <v>93</v>
      </c>
      <c r="CT105" s="42">
        <f t="shared" si="7"/>
        <v>94</v>
      </c>
      <c r="CU105" s="42">
        <f t="shared" si="7"/>
        <v>95</v>
      </c>
      <c r="CV105" s="42">
        <f t="shared" si="7"/>
        <v>96</v>
      </c>
      <c r="CW105" s="42">
        <f t="shared" si="7"/>
        <v>97</v>
      </c>
      <c r="CX105" s="42">
        <f t="shared" si="7"/>
        <v>98</v>
      </c>
      <c r="CY105" s="42">
        <f t="shared" si="7"/>
        <v>99</v>
      </c>
      <c r="CZ105" s="42">
        <f t="shared" si="7"/>
        <v>100</v>
      </c>
      <c r="DB105" s="43"/>
    </row>
    <row r="106" spans="1:106" ht="15" customHeight="1" x14ac:dyDescent="0.25"/>
  </sheetData>
  <sheetProtection selectLockedCells="1"/>
  <mergeCells count="23">
    <mergeCell ref="A4:A103"/>
    <mergeCell ref="DA3:DB3"/>
    <mergeCell ref="E1:CZ1"/>
    <mergeCell ref="B54:C63"/>
    <mergeCell ref="B44:C53"/>
    <mergeCell ref="B34:C43"/>
    <mergeCell ref="B24:C33"/>
    <mergeCell ref="B14:C23"/>
    <mergeCell ref="B4:C13"/>
    <mergeCell ref="E2:N2"/>
    <mergeCell ref="O2:X2"/>
    <mergeCell ref="Y2:AH2"/>
    <mergeCell ref="AI2:AR2"/>
    <mergeCell ref="AS2:BB2"/>
    <mergeCell ref="BC2:BL2"/>
    <mergeCell ref="CQ2:CZ2"/>
    <mergeCell ref="BW2:CF2"/>
    <mergeCell ref="CG2:CP2"/>
    <mergeCell ref="B84:C93"/>
    <mergeCell ref="B64:C73"/>
    <mergeCell ref="B94:C103"/>
    <mergeCell ref="B74:C83"/>
    <mergeCell ref="BM2:BV2"/>
  </mergeCells>
  <conditionalFormatting sqref="E4:CZ103">
    <cfRule type="top10" dxfId="0" priority="1" bottom="1" rank="1"/>
    <cfRule type="colorScale" priority="5">
      <colorScale>
        <cfvo type="percentile" val="1"/>
        <cfvo type="percentile" val="50"/>
        <cfvo type="percentile" val="99"/>
        <color rgb="FF003217"/>
        <color rgb="FFFFC000"/>
        <color rgb="FFFF0000"/>
      </colorScale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BD9E070044434B99163DF6AB50F847" ma:contentTypeVersion="7" ma:contentTypeDescription="Create a new document." ma:contentTypeScope="" ma:versionID="0a45bd4e12a4bb8a834d2357a165eccf">
  <xsd:schema xmlns:xsd="http://www.w3.org/2001/XMLSchema" xmlns:xs="http://www.w3.org/2001/XMLSchema" xmlns:p="http://schemas.microsoft.com/office/2006/metadata/properties" xmlns:ns2="36cd905b-4dcf-4bd5-925f-af0b4c1156e4" xmlns:ns3="390f2769-207b-4a73-9bdf-39639905af9f" targetNamespace="http://schemas.microsoft.com/office/2006/metadata/properties" ma:root="true" ma:fieldsID="e8ec3257f02867be04c5f48abeb3154d" ns2:_="" ns3:_="">
    <xsd:import namespace="36cd905b-4dcf-4bd5-925f-af0b4c1156e4"/>
    <xsd:import namespace="390f2769-207b-4a73-9bdf-39639905af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d905b-4dcf-4bd5-925f-af0b4c115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f2769-207b-4a73-9bdf-39639905af9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33545D-E52F-4E7C-A404-9063506B9B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cd905b-4dcf-4bd5-925f-af0b4c1156e4"/>
    <ds:schemaRef ds:uri="390f2769-207b-4a73-9bdf-39639905af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8B9972-C28C-48EA-8EE2-1F635FCE63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B6AE89-CB4B-42AD-A9F2-7CA67A00AA9C}">
  <ds:schemaRefs>
    <ds:schemaRef ds:uri="http://purl.org/dc/terms/"/>
    <ds:schemaRef ds:uri="http://schemas.microsoft.com/office/2006/documentManagement/types"/>
    <ds:schemaRef ds:uri="36cd905b-4dcf-4bd5-925f-af0b4c1156e4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390f2769-207b-4a73-9bdf-39639905af9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22</vt:i4>
      </vt:variant>
    </vt:vector>
  </HeadingPairs>
  <TitlesOfParts>
    <vt:vector size="24" baseType="lpstr">
      <vt:lpstr>Stock Optimiser</vt:lpstr>
      <vt:lpstr>Heat Map</vt:lpstr>
      <vt:lpstr>Avg_Dmd</vt:lpstr>
      <vt:lpstr>Cycle_Stk_Cost</vt:lpstr>
      <vt:lpstr>Dmd_StdDev</vt:lpstr>
      <vt:lpstr>Inv_Cost</vt:lpstr>
      <vt:lpstr>Leadtime</vt:lpstr>
      <vt:lpstr>Lost_Sale_Fact</vt:lpstr>
      <vt:lpstr>LT_StdDev</vt:lpstr>
      <vt:lpstr>Max_Cover</vt:lpstr>
      <vt:lpstr>Plan_Shelf</vt:lpstr>
      <vt:lpstr>Prod_Lot</vt:lpstr>
      <vt:lpstr>Prod_Orders</vt:lpstr>
      <vt:lpstr>Safety_Cover</vt:lpstr>
      <vt:lpstr>Safety_Stock</vt:lpstr>
      <vt:lpstr>Sell_Price</vt:lpstr>
      <vt:lpstr>Serv_Level</vt:lpstr>
      <vt:lpstr>Setup</vt:lpstr>
      <vt:lpstr>Shortage_Cost</vt:lpstr>
      <vt:lpstr>SLOB_Cost</vt:lpstr>
      <vt:lpstr>SS_Cost</vt:lpstr>
      <vt:lpstr>Std_Cost</vt:lpstr>
      <vt:lpstr>Total_Inventory_Cost</vt:lpstr>
      <vt:lpstr>Total_Setup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</dc:creator>
  <cp:keywords/>
  <dc:description/>
  <cp:lastModifiedBy>David Cobby</cp:lastModifiedBy>
  <cp:revision/>
  <dcterms:created xsi:type="dcterms:W3CDTF">2019-04-10T22:47:52Z</dcterms:created>
  <dcterms:modified xsi:type="dcterms:W3CDTF">2020-12-26T05:41:16Z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0x01010007BD9E070044434B99163DF6AB50F847</vt:lpwstr>
  </property>
  <property fmtid="{D5CDD505-2E9C-101B-9397-08002B2CF9AE}" pid="3" name="AuthorIds_UIVersion_24576">
    <vt:lpwstr>11</vt:lpwstr>
  </property>
</Properties>
</file>